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tabRatio="8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33" i="11" l="1"/>
  <c r="V31" i="11" l="1"/>
  <c r="Q31" i="11"/>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AM37" i="9"/>
  <c r="BW34" i="9"/>
  <c r="C34" i="9"/>
  <c r="C35" i="9" s="1"/>
  <c r="C36" i="9" s="1"/>
  <c r="C37" i="9" s="1"/>
  <c r="C38" i="9" s="1"/>
  <c r="BW35" i="9" l="1"/>
  <c r="BW36" i="9" s="1"/>
  <c r="BW37" i="9" s="1"/>
  <c r="BW38" i="9" s="1"/>
  <c r="BW39" i="9" s="1"/>
  <c r="BW40" i="9" s="1"/>
  <c r="BW41" i="9" s="1"/>
  <c r="BW42" i="9" s="1"/>
  <c r="BW43" i="9" s="1"/>
  <c r="U34" i="9"/>
  <c r="U35" i="9" s="1"/>
  <c r="U36" i="9" s="1"/>
  <c r="U37" i="9" s="1"/>
  <c r="AM34" i="9"/>
  <c r="AM35" i="9" s="1"/>
  <c r="AM36"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alcChain>
</file>

<file path=xl/sharedStrings.xml><?xml version="1.0" encoding="utf-8"?>
<sst xmlns="http://schemas.openxmlformats.org/spreadsheetml/2006/main" count="977" uniqueCount="581">
  <si>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</si>
  <si>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</si>
  <si>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</si>
  <si>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</si>
  <si>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</si>
  <si>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</si>
  <si>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</si>
  <si>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</si>
  <si>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</si>
  <si>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</si>
  <si>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</si>
  <si>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</si>
  <si>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</si>
  <si>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</si>
  <si>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</si>
  <si>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</si>
  <si>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</si>
  <si>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</si>
  <si>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</si>
  <si>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</si>
  <si>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</si>
  <si>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</si>
  <si>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</si>
  <si>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</si>
  <si>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</si>
  <si>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</si>
  <si>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</si>
  <si>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</si>
  <si>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</si>
  <si>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</si>
  <si>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</si>
  <si>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</si>
  <si>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</si>
  <si>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</si>
  <si>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</si>
  <si>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</si>
  <si>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</si>
  <si>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</si>
  <si>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</si>
  <si>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</si>
  <si>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</si>
  <si>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</si>
  <si>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</si>
  <si>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</si>
  <si>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</si>
  <si>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</si>
  <si>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</si>
  <si>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</si>
  <si>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</si>
  <si>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</si>
  <si>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</si>
  <si>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</si>
  <si>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</si>
  <si>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</si>
  <si>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</si>
  <si>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</si>
  <si>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</si>
  <si>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</si>
  <si>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</si>
  <si>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</si>
  <si>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</si>
  <si>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</si>
  <si>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</si>
  <si>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</si>
  <si>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</si>
  <si>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</si>
  <si>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</si>
  <si>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</si>
  <si>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</si>
  <si>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</si>
  <si>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</si>
  <si>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</si>
  <si>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</si>
  <si>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</si>
  <si>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</si>
  <si>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</si>
  <si>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</si>
  <si>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</si>
  <si>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</si>
  <si>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</si>
  <si>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</si>
  <si>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</si>
  <si>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</si>
  <si>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</si>
  <si>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</si>
  <si>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</si>
  <si>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</si>
  <si>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</si>
  <si>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</si>
  <si>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</si>
  <si>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</si>
  <si>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</si>
  <si>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</si>
  <si>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</si>
  <si>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</si>
  <si>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</si>
  <si>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</si>
  <si>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</si>
  <si>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</si>
  <si>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</si>
  <si>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</si>
  <si>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</si>
  <si>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</si>
  <si>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</si>
  <si>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</si>
  <si>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</si>
  <si>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</si>
  <si>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</si>
  <si>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</si>
  <si>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</si>
  <si>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</si>
  <si>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</si>
  <si>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</si>
  <si>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</si>
  <si>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</si>
  <si>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</si>
  <si>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</si>
  <si>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</si>
  <si>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</si>
  <si>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</si>
  <si>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</si>
  <si>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</si>
  <si>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</si>
  <si>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</si>
  <si>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</si>
  <si>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</si>
  <si>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</si>
  <si>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</si>
  <si>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</si>
  <si>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</si>
  <si>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</si>
  <si>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</si>
  <si>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</si>
  <si>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</si>
  <si>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</si>
  <si>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</si>
  <si>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</si>
  <si>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</si>
  <si>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</si>
  <si>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</si>
  <si>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</si>
  <si>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</si>
  <si>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</si>
  <si>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</si>
  <si>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</si>
  <si>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</si>
  <si>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</si>
  <si>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</si>
  <si>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</si>
  <si>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</si>
  <si>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</si>
  <si>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</si>
  <si>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</si>
  <si>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</si>
  <si>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</si>
  <si>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</si>
  <si>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</si>
  <si>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</si>
  <si>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</si>
  <si>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</si>
  <si>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</si>
  <si>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</si>
  <si>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</si>
  <si>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</si>
  <si>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</si>
  <si>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</si>
  <si>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</si>
  <si>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</si>
  <si>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</si>
  <si>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</si>
  <si>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</si>
  <si>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</si>
  <si>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</si>
  <si>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</si>
  <si>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</si>
  <si>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</si>
  <si>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</si>
  <si>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</si>
  <si>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</si>
  <si>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</si>
  <si>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</si>
  <si>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</si>
  <si>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</si>
  <si>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</si>
  <si>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</si>
  <si>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</si>
  <si>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</si>
  <si>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</si>
  <si>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</si>
  <si>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</si>
  <si>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</si>
  <si>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</si>
  <si>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</si>
  <si>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</si>
  <si>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</si>
  <si>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</si>
  <si>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岡山県備前市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</si>
  <si>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</si>
  <si>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</si>
  <si>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</si>
  <si>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</si>
  <si>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</si>
  <si>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</si>
  <si>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</si>
  <si>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</si>
  <si>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</si>
  <si>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</si>
  <si>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</si>
  <si>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</si>
  <si>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</si>
  <si>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</si>
  <si>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</si>
  <si>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</si>
  <si>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</si>
  <si>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</si>
  <si>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</si>
  <si>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</si>
  <si>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</si>
  <si>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</si>
  <si>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</si>
  <si>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</si>
  <si>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</si>
  <si>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</si>
  <si>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</si>
  <si>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</si>
  <si>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</si>
  <si>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</si>
  <si>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</si>
  <si>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</si>
  <si>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</si>
  <si>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</si>
  <si>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</si>
  <si>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</si>
  <si>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</si>
  <si>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</si>
  <si>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</si>
  <si>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</si>
  <si>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</si>
  <si>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</si>
  <si>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</si>
  <si>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</si>
  <si>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</si>
  <si>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</si>
  <si>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</si>
  <si>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</si>
  <si>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</si>
  <si>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</si>
  <si>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</si>
  <si>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</si>
  <si>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</si>
  <si>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</si>
  <si>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</si>
  <si>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</si>
  <si>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</si>
  <si>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</si>
  <si>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</si>
  <si>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</si>
  <si>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</si>
  <si>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</si>
  <si>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</si>
  <si>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</si>
  <si>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</si>
  <si>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</si>
  <si>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</si>
  <si>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</si>
  <si>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</si>
  <si>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</si>
  <si>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</si>
  <si>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</si>
  <si>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</si>
  <si>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</si>
  <si>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</si>
  <si>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</si>
  <si>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</si>
  <si>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</si>
  <si>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</si>
  <si>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</si>
  <si>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</si>
  <si>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</si>
  <si>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</si>
  <si>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</si>
  <si>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</si>
  <si>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</si>
  <si>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</si>
  <si>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</si>
  <si>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</si>
  <si>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</si>
  <si>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</si>
  <si>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</si>
  <si>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</si>
  <si>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</si>
  <si>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</si>
  <si>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</si>
  <si>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</si>
  <si>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</si>
  <si>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</si>
  <si>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</si>
  <si>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</si>
  <si>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</si>
  <si>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</si>
  <si>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</si>
  <si>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</si>
  <si>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</si>
  <si>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</si>
  <si>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</si>
  <si>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</si>
  <si>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</si>
  <si>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</si>
  <si>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</si>
  <si>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</si>
  <si>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</si>
  <si>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</si>
  <si>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</si>
  <si>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</si>
  <si>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</si>
  <si>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</si>
  <si>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</si>
  <si>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</si>
  <si>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</si>
  <si>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</si>
  <si>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</si>
  <si>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</si>
  <si>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</si>
  <si>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</si>
  <si>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</si>
  <si>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</si>
  <si>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</si>
  <si>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</si>
  <si>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</si>
  <si>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</si>
  <si>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</si>
  <si>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</si>
  <si>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</si>
  <si>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</si>
  <si>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</si>
  <si>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</si>
  <si>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</si>
  <si>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</si>
  <si>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</si>
  <si>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</si>
  <si>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</si>
  <si>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</si>
  <si>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</si>
  <si>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</si>
  <si>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岡山県備前市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</si>
  <si>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</si>
  <si>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</si>
  <si>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</si>
  <si>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</si>
  <si>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</si>
  <si>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</si>
  <si>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</si>
  <si>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</si>
  <si>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</si>
  <si>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</si>
  <si>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</si>
  <si>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</si>
  <si>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</si>
  <si>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</si>
  <si>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</si>
  <si>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</si>
  <si>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</si>
  <si>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</si>
  <si>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</si>
  <si>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</si>
  <si>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</si>
  <si>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</si>
  <si>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</si>
  <si>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備前市墓園事業特別会計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</si>
  <si>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</si>
  <si>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</si>
  <si>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</si>
  <si>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</si>
  <si>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</si>
  <si>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</si>
  <si>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</si>
  <si>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</si>
  <si>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</si>
  <si>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</si>
  <si>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</si>
  <si>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</si>
  <si>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</si>
  <si>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</si>
  <si>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</si>
  <si>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</si>
  <si>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</si>
  <si>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</si>
  <si>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</si>
  <si>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</si>
  <si>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</si>
  <si>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備前市国民健康保険病院事業会計</t>
    <phoneticPr fontId="5"/>
  </si>
  <si>
    <t>備前市浄化槽整備事業特別会計</t>
    <phoneticPr fontId="5"/>
  </si>
  <si>
    <t>法非適用企業</t>
    <phoneticPr fontId="5"/>
  </si>
  <si>
    <t>備前市簡易水道事業特別会計</t>
    <phoneticPr fontId="5"/>
  </si>
  <si>
    <t>備前市宅地造成分譲事業特別会計</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</si>
  <si>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</si>
  <si>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</si>
  <si>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</si>
  <si>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</si>
  <si>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</si>
  <si>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</si>
  <si>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</si>
  <si>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</si>
  <si>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</si>
  <si>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</si>
  <si>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</si>
  <si>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</si>
  <si>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</si>
  <si>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</si>
  <si>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</si>
  <si>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</si>
  <si>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</si>
  <si>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</si>
  <si>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</si>
  <si>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</si>
  <si>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</si>
  <si>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</si>
  <si>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</si>
  <si>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</si>
  <si>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</si>
  <si>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</si>
  <si>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</si>
  <si>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</si>
  <si>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</si>
  <si>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</si>
  <si>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</si>
  <si>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</si>
  <si>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</si>
  <si>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</si>
  <si>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</si>
  <si>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</si>
  <si>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</si>
  <si>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</si>
  <si>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</si>
  <si>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</si>
  <si>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</si>
  <si>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</si>
  <si>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</si>
  <si>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</si>
  <si>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</si>
  <si>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</si>
  <si>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</si>
  <si>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</si>
  <si>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</si>
  <si>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</si>
  <si>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</si>
  <si>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</si>
  <si>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</si>
  <si>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</si>
  <si>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</si>
  <si>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</si>
  <si>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</si>
  <si>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</si>
  <si>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</si>
  <si>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</si>
  <si>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</si>
  <si>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</si>
  <si>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</si>
  <si>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</si>
  <si>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</si>
  <si>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</si>
  <si>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</si>
  <si>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</si>
  <si>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</si>
  <si>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</si>
  <si>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</si>
  <si>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</si>
  <si>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</si>
  <si>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</si>
  <si>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</si>
  <si>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</si>
  <si>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</si>
  <si>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</si>
  <si>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</si>
  <si>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</si>
  <si>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</si>
  <si>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</si>
  <si>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</si>
  <si>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</si>
  <si>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</si>
  <si>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</si>
  <si>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</si>
  <si>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</si>
  <si>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</si>
  <si>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</si>
  <si>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</si>
  <si>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</si>
  <si>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</si>
  <si>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</si>
  <si>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</si>
  <si>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</si>
  <si>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</si>
  <si>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</si>
  <si>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</si>
  <si>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</si>
  <si>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</si>
  <si>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</si>
  <si>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</si>
  <si>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</si>
  <si>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</si>
  <si>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</si>
  <si>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</si>
  <si>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</si>
  <si>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</si>
  <si>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</si>
  <si>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</si>
  <si>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</si>
  <si>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</si>
  <si>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</si>
  <si>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</si>
  <si>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</si>
  <si>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</si>
  <si>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</si>
  <si>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</si>
  <si>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</si>
  <si>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</si>
  <si>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</si>
  <si>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</si>
  <si>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</si>
  <si>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</si>
  <si>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</si>
  <si>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</si>
  <si>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</si>
  <si>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</si>
  <si>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</si>
  <si>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</si>
  <si>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</si>
  <si>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</si>
  <si>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</si>
  <si>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</si>
  <si>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</si>
  <si>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</si>
  <si>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</si>
  <si>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</si>
  <si>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</si>
  <si>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0.20</t>
  </si>
  <si>
    <t>▲ 0.05</t>
  </si>
  <si>
    <t>備前市国民健康保険病院事業会計</t>
  </si>
  <si>
    <t>備前市水道事業会計</t>
  </si>
  <si>
    <t>一般会計</t>
  </si>
  <si>
    <t>備前市下水道事業会計</t>
  </si>
  <si>
    <t>備前市国民健康保険事業特別会計</t>
  </si>
  <si>
    <t>備前市介護保険事業特別会計（介護保険事業勘定）</t>
  </si>
  <si>
    <t>備前市宅地造成分譲事業特別会計</t>
  </si>
  <si>
    <t>備前市駐車場事業特別会計</t>
  </si>
  <si>
    <t>その他会計（赤字）</t>
  </si>
  <si>
    <t>その他会計（黒字）</t>
  </si>
  <si>
    <t>（一財）備前市施設管理公社</t>
    <rPh sb="1" eb="2">
      <t>イチ</t>
    </rPh>
    <rPh sb="2" eb="3">
      <t>ザイ</t>
    </rPh>
    <rPh sb="4" eb="7">
      <t>ビゼンシ</t>
    </rPh>
    <rPh sb="7" eb="9">
      <t>シセツ</t>
    </rPh>
    <rPh sb="9" eb="11">
      <t>カンリ</t>
    </rPh>
    <rPh sb="11" eb="13">
      <t>コウシャ</t>
    </rPh>
    <phoneticPr fontId="2"/>
  </si>
  <si>
    <t>（一財）岡山セラミックス技術振興財団</t>
    <rPh sb="1" eb="2">
      <t>イチ</t>
    </rPh>
    <rPh sb="2" eb="3">
      <t>ザイ</t>
    </rPh>
    <rPh sb="4" eb="6">
      <t>オカヤマ</t>
    </rPh>
    <rPh sb="12" eb="14">
      <t>ギジュツ</t>
    </rPh>
    <rPh sb="14" eb="16">
      <t>シンコウ</t>
    </rPh>
    <rPh sb="16" eb="18">
      <t>ザイダン</t>
    </rPh>
    <phoneticPr fontId="2"/>
  </si>
  <si>
    <t>（社福）備前市社会福祉事業団</t>
    <rPh sb="1" eb="2">
      <t>シャ</t>
    </rPh>
    <rPh sb="2" eb="3">
      <t>フク</t>
    </rPh>
    <rPh sb="4" eb="7">
      <t>ビゼンシ</t>
    </rPh>
    <rPh sb="7" eb="9">
      <t>シャカイ</t>
    </rPh>
    <rPh sb="9" eb="11">
      <t>フクシ</t>
    </rPh>
    <rPh sb="11" eb="14">
      <t>ジギョウダン</t>
    </rPh>
    <phoneticPr fontId="2"/>
  </si>
  <si>
    <t>（社福）吉永福祉会</t>
    <rPh sb="1" eb="2">
      <t>シャ</t>
    </rPh>
    <rPh sb="2" eb="3">
      <t>フク</t>
    </rPh>
    <rPh sb="4" eb="6">
      <t>ヨシナガ</t>
    </rPh>
    <rPh sb="6" eb="8">
      <t>フクシ</t>
    </rPh>
    <rPh sb="8" eb="9">
      <t>カイ</t>
    </rPh>
    <phoneticPr fontId="2"/>
  </si>
  <si>
    <t>日生有線テレビ（株）</t>
    <rPh sb="0" eb="2">
      <t>ヒナセ</t>
    </rPh>
    <rPh sb="2" eb="4">
      <t>ユウセン</t>
    </rPh>
    <rPh sb="8" eb="9">
      <t>カブ</t>
    </rPh>
    <phoneticPr fontId="2"/>
  </si>
  <si>
    <t>片上埠頭開発（株）</t>
    <rPh sb="0" eb="2">
      <t>カタカミ</t>
    </rPh>
    <rPh sb="2" eb="4">
      <t>フトウ</t>
    </rPh>
    <rPh sb="4" eb="6">
      <t>カイハツ</t>
    </rPh>
    <rPh sb="7" eb="8">
      <t>カブ</t>
    </rPh>
    <phoneticPr fontId="2"/>
  </si>
  <si>
    <t>-</t>
    <phoneticPr fontId="2"/>
  </si>
  <si>
    <t>東備消防組合</t>
    <rPh sb="0" eb="1">
      <t>トウ</t>
    </rPh>
    <rPh sb="1" eb="2">
      <t>ビ</t>
    </rPh>
    <rPh sb="2" eb="4">
      <t>ショウボウ</t>
    </rPh>
    <rPh sb="4" eb="6">
      <t>クミアイ</t>
    </rPh>
    <phoneticPr fontId="5"/>
  </si>
  <si>
    <t>和気北部衛生施設組合一般会計</t>
    <rPh sb="0" eb="2">
      <t>ワケ</t>
    </rPh>
    <rPh sb="2" eb="4">
      <t>ホクブ</t>
    </rPh>
    <rPh sb="4" eb="6">
      <t>エイセイ</t>
    </rPh>
    <rPh sb="6" eb="8">
      <t>シセツ</t>
    </rPh>
    <rPh sb="8" eb="10">
      <t>クミアイ</t>
    </rPh>
    <rPh sb="10" eb="12">
      <t>イッパン</t>
    </rPh>
    <rPh sb="12" eb="14">
      <t>カイケイ</t>
    </rPh>
    <phoneticPr fontId="5"/>
  </si>
  <si>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5"/>
  </si>
  <si>
    <t>和気老人ホーム組合</t>
    <rPh sb="0" eb="2">
      <t>ワケ</t>
    </rPh>
    <rPh sb="2" eb="4">
      <t>ロウジン</t>
    </rPh>
    <rPh sb="7" eb="9">
      <t>クミアイ</t>
    </rPh>
    <phoneticPr fontId="5"/>
  </si>
  <si>
    <t>岡山県広域水道企業団</t>
    <rPh sb="0" eb="3">
      <t>オカヤマケン</t>
    </rPh>
    <rPh sb="3" eb="5">
      <t>コウイキ</t>
    </rPh>
    <rPh sb="5" eb="7">
      <t>スイドウ</t>
    </rPh>
    <rPh sb="7" eb="9">
      <t>キギョウ</t>
    </rPh>
    <rPh sb="9" eb="10">
      <t>ダン</t>
    </rPh>
    <phoneticPr fontId="5"/>
  </si>
  <si>
    <t>旭東用排水組合</t>
    <rPh sb="0" eb="1">
      <t>キョク</t>
    </rPh>
    <rPh sb="1" eb="2">
      <t>トウ</t>
    </rPh>
    <rPh sb="2" eb="3">
      <t>ヨウ</t>
    </rPh>
    <rPh sb="3" eb="5">
      <t>ハイスイ</t>
    </rPh>
    <rPh sb="5" eb="7">
      <t>クミアイ</t>
    </rPh>
    <phoneticPr fontId="5"/>
  </si>
  <si>
    <t>後期高齢者医療広域連合一般会計</t>
    <rPh sb="0" eb="2">
      <t>コウキ</t>
    </rPh>
    <rPh sb="2" eb="5">
      <t>コウレイシャ</t>
    </rPh>
    <rPh sb="5" eb="7">
      <t>イリョウ</t>
    </rPh>
    <rPh sb="7" eb="9">
      <t>コウイキ</t>
    </rPh>
    <rPh sb="9" eb="11">
      <t>レンゴウ</t>
    </rPh>
    <rPh sb="11" eb="13">
      <t>イッパン</t>
    </rPh>
    <rPh sb="13" eb="15">
      <t>カイケイ</t>
    </rPh>
    <phoneticPr fontId="5"/>
  </si>
  <si>
    <t>後期高齢者医療広域連合特別会計</t>
    <rPh sb="0" eb="2">
      <t>コウキ</t>
    </rPh>
    <rPh sb="2" eb="4">
      <t>コウレイ</t>
    </rPh>
    <rPh sb="4" eb="5">
      <t>シャ</t>
    </rPh>
    <rPh sb="5" eb="7">
      <t>イリョウ</t>
    </rPh>
    <rPh sb="7" eb="9">
      <t>コウイキ</t>
    </rPh>
    <rPh sb="9" eb="11">
      <t>レンゴウ</t>
    </rPh>
    <rPh sb="11" eb="13">
      <t>トクベツ</t>
    </rPh>
    <rPh sb="13" eb="15">
      <t>カイケイ</t>
    </rPh>
    <phoneticPr fontId="5"/>
  </si>
  <si>
    <t>岡山県市町村税整理組合</t>
    <rPh sb="0" eb="3">
      <t>オカヤマケン</t>
    </rPh>
    <rPh sb="3" eb="6">
      <t>シチョウソン</t>
    </rPh>
    <rPh sb="6" eb="7">
      <t>ゼイ</t>
    </rPh>
    <rPh sb="7" eb="9">
      <t>セイリ</t>
    </rPh>
    <rPh sb="9" eb="11">
      <t>クミアイ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</si>
  <si>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</si>
  <si>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</si>
  <si>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5"/>
  </si>
  <si>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5"/>
  </si>
  <si>
    <t>東備農業共済事務組合（農作物・家畜・果樹・畑作・園芸施設共済勘定）</t>
    <rPh sb="0" eb="1">
      <t>トウ</t>
    </rPh>
    <rPh sb="1" eb="2">
      <t>ビ</t>
    </rPh>
    <rPh sb="2" eb="4">
      <t>ノウギョウ</t>
    </rPh>
    <rPh sb="4" eb="6">
      <t>キョウサイ</t>
    </rPh>
    <rPh sb="6" eb="8">
      <t>ジム</t>
    </rPh>
    <rPh sb="8" eb="10">
      <t>クミアイ</t>
    </rPh>
    <rPh sb="11" eb="14">
      <t>ノウサクモツ</t>
    </rPh>
    <rPh sb="15" eb="17">
      <t>カチク</t>
    </rPh>
    <rPh sb="18" eb="20">
      <t>カジュ</t>
    </rPh>
    <rPh sb="21" eb="23">
      <t>ハタサク</t>
    </rPh>
    <rPh sb="24" eb="26">
      <t>エンゲイ</t>
    </rPh>
    <rPh sb="26" eb="28">
      <t>シセツ</t>
    </rPh>
    <rPh sb="28" eb="30">
      <t>キョウサイ</t>
    </rPh>
    <rPh sb="30" eb="32">
      <t>カンジョウ</t>
    </rPh>
    <phoneticPr fontId="5"/>
  </si>
  <si>
    <t>東備農業共済事務組合（業務勘定）</t>
    <rPh sb="0" eb="1">
      <t>トウ</t>
    </rPh>
    <rPh sb="1" eb="2">
      <t>ビ</t>
    </rPh>
    <rPh sb="2" eb="4">
      <t>ノウギョウ</t>
    </rPh>
    <rPh sb="4" eb="6">
      <t>キョウサイ</t>
    </rPh>
    <rPh sb="6" eb="8">
      <t>ジム</t>
    </rPh>
    <rPh sb="8" eb="10">
      <t>クミアイ</t>
    </rPh>
    <rPh sb="11" eb="13">
      <t>ギョウム</t>
    </rPh>
    <rPh sb="13" eb="15">
      <t>カンジョウ</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</si>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</sst>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50545</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80314</c:v>
                </c:pt>
                <c:pt idx="1">
                  <c:v>77752</c:v>
                </c:pt>
                <c:pt idx="2">
                  <c:v>80283</c:v>
                </c:pt>
                <c:pt idx="3">
                  <c:v>73433</c:v>
                </c:pt>
                <c:pt idx="4">
                  <c:v>115474</c:v>
                </c:pt>
              </c:numCache>
            </c:numRef>
          </c:val>
          <c:smooth val="0"/>
        </c:ser>
        <c:dLbls>
          <c:showLegendKey val="0"/>
          <c:showVal val="0"/>
          <c:showCatName val="0"/>
          <c:showSerName val="0"/>
          <c:showPercent val="0"/>
          <c:showBubbleSize val="0"/>
        </c:dLbls>
        <c:marker val="1"/>
        <c:smooth val="0"/>
        <c:axId val="119227520"/>
        <c:axId val="119229440"/>
      </c:lineChart>
      <c:catAx>
        <c:axId val="119227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229440"/>
        <c:crosses val="autoZero"/>
        <c:auto val="1"/>
        <c:lblAlgn val="ctr"/>
        <c:lblOffset val="100"/>
        <c:tickLblSkip val="1"/>
        <c:tickMarkSkip val="1"/>
        <c:noMultiLvlLbl val="0"/>
      </c:catAx>
      <c:valAx>
        <c:axId val="1192294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22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4.0599999999999996</c:v>
                </c:pt>
                <c:pt idx="1">
                  <c:v>4.87</c:v>
                </c:pt>
                <c:pt idx="2">
                  <c:v>4.8600000000000003</c:v>
                </c:pt>
                <c:pt idx="3">
                  <c:v>3.97</c:v>
                </c:pt>
                <c:pt idx="4">
                  <c:v>5.35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18.190000000000001</c:v>
                </c:pt>
                <c:pt idx="1">
                  <c:v>20.43</c:v>
                </c:pt>
                <c:pt idx="2">
                  <c:v>22.29</c:v>
                </c:pt>
                <c:pt idx="3">
                  <c:v>24.43</c:v>
                </c:pt>
                <c:pt idx="4">
                  <c:v>27</c:v>
                </c:pt>
              </c:numCache>
            </c:numRef>
          </c:val>
        </c:ser>
        <c:dLbls>
          <c:showLegendKey val="0"/>
          <c:showVal val="0"/>
          <c:showCatName val="0"/>
          <c:showSerName val="0"/>
          <c:showPercent val="0"/>
          <c:showBubbleSize val="0"/>
        </c:dLbls>
        <c:gapWidth val="250"/>
        <c:overlap val="100"/>
        <c:axId val="119583488"/>
        <c:axId val="11958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c:v>
                </c:pt>
                <c:pt idx="1">
                  <c:v>0.79</c:v>
                </c:pt>
                <c:pt idx="2">
                  <c:v>0.16</c:v>
                </c:pt>
                <c:pt idx="3">
                  <c:v>-0.05</c:v>
                </c:pt>
                <c:pt idx="4">
                  <c:v>1.31</c:v>
                </c:pt>
              </c:numCache>
            </c:numRef>
          </c:val>
          <c:smooth val="0"/>
        </c:ser>
        <c:dLbls>
          <c:showLegendKey val="0"/>
          <c:showVal val="0"/>
          <c:showCatName val="0"/>
          <c:showSerName val="0"/>
          <c:showPercent val="0"/>
          <c:showBubbleSize val="0"/>
        </c:dLbls>
        <c:marker val="1"/>
        <c:smooth val="0"/>
        <c:axId val="119583488"/>
        <c:axId val="119585408"/>
      </c:lineChart>
      <c:catAx>
        <c:axId val="11958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585408"/>
        <c:crosses val="autoZero"/>
        <c:auto val="1"/>
        <c:lblAlgn val="ctr"/>
        <c:lblOffset val="100"/>
        <c:tickLblSkip val="1"/>
        <c:tickMarkSkip val="1"/>
        <c:noMultiLvlLbl val="0"/>
      </c:catAx>
      <c:valAx>
        <c:axId val="11958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8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0.89</c:v>
                </c:pt>
                <c:pt idx="2">
                  <c:v>#N/A</c:v>
                </c:pt>
                <c:pt idx="3">
                  <c:v>0.88</c:v>
                </c:pt>
                <c:pt idx="4">
                  <c:v>#N/A</c:v>
                </c:pt>
                <c:pt idx="5">
                  <c:v>0.76</c:v>
                </c:pt>
                <c:pt idx="6">
                  <c:v>#N/A</c:v>
                </c:pt>
                <c:pt idx="7">
                  <c:v>2.04</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備前市駐車場事業特別会計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c:v>
                </c:pt>
                <c:pt idx="2">
                  <c:v>#N/A</c:v>
                </c:pt>
                <c:pt idx="3">
                  <c:v>0.12</c:v>
                </c:pt>
                <c:pt idx="4">
                  <c:v>#N/A</c:v>
                </c:pt>
                <c:pt idx="5">
                  <c:v>0.13</c:v>
                </c:pt>
                <c:pt idx="6">
                  <c:v>#N/A</c:v>
                </c:pt>
                <c:pt idx="7">
                  <c:v>0.01</c:v>
                </c:pt>
                <c:pt idx="8">
                  <c:v>#N/A</c:v>
                </c:pt>
                <c:pt idx="9">
                  <c:v>0.08</c:v>
                </c:pt>
              </c:numCache>
            </c:numRef>
          </c:val>
        </c:ser>
        <c:ser>
          <c:idx val="3"/>
          <c:order val="3"/>
          <c:tx>
            <c:strRef>
              <c:f>データシート!$A$30</c:f>
              <c:strCache>
                <c:ptCount val="1"/>
                <c:pt idx="0">
                  <c:v>備前市宅地造成分譲事業特別会計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1.17</c:v>
                </c:pt>
                <c:pt idx="2">
                  <c:v>#N/A</c:v>
                </c:pt>
                <c:pt idx="3">
                  <c:v>0.7</c:v>
                </c:pt>
                <c:pt idx="4">
                  <c:v>#N/A</c:v>
                </c:pt>
                <c:pt idx="5">
                  <c:v>0.59</c:v>
                </c:pt>
                <c:pt idx="6">
                  <c:v>#N/A</c:v>
                </c:pt>
                <c:pt idx="7">
                  <c:v>0.34</c:v>
                </c:pt>
                <c:pt idx="8">
                  <c:v>#N/A</c:v>
                </c:pt>
                <c:pt idx="9">
                  <c:v>0.34</c:v>
                </c:pt>
              </c:numCache>
            </c:numRef>
          </c:val>
        </c:ser>
        <c:ser>
          <c:idx val="4"/>
          <c:order val="4"/>
          <c:tx>
            <c:strRef>
              <c:f>データシート!$A$31</c:f>
              <c:strCache>
                <c:ptCount val="1"/>
                <c:pt idx="0">
                  <c:v>備前市介護保険事業特別会計（介護保険事業勘定）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1.1599999999999999</c:v>
                </c:pt>
                <c:pt idx="2">
                  <c:v>#N/A</c:v>
                </c:pt>
                <c:pt idx="3">
                  <c:v>0.37</c:v>
                </c:pt>
                <c:pt idx="4">
                  <c:v>#N/A</c:v>
                </c:pt>
                <c:pt idx="5">
                  <c:v>0.51</c:v>
                </c:pt>
                <c:pt idx="6">
                  <c:v>#N/A</c:v>
                </c:pt>
                <c:pt idx="7">
                  <c:v>0.53</c:v>
                </c:pt>
                <c:pt idx="8">
                  <c:v>#N/A</c:v>
                </c:pt>
                <c:pt idx="9">
                  <c:v>0.72</c:v>
                </c:pt>
              </c:numCache>
            </c:numRef>
          </c:val>
        </c:ser>
        <c:ser>
          <c:idx val="5"/>
          <c:order val="5"/>
          <c:tx>
            <c:strRef>
              <c:f>データシート!$A$32</c:f>
              <c:strCache>
                <c:ptCount val="1"/>
                <c:pt idx="0">
                  <c:v>備前市国民健康保険事業特別会計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0.78</c:v>
                </c:pt>
                <c:pt idx="2">
                  <c:v>#N/A</c:v>
                </c:pt>
                <c:pt idx="3">
                  <c:v>0.79</c:v>
                </c:pt>
                <c:pt idx="4">
                  <c:v>#N/A</c:v>
                </c:pt>
                <c:pt idx="5">
                  <c:v>0.82</c:v>
                </c:pt>
                <c:pt idx="6">
                  <c:v>#N/A</c:v>
                </c:pt>
                <c:pt idx="7">
                  <c:v>0.17</c:v>
                </c:pt>
                <c:pt idx="8">
                  <c:v>#N/A</c:v>
                </c:pt>
                <c:pt idx="9">
                  <c:v>0.92</c:v>
                </c:pt>
              </c:numCache>
            </c:numRef>
          </c:val>
        </c:ser>
        <c:ser>
          <c:idx val="6"/>
          <c:order val="6"/>
          <c:tx>
            <c:strRef>
              <c:f>データシート!$A$33</c:f>
              <c:strCache>
                <c:ptCount val="1"/>
                <c:pt idx="0">
                  <c:v>備前市下水道事業会計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2.0099999999999998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3.89</c:v>
                </c:pt>
                <c:pt idx="2">
                  <c:v>#N/A</c:v>
                </c:pt>
                <c:pt idx="3">
                  <c:v>4.68</c:v>
                </c:pt>
                <c:pt idx="4">
                  <c:v>#N/A</c:v>
                </c:pt>
                <c:pt idx="5">
                  <c:v>4.63</c:v>
                </c:pt>
                <c:pt idx="6">
                  <c:v>#N/A</c:v>
                </c:pt>
                <c:pt idx="7">
                  <c:v>3.87</c:v>
                </c:pt>
                <c:pt idx="8">
                  <c:v>#N/A</c:v>
                </c:pt>
                <c:pt idx="9">
                  <c:v>5.21</c:v>
                </c:pt>
              </c:numCache>
            </c:numRef>
          </c:val>
        </c:ser>
        <c:ser>
          <c:idx val="8"/>
          <c:order val="8"/>
          <c:tx>
            <c:strRef>
              <c:f>データシート!$A$35</c:f>
              <c:strCache>
                <c:ptCount val="1"/>
                <c:pt idx="0">
                  <c:v>備前市水道事業会計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16.420000000000002</c:v>
                </c:pt>
                <c:pt idx="2">
                  <c:v>#N/A</c:v>
                </c:pt>
                <c:pt idx="3">
                  <c:v>17.32</c:v>
                </c:pt>
                <c:pt idx="4">
                  <c:v>#N/A</c:v>
                </c:pt>
                <c:pt idx="5">
                  <c:v>16.72</c:v>
                </c:pt>
                <c:pt idx="6">
                  <c:v>#N/A</c:v>
                </c:pt>
                <c:pt idx="7">
                  <c:v>17.52</c:v>
                </c:pt>
                <c:pt idx="8">
                  <c:v>#N/A</c:v>
                </c:pt>
                <c:pt idx="9">
                  <c:v>17.72</c:v>
                </c:pt>
              </c:numCache>
            </c:numRef>
          </c:val>
        </c:ser>
        <c:ser>
          <c:idx val="9"/>
          <c:order val="9"/>
          <c:tx>
            <c:strRef>
              <c:f>データシート!$A$36</c:f>
              <c:strCache>
                <c:ptCount val="1"/>
                <c:pt idx="0">
                  <c:v>備前市国民健康保険病院事業会計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26.24</c:v>
                </c:pt>
                <c:pt idx="2">
                  <c:v>#N/A</c:v>
                </c:pt>
                <c:pt idx="3">
                  <c:v>25.89</c:v>
                </c:pt>
                <c:pt idx="4">
                  <c:v>#N/A</c:v>
                </c:pt>
                <c:pt idx="5">
                  <c:v>25.13</c:v>
                </c:pt>
                <c:pt idx="6">
                  <c:v>#N/A</c:v>
                </c:pt>
                <c:pt idx="7">
                  <c:v>23.77</c:v>
                </c:pt>
                <c:pt idx="8">
                  <c:v>#N/A</c:v>
                </c:pt>
                <c:pt idx="9">
                  <c:v>24.89</c:v>
                </c:pt>
              </c:numCache>
            </c:numRef>
          </c:val>
        </c:ser>
        <c:dLbls>
          <c:showLegendKey val="0"/>
          <c:showVal val="0"/>
          <c:showCatName val="0"/>
          <c:showSerName val="0"/>
          <c:showPercent val="0"/>
          <c:showBubbleSize val="0"/>
        </c:dLbls>
        <c:gapWidth val="150"/>
        <c:overlap val="100"/>
        <c:axId val="119609984"/>
        <c:axId val="119632256"/>
      </c:barChart>
      <c:catAx>
        <c:axId val="11960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32256"/>
        <c:crosses val="autoZero"/>
        <c:auto val="1"/>
        <c:lblAlgn val="ctr"/>
        <c:lblOffset val="100"/>
        <c:tickLblSkip val="1"/>
        <c:tickMarkSkip val="1"/>
        <c:noMultiLvlLbl val="0"/>
      </c:catAx>
      <c:valAx>
        <c:axId val="11963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0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2464</c:v>
                </c:pt>
                <c:pt idx="5">
                  <c:v>2481</c:v>
                </c:pt>
                <c:pt idx="8">
                  <c:v>2626</c:v>
                </c:pt>
                <c:pt idx="11">
                  <c:v>2666</c:v>
                </c:pt>
                <c:pt idx="14">
                  <c:v>2685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68</c:v>
                </c:pt>
                <c:pt idx="3">
                  <c:v>67</c:v>
                </c:pt>
                <c:pt idx="6">
                  <c:v>58</c:v>
                </c:pt>
                <c:pt idx="9">
                  <c:v>53</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98</c:v>
                </c:pt>
                <c:pt idx="3">
                  <c:v>97</c:v>
                </c:pt>
                <c:pt idx="6">
                  <c:v>91</c:v>
                </c:pt>
                <c:pt idx="9">
                  <c:v>103</c:v>
                </c:pt>
                <c:pt idx="12">
                  <c:v>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1780</c:v>
                </c:pt>
                <c:pt idx="3">
                  <c:v>1945</c:v>
                </c:pt>
                <c:pt idx="6">
                  <c:v>1980</c:v>
                </c:pt>
                <c:pt idx="9">
                  <c:v>2109</c:v>
                </c:pt>
                <c:pt idx="12">
                  <c:v>2005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2095</c:v>
                </c:pt>
                <c:pt idx="3">
                  <c:v>2148</c:v>
                </c:pt>
                <c:pt idx="6">
                  <c:v>1989</c:v>
                </c:pt>
                <c:pt idx="9">
                  <c:v>1851</c:v>
                </c:pt>
                <c:pt idx="12">
                  <c:v>1776</c:v>
                </c:pt>
              </c:numCache>
            </c:numRef>
          </c:val>
        </c:ser>
        <c:dLbls>
          <c:showLegendKey val="0"/>
          <c:showVal val="0"/>
          <c:showCatName val="0"/>
          <c:showSerName val="0"/>
          <c:showPercent val="0"/>
          <c:showBubbleSize val="0"/>
        </c:dLbls>
        <c:gapWidth val="100"/>
        <c:overlap val="100"/>
        <c:axId val="118481280"/>
        <c:axId val="11848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1578</c:v>
                </c:pt>
                <c:pt idx="2">
                  <c:v>#N/A</c:v>
                </c:pt>
                <c:pt idx="3">
                  <c:v>#N/A</c:v>
                </c:pt>
                <c:pt idx="4">
                  <c:v>1776</c:v>
                </c:pt>
                <c:pt idx="5">
                  <c:v>#N/A</c:v>
                </c:pt>
                <c:pt idx="6">
                  <c:v>#N/A</c:v>
                </c:pt>
                <c:pt idx="7">
                  <c:v>1492</c:v>
                </c:pt>
                <c:pt idx="8">
                  <c:v>#N/A</c:v>
                </c:pt>
                <c:pt idx="9">
                  <c:v>#N/A</c:v>
                </c:pt>
                <c:pt idx="10">
                  <c:v>1451</c:v>
                </c:pt>
                <c:pt idx="11">
                  <c:v>#N/A</c:v>
                </c:pt>
                <c:pt idx="12">
                  <c:v>#N/A</c:v>
                </c:pt>
                <c:pt idx="13">
                  <c:v>1224</c:v>
                </c:pt>
                <c:pt idx="14">
                  <c:v>#N/A</c:v>
                </c:pt>
              </c:numCache>
            </c:numRef>
          </c:val>
          <c:smooth val="0"/>
        </c:ser>
        <c:dLbls>
          <c:showLegendKey val="0"/>
          <c:showVal val="0"/>
          <c:showCatName val="0"/>
          <c:showSerName val="0"/>
          <c:showPercent val="0"/>
          <c:showBubbleSize val="0"/>
        </c:dLbls>
        <c:marker val="1"/>
        <c:smooth val="0"/>
        <c:axId val="118481280"/>
        <c:axId val="118483200"/>
      </c:lineChart>
      <c:catAx>
        <c:axId val="11848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83200"/>
        <c:crosses val="autoZero"/>
        <c:auto val="1"/>
        <c:lblAlgn val="ctr"/>
        <c:lblOffset val="100"/>
        <c:tickLblSkip val="1"/>
        <c:tickMarkSkip val="1"/>
        <c:noMultiLvlLbl val="0"/>
      </c:catAx>
      <c:valAx>
        <c:axId val="11848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8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26163</c:v>
                </c:pt>
                <c:pt idx="5">
                  <c:v>26353</c:v>
                </c:pt>
                <c:pt idx="8">
                  <c:v>26260</c:v>
                </c:pt>
                <c:pt idx="11">
                  <c:v>25889</c:v>
                </c:pt>
                <c:pt idx="14">
                  <c:v>25795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2977</c:v>
                </c:pt>
                <c:pt idx="5">
                  <c:v>2893</c:v>
                </c:pt>
                <c:pt idx="8">
                  <c:v>2693</c:v>
                </c:pt>
                <c:pt idx="11">
                  <c:v>2273</c:v>
                </c:pt>
                <c:pt idx="14">
                  <c:v>2103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5127</c:v>
                </c:pt>
                <c:pt idx="5">
                  <c:v>5741</c:v>
                </c:pt>
                <c:pt idx="8">
                  <c:v>6824</c:v>
                </c:pt>
                <c:pt idx="11">
                  <c:v>7559</c:v>
                </c:pt>
                <c:pt idx="14">
                  <c:v>7819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83</c:v>
                </c:pt>
                <c:pt idx="3">
                  <c:v>65</c:v>
                </c:pt>
                <c:pt idx="6">
                  <c:v>45</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2378</c:v>
                </c:pt>
                <c:pt idx="3">
                  <c:v>2189</c:v>
                </c:pt>
                <c:pt idx="6">
                  <c:v>2164</c:v>
                </c:pt>
                <c:pt idx="9">
                  <c:v>2007</c:v>
                </c:pt>
                <c:pt idx="12">
                  <c:v>1782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756</c:v>
                </c:pt>
                <c:pt idx="3">
                  <c:v>772</c:v>
                </c:pt>
                <c:pt idx="6">
                  <c:v>702</c:v>
                </c:pt>
                <c:pt idx="9">
                  <c:v>622</c:v>
                </c:pt>
                <c:pt idx="12">
                  <c:v>575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23549</c:v>
                </c:pt>
                <c:pt idx="3">
                  <c:v>23173</c:v>
                </c:pt>
                <c:pt idx="6">
                  <c:v>22533</c:v>
                </c:pt>
                <c:pt idx="9">
                  <c:v>21963</c:v>
                </c:pt>
                <c:pt idx="12">
                  <c:v>21175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622</c:v>
                </c:pt>
                <c:pt idx="3">
                  <c:v>522</c:v>
                </c:pt>
                <c:pt idx="6">
                  <c:v>444</c:v>
                </c:pt>
                <c:pt idx="9">
                  <c:v>369</c:v>
                </c:pt>
                <c:pt idx="12">
                  <c:v>280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17672</c:v>
                </c:pt>
                <c:pt idx="3">
                  <c:v>17459</c:v>
                </c:pt>
                <c:pt idx="6">
                  <c:v>17582</c:v>
                </c:pt>
                <c:pt idx="9">
                  <c:v>17502</c:v>
                </c:pt>
                <c:pt idx="12">
                  <c:v>18409</c:v>
                </c:pt>
              </c:numCache>
            </c:numRef>
          </c:val>
        </c:ser>
        <c:dLbls>
          <c:showLegendKey val="0"/>
          <c:showVal val="0"/>
          <c:showCatName val="0"/>
          <c:showSerName val="0"/>
          <c:showPercent val="0"/>
          <c:showBubbleSize val="0"/>
        </c:dLbls>
        <c:gapWidth val="100"/>
        <c:overlap val="100"/>
        <c:axId val="105122048"/>
        <c:axId val="10513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10792</c:v>
                </c:pt>
                <c:pt idx="2">
                  <c:v>#N/A</c:v>
                </c:pt>
                <c:pt idx="3">
                  <c:v>#N/A</c:v>
                </c:pt>
                <c:pt idx="4">
                  <c:v>9192</c:v>
                </c:pt>
                <c:pt idx="5">
                  <c:v>#N/A</c:v>
                </c:pt>
                <c:pt idx="6">
                  <c:v>#N/A</c:v>
                </c:pt>
                <c:pt idx="7">
                  <c:v>7693</c:v>
                </c:pt>
                <c:pt idx="8">
                  <c:v>#N/A</c:v>
                </c:pt>
                <c:pt idx="9">
                  <c:v>#N/A</c:v>
                </c:pt>
                <c:pt idx="10">
                  <c:v>6742</c:v>
                </c:pt>
                <c:pt idx="11">
                  <c:v>#N/A</c:v>
                </c:pt>
                <c:pt idx="12">
                  <c:v>#N/A</c:v>
                </c:pt>
                <c:pt idx="13">
                  <c:v>6504</c:v>
                </c:pt>
                <c:pt idx="14">
                  <c:v>#N/A</c:v>
                </c:pt>
              </c:numCache>
            </c:numRef>
          </c:val>
          <c:smooth val="0"/>
        </c:ser>
        <c:dLbls>
          <c:showLegendKey val="0"/>
          <c:showVal val="0"/>
          <c:showCatName val="0"/>
          <c:showSerName val="0"/>
          <c:showPercent val="0"/>
          <c:showBubbleSize val="0"/>
        </c:dLbls>
        <c:marker val="1"/>
        <c:smooth val="0"/>
        <c:axId val="105122048"/>
        <c:axId val="105132416"/>
      </c:lineChart>
      <c:catAx>
        <c:axId val="10512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132416"/>
        <c:crosses val="autoZero"/>
        <c:auto val="1"/>
        <c:lblAlgn val="ctr"/>
        <c:lblOffset val="100"/>
        <c:tickLblSkip val="1"/>
        <c:tickMarkSkip val="1"/>
        <c:noMultiLvlLbl val="0"/>
      </c:catAx>
      <c:valAx>
        <c:axId val="10513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2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37,050
36,498
258.29
20,930,323
19,750,140
656,451
12,258,950
18,408,711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市内</a:t>
          </a:r>
          <a:r>
            <a:rPr lang="ja-JP" altLang="ja-JP" sz="1100">
              <a:solidFill>
                <a:schemeClr val="dk1"/>
              </a:solidFill>
              <a:effectLst/>
              <a:latin typeface="+mn-lt"/>
              <a:ea typeface="+mn-ea"/>
              <a:cs typeface="+mn-cs"/>
            </a:rPr>
            <a:t>企業の業績回復に遅れが見られ、また、</a:t>
          </a:r>
          <a:r>
            <a:rPr lang="ja-JP" altLang="ja-JP" sz="1100" b="0" i="0" baseline="0">
              <a:solidFill>
                <a:schemeClr val="dk1"/>
              </a:solidFill>
              <a:effectLst/>
              <a:latin typeface="+mn-lt"/>
              <a:ea typeface="+mn-ea"/>
              <a:cs typeface="+mn-cs"/>
            </a:rPr>
            <a:t>人口の減少による</a:t>
          </a:r>
          <a:r>
            <a:rPr lang="ja-JP" altLang="ja-JP" sz="1100">
              <a:solidFill>
                <a:schemeClr val="dk1"/>
              </a:solidFill>
              <a:effectLst/>
              <a:latin typeface="+mn-lt"/>
              <a:ea typeface="+mn-ea"/>
              <a:cs typeface="+mn-cs"/>
            </a:rPr>
            <a:t>納税義務者の減少</a:t>
          </a:r>
          <a:r>
            <a:rPr lang="ja-JP" altLang="ja-JP" sz="1100" b="0" i="0" baseline="0">
              <a:solidFill>
                <a:schemeClr val="dk1"/>
              </a:solidFill>
              <a:effectLst/>
              <a:latin typeface="+mn-lt"/>
              <a:ea typeface="+mn-ea"/>
              <a:cs typeface="+mn-cs"/>
            </a:rPr>
            <a:t>や高齢化の進行もあ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、依然</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財政力指数は低下傾向にある。</a:t>
          </a:r>
          <a:endParaRPr lang="ja-JP" altLang="ja-JP" sz="1100">
            <a:effectLst/>
          </a:endParaRPr>
        </a:p>
        <a:p>
          <a:r>
            <a:rPr lang="ja-JP" altLang="ja-JP" sz="1100" b="0" i="0" baseline="0">
              <a:solidFill>
                <a:schemeClr val="dk1"/>
              </a:solidFill>
              <a:effectLst/>
              <a:latin typeface="+mn-lt"/>
              <a:ea typeface="+mn-ea"/>
              <a:cs typeface="+mn-cs"/>
            </a:rPr>
            <a:t>　今後も引き続き「備前市行財政改革プラン」に沿った事務事業の整理合理化、民間委託の推進等に取り組むとともに、市税等の収納率向上、受益者負担の適正化等による歳入確保に努めながら、健全な財政運営を図る</a:t>
          </a:r>
          <a:r>
            <a:rPr lang="ja-JP" altLang="en-US" sz="1100" b="0" i="0" baseline="0">
              <a:solidFill>
                <a:schemeClr val="dk1"/>
              </a:solidFill>
              <a:effectLst/>
              <a:latin typeface="+mn-lt"/>
              <a:ea typeface="+mn-ea"/>
              <a:cs typeface="+mn-cs"/>
            </a:rPr>
            <a:t>。</a:t>
          </a:r>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25400</xdr:rowOff>
    </xdr:to>
    <xdr:cxnSp macro="">
      <xdr:nvCxnSpPr>
        <xdr:cNvPr id="73" name="直線コネクタ 72"/>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156633</xdr:rowOff>
    </xdr:to>
    <xdr:cxnSp macro="">
      <xdr:nvCxnSpPr>
        <xdr:cNvPr id="76" name="直線コネクタ 75"/>
        <xdr:cNvCxnSpPr/>
      </xdr:nvCxnSpPr>
      <xdr:spPr>
        <a:xfrm>
          <a:off x="1447800" y="71257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79" name="フローチャート : 判断 78"/>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0" name="テキスト ボックス 79"/>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7"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89" name="テキスト ボックス 8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0" name="円/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1" name="テキスト ボックス 90"/>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3" name="テキスト ボックス 92"/>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4" name="円/楕円 93"/>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5" name="テキスト ボックス 94"/>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ea"/>
              <a:ea typeface="+mn-ea"/>
              <a:cs typeface="+mn-cs"/>
            </a:rPr>
            <a:t>平成</a:t>
          </a:r>
          <a:r>
            <a:rPr lang="en-US" altLang="ja-JP" sz="1100" b="0" i="0" baseline="0">
              <a:solidFill>
                <a:sysClr val="windowText" lastClr="000000"/>
              </a:solidFill>
              <a:effectLst/>
              <a:latin typeface="+mn-ea"/>
              <a:ea typeface="+mn-ea"/>
              <a:cs typeface="+mn-cs"/>
            </a:rPr>
            <a:t>26</a:t>
          </a:r>
          <a:r>
            <a:rPr lang="ja-JP" altLang="ja-JP" sz="1100" b="0" i="0" baseline="0">
              <a:solidFill>
                <a:sysClr val="windowText" lastClr="000000"/>
              </a:solidFill>
              <a:effectLst/>
              <a:latin typeface="+mn-ea"/>
              <a:ea typeface="+mn-ea"/>
              <a:cs typeface="+mn-cs"/>
            </a:rPr>
            <a:t>年度は、</a:t>
          </a:r>
          <a:r>
            <a:rPr lang="en-US" altLang="ja-JP" sz="1100" b="0" i="0" baseline="0">
              <a:solidFill>
                <a:sysClr val="windowText" lastClr="000000"/>
              </a:solidFill>
              <a:effectLst/>
              <a:latin typeface="+mn-ea"/>
              <a:ea typeface="+mn-ea"/>
              <a:cs typeface="+mn-cs"/>
            </a:rPr>
            <a:t>91.2</a:t>
          </a:r>
          <a:r>
            <a:rPr lang="ja-JP" altLang="ja-JP" sz="1100" b="0" i="0" baseline="0">
              <a:solidFill>
                <a:sysClr val="windowText" lastClr="000000"/>
              </a:solidFill>
              <a:effectLst/>
              <a:latin typeface="+mn-ea"/>
              <a:ea typeface="+mn-ea"/>
              <a:cs typeface="+mn-cs"/>
            </a:rPr>
            <a:t>％となり、前年比</a:t>
          </a:r>
          <a:r>
            <a:rPr lang="en-US" altLang="ja-JP" sz="1100" b="0" i="0" baseline="0">
              <a:solidFill>
                <a:sysClr val="windowText" lastClr="000000"/>
              </a:solidFill>
              <a:effectLst/>
              <a:latin typeface="+mn-ea"/>
              <a:ea typeface="+mn-ea"/>
              <a:cs typeface="+mn-cs"/>
            </a:rPr>
            <a:t>0.2</a:t>
          </a:r>
          <a:r>
            <a:rPr lang="ja-JP" altLang="ja-JP" sz="1100" b="0" i="0" baseline="0">
              <a:solidFill>
                <a:sysClr val="windowText" lastClr="000000"/>
              </a:solidFill>
              <a:effectLst/>
              <a:latin typeface="+mn-ea"/>
              <a:ea typeface="+mn-ea"/>
              <a:cs typeface="+mn-cs"/>
            </a:rPr>
            <a:t>ポイント</a:t>
          </a:r>
          <a:r>
            <a:rPr lang="ja-JP" altLang="en-US" sz="1100" b="0" i="0" baseline="0">
              <a:solidFill>
                <a:sysClr val="windowText" lastClr="000000"/>
              </a:solidFill>
              <a:effectLst/>
              <a:latin typeface="+mn-ea"/>
              <a:ea typeface="+mn-ea"/>
              <a:cs typeface="+mn-cs"/>
            </a:rPr>
            <a:t>低下</a:t>
          </a:r>
          <a:r>
            <a:rPr lang="ja-JP" altLang="ja-JP" sz="1100" b="0" i="0" baseline="0">
              <a:solidFill>
                <a:sysClr val="windowText" lastClr="000000"/>
              </a:solidFill>
              <a:effectLst/>
              <a:latin typeface="+mn-ea"/>
              <a:ea typeface="+mn-ea"/>
              <a:cs typeface="+mn-cs"/>
            </a:rPr>
            <a:t>している。これは、</a:t>
          </a:r>
          <a:r>
            <a:rPr lang="ja-JP" altLang="en-US" sz="1100" b="0" i="0" baseline="0">
              <a:solidFill>
                <a:sysClr val="windowText" lastClr="000000"/>
              </a:solidFill>
              <a:effectLst/>
              <a:latin typeface="+mn-ea"/>
              <a:ea typeface="+mn-ea"/>
              <a:cs typeface="+mn-cs"/>
            </a:rPr>
            <a:t>経常一般財源が減となったものの、病院事業への繰出金や下水道事業の企業債償還に係る繰出金が減となったことなど</a:t>
          </a:r>
          <a:r>
            <a:rPr lang="ja-JP" altLang="ja-JP" sz="1100" b="0" i="0" baseline="0">
              <a:solidFill>
                <a:sysClr val="windowText" lastClr="000000"/>
              </a:solidFill>
              <a:effectLst/>
              <a:latin typeface="+mn-ea"/>
              <a:ea typeface="+mn-ea"/>
              <a:cs typeface="+mn-cs"/>
            </a:rPr>
            <a:t>によるもの。市税の減少、高齢者支援や障害者サービス利用の定着に伴い増加の一途をたどる扶助費や下水道事業</a:t>
          </a:r>
          <a:r>
            <a:rPr lang="ja-JP" altLang="en-US" sz="1100" b="0" i="0" baseline="0">
              <a:solidFill>
                <a:sysClr val="windowText" lastClr="000000"/>
              </a:solidFill>
              <a:effectLst/>
              <a:latin typeface="+mn-ea"/>
              <a:ea typeface="+mn-ea"/>
              <a:cs typeface="+mn-cs"/>
            </a:rPr>
            <a:t>や</a:t>
          </a:r>
          <a:r>
            <a:rPr lang="ja-JP" altLang="ja-JP" sz="1100" b="0" i="0" baseline="0">
              <a:solidFill>
                <a:sysClr val="windowText" lastClr="000000"/>
              </a:solidFill>
              <a:effectLst/>
              <a:latin typeface="+mn-ea"/>
              <a:ea typeface="+mn-ea"/>
              <a:cs typeface="+mn-cs"/>
            </a:rPr>
            <a:t>病院事業への繰出金など</a:t>
          </a:r>
          <a:r>
            <a:rPr lang="ja-JP" altLang="ja-JP" sz="1100" b="0" i="0" baseline="0">
              <a:solidFill>
                <a:schemeClr val="dk1"/>
              </a:solidFill>
              <a:effectLst/>
              <a:latin typeface="+mn-ea"/>
              <a:ea typeface="+mn-ea"/>
              <a:cs typeface="+mn-cs"/>
            </a:rPr>
            <a:t>が負担となり、依然として経常収支比率は高止まりしている。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今後は、引続き職員数の適正化、事務事業の合理化を図るとともに、使用料、手数料の更なる見直しなど、受益者負担の適正化による持続的な歳入の確保に努め健全財政を目指す。</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32294</xdr:rowOff>
    </xdr:from>
    <xdr:to>
      <xdr:col>7</xdr:col>
      <xdr:colOff>152400</xdr:colOff>
      <xdr:row>60</xdr:row>
      <xdr:rowOff>39188</xdr:rowOff>
    </xdr:to>
    <xdr:cxnSp macro="">
      <xdr:nvCxnSpPr>
        <xdr:cNvPr id="132" name="直線コネクタ 131"/>
        <xdr:cNvCxnSpPr/>
      </xdr:nvCxnSpPr>
      <xdr:spPr>
        <a:xfrm flipV="1">
          <a:off x="4114800" y="1031929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11612</xdr:rowOff>
    </xdr:from>
    <xdr:to>
      <xdr:col>6</xdr:col>
      <xdr:colOff>0</xdr:colOff>
      <xdr:row>60</xdr:row>
      <xdr:rowOff>39188</xdr:rowOff>
    </xdr:to>
    <xdr:cxnSp macro="">
      <xdr:nvCxnSpPr>
        <xdr:cNvPr id="135" name="直線コネクタ 134"/>
        <xdr:cNvCxnSpPr/>
      </xdr:nvCxnSpPr>
      <xdr:spPr>
        <a:xfrm>
          <a:off x="3225800" y="102986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11612</xdr:rowOff>
    </xdr:from>
    <xdr:to>
      <xdr:col>4</xdr:col>
      <xdr:colOff>482600</xdr:colOff>
      <xdr:row>60</xdr:row>
      <xdr:rowOff>121920</xdr:rowOff>
    </xdr:to>
    <xdr:cxnSp macro="">
      <xdr:nvCxnSpPr>
        <xdr:cNvPr id="138" name="直線コネクタ 137"/>
        <xdr:cNvCxnSpPr/>
      </xdr:nvCxnSpPr>
      <xdr:spPr>
        <a:xfrm flipV="1">
          <a:off x="2336800" y="10298612"/>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138249</xdr:rowOff>
    </xdr:from>
    <xdr:to>
      <xdr:col>3</xdr:col>
      <xdr:colOff>279400</xdr:colOff>
      <xdr:row>60</xdr:row>
      <xdr:rowOff>121920</xdr:rowOff>
    </xdr:to>
    <xdr:cxnSp macro="">
      <xdr:nvCxnSpPr>
        <xdr:cNvPr id="141" name="直線コネクタ 140"/>
        <xdr:cNvCxnSpPr/>
      </xdr:nvCxnSpPr>
      <xdr:spPr>
        <a:xfrm>
          <a:off x="1447800" y="1025379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44" name="フローチャート : 判断 143"/>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164754</xdr:rowOff>
    </xdr:from>
    <xdr:ext cx="762000" cy="259045"/>
    <xdr:sp macro="" textlink="">
      <xdr:nvSpPr>
        <xdr:cNvPr id="145" name="テキスト ボックス 144"/>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152944</xdr:rowOff>
    </xdr:from>
    <xdr:to>
      <xdr:col>7</xdr:col>
      <xdr:colOff>203200</xdr:colOff>
      <xdr:row>60</xdr:row>
      <xdr:rowOff>83094</xdr:rowOff>
    </xdr:to>
    <xdr:sp macro="" textlink="">
      <xdr:nvSpPr>
        <xdr:cNvPr id="151" name="円/楕円 150"/>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125021</xdr:rowOff>
    </xdr:from>
    <xdr:ext cx="762000" cy="259045"/>
    <xdr:sp macro="" textlink="">
      <xdr:nvSpPr>
        <xdr:cNvPr id="152" name="財政構造の弾力性該当値テキスト"/>
        <xdr:cNvSpPr txBox="1"/>
      </xdr:nvSpPr>
      <xdr:spPr>
        <a:xfrm>
          <a:off x="5041900" y="1024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159838</xdr:rowOff>
    </xdr:from>
    <xdr:to>
      <xdr:col>6</xdr:col>
      <xdr:colOff>50800</xdr:colOff>
      <xdr:row>60</xdr:row>
      <xdr:rowOff>89988</xdr:rowOff>
    </xdr:to>
    <xdr:sp macro="" textlink="">
      <xdr:nvSpPr>
        <xdr:cNvPr id="153" name="円/楕円 152"/>
        <xdr:cNvSpPr/>
      </xdr:nvSpPr>
      <xdr:spPr>
        <a:xfrm>
          <a:off x="4064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74765</xdr:rowOff>
    </xdr:from>
    <xdr:ext cx="736600" cy="259045"/>
    <xdr:sp macro="" textlink="">
      <xdr:nvSpPr>
        <xdr:cNvPr id="154" name="テキスト ボックス 153"/>
        <xdr:cNvSpPr txBox="1"/>
      </xdr:nvSpPr>
      <xdr:spPr>
        <a:xfrm>
          <a:off x="3733800" y="1036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132262</xdr:rowOff>
    </xdr:from>
    <xdr:to>
      <xdr:col>4</xdr:col>
      <xdr:colOff>533400</xdr:colOff>
      <xdr:row>60</xdr:row>
      <xdr:rowOff>62412</xdr:rowOff>
    </xdr:to>
    <xdr:sp macro="" textlink="">
      <xdr:nvSpPr>
        <xdr:cNvPr id="155" name="円/楕円 154"/>
        <xdr:cNvSpPr/>
      </xdr:nvSpPr>
      <xdr:spPr>
        <a:xfrm>
          <a:off x="3175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47189</xdr:rowOff>
    </xdr:from>
    <xdr:ext cx="762000" cy="259045"/>
    <xdr:sp macro="" textlink="">
      <xdr:nvSpPr>
        <xdr:cNvPr id="156" name="テキスト ボックス 155"/>
        <xdr:cNvSpPr txBox="1"/>
      </xdr:nvSpPr>
      <xdr:spPr>
        <a:xfrm>
          <a:off x="28448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7" name="円/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157497</xdr:rowOff>
    </xdr:from>
    <xdr:ext cx="762000" cy="259045"/>
    <xdr:sp macro="" textlink="">
      <xdr:nvSpPr>
        <xdr:cNvPr id="158" name="テキスト ボックス 157"/>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87449</xdr:rowOff>
    </xdr:from>
    <xdr:to>
      <xdr:col>2</xdr:col>
      <xdr:colOff>127000</xdr:colOff>
      <xdr:row>60</xdr:row>
      <xdr:rowOff>17599</xdr:rowOff>
    </xdr:to>
    <xdr:sp macro="" textlink="">
      <xdr:nvSpPr>
        <xdr:cNvPr id="159" name="円/楕円 158"/>
        <xdr:cNvSpPr/>
      </xdr:nvSpPr>
      <xdr:spPr>
        <a:xfrm>
          <a:off x="1397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2376</xdr:rowOff>
    </xdr:from>
    <xdr:ext cx="762000" cy="259045"/>
    <xdr:sp macro="" textlink="">
      <xdr:nvSpPr>
        <xdr:cNvPr id="160" name="テキスト ボックス 159"/>
        <xdr:cNvSpPr txBox="1"/>
      </xdr:nvSpPr>
      <xdr:spPr>
        <a:xfrm>
          <a:off x="10668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ea"/>
              <a:ea typeface="+mn-ea"/>
              <a:cs typeface="+mn-cs"/>
            </a:rPr>
            <a:t>　類似団体平均（</a:t>
          </a:r>
          <a:r>
            <a:rPr lang="en-US" altLang="ja-JP" sz="1100" b="0" i="0" baseline="0">
              <a:solidFill>
                <a:sysClr val="windowText" lastClr="000000"/>
              </a:solidFill>
              <a:effectLst/>
              <a:latin typeface="+mn-ea"/>
              <a:ea typeface="+mn-ea"/>
              <a:cs typeface="+mn-cs"/>
            </a:rPr>
            <a:t>152,159</a:t>
          </a:r>
          <a:r>
            <a:rPr lang="ja-JP" altLang="ja-JP" sz="1100" b="0" i="0" baseline="0">
              <a:solidFill>
                <a:sysClr val="windowText" lastClr="000000"/>
              </a:solidFill>
              <a:effectLst/>
              <a:latin typeface="+mn-ea"/>
              <a:ea typeface="+mn-ea"/>
              <a:cs typeface="+mn-cs"/>
            </a:rPr>
            <a:t>円）より低いが、全国平均（</a:t>
          </a:r>
          <a:r>
            <a:rPr lang="en-US" altLang="ja-JP" sz="1100" b="0" i="0" baseline="0">
              <a:solidFill>
                <a:sysClr val="windowText" lastClr="000000"/>
              </a:solidFill>
              <a:effectLst/>
              <a:latin typeface="+mn-ea"/>
              <a:ea typeface="+mn-ea"/>
              <a:cs typeface="+mn-cs"/>
            </a:rPr>
            <a:t>119,984</a:t>
          </a:r>
          <a:r>
            <a:rPr lang="ja-JP" altLang="ja-JP" sz="1100" b="0" i="0" baseline="0">
              <a:solidFill>
                <a:sysClr val="windowText" lastClr="000000"/>
              </a:solidFill>
              <a:effectLst/>
              <a:latin typeface="+mn-ea"/>
              <a:ea typeface="+mn-ea"/>
              <a:cs typeface="+mn-cs"/>
            </a:rPr>
            <a:t>円）、県平均（</a:t>
          </a:r>
          <a:r>
            <a:rPr lang="en-US" altLang="ja-JP" sz="1100" b="0" i="0" baseline="0">
              <a:solidFill>
                <a:sysClr val="windowText" lastClr="000000"/>
              </a:solidFill>
              <a:effectLst/>
              <a:latin typeface="+mn-ea"/>
              <a:ea typeface="+mn-ea"/>
              <a:cs typeface="+mn-cs"/>
            </a:rPr>
            <a:t>120,456</a:t>
          </a:r>
          <a:r>
            <a:rPr lang="ja-JP" altLang="ja-JP" sz="1100" b="0" i="0" baseline="0">
              <a:solidFill>
                <a:sysClr val="windowText" lastClr="000000"/>
              </a:solidFill>
              <a:effectLst/>
              <a:latin typeface="+mn-ea"/>
              <a:ea typeface="+mn-ea"/>
              <a:cs typeface="+mn-cs"/>
            </a:rPr>
            <a:t>円）との比較では</a:t>
          </a:r>
          <a:r>
            <a:rPr lang="en-US" altLang="ja-JP" sz="1100" b="0" i="0" baseline="0">
              <a:solidFill>
                <a:sysClr val="windowText" lastClr="000000"/>
              </a:solidFill>
              <a:effectLst/>
              <a:latin typeface="+mn-ea"/>
              <a:ea typeface="+mn-ea"/>
              <a:cs typeface="+mn-cs"/>
            </a:rPr>
            <a:t>1</a:t>
          </a:r>
          <a:r>
            <a:rPr lang="ja-JP" altLang="ja-JP" sz="1100" b="0" i="0" baseline="0">
              <a:solidFill>
                <a:sysClr val="windowText" lastClr="000000"/>
              </a:solidFill>
              <a:effectLst/>
              <a:latin typeface="+mn-ea"/>
              <a:ea typeface="+mn-ea"/>
              <a:cs typeface="+mn-cs"/>
            </a:rPr>
            <a:t>割ほど高くなっている。</a:t>
          </a:r>
          <a:endParaRPr lang="ja-JP" altLang="ja-JP" sz="1100">
            <a:solidFill>
              <a:sysClr val="windowText" lastClr="000000"/>
            </a:solidFill>
            <a:effectLst/>
            <a:latin typeface="+mn-ea"/>
            <a:ea typeface="+mn-ea"/>
          </a:endParaRPr>
        </a:p>
        <a:p>
          <a:pPr rtl="0"/>
          <a:r>
            <a:rPr lang="ja-JP" altLang="ja-JP" sz="1100" b="0" i="0" baseline="0">
              <a:solidFill>
                <a:sysClr val="windowText" lastClr="000000"/>
              </a:solidFill>
              <a:effectLst/>
              <a:latin typeface="+mn-ea"/>
              <a:ea typeface="+mn-ea"/>
              <a:cs typeface="+mn-cs"/>
            </a:rPr>
            <a:t>　平成</a:t>
          </a:r>
          <a:r>
            <a:rPr lang="en-US" altLang="ja-JP" sz="1100" b="0" i="0" baseline="0">
              <a:solidFill>
                <a:sysClr val="windowText" lastClr="000000"/>
              </a:solidFill>
              <a:effectLst/>
              <a:latin typeface="+mn-ea"/>
              <a:ea typeface="+mn-ea"/>
              <a:cs typeface="+mn-cs"/>
            </a:rPr>
            <a:t>26</a:t>
          </a:r>
          <a:r>
            <a:rPr lang="ja-JP" altLang="ja-JP" sz="1100" b="0" i="0" baseline="0">
              <a:solidFill>
                <a:sysClr val="windowText" lastClr="000000"/>
              </a:solidFill>
              <a:effectLst/>
              <a:latin typeface="+mn-ea"/>
              <a:ea typeface="+mn-ea"/>
              <a:cs typeface="+mn-cs"/>
            </a:rPr>
            <a:t>年度については、人件費は人員削減や新陳代謝によ</a:t>
          </a:r>
          <a:r>
            <a:rPr lang="ja-JP" altLang="en-US" sz="1100" b="0" i="0" baseline="0">
              <a:solidFill>
                <a:sysClr val="windowText" lastClr="000000"/>
              </a:solidFill>
              <a:effectLst/>
              <a:latin typeface="+mn-ea"/>
              <a:ea typeface="+mn-ea"/>
              <a:cs typeface="+mn-cs"/>
            </a:rPr>
            <a:t>る</a:t>
          </a:r>
          <a:r>
            <a:rPr lang="ja-JP" altLang="ja-JP" sz="1100" b="0" i="0" baseline="0">
              <a:solidFill>
                <a:sysClr val="windowText" lastClr="000000"/>
              </a:solidFill>
              <a:effectLst/>
              <a:latin typeface="+mn-ea"/>
              <a:ea typeface="+mn-ea"/>
              <a:cs typeface="+mn-cs"/>
            </a:rPr>
            <a:t>減</a:t>
          </a:r>
          <a:r>
            <a:rPr lang="ja-JP" altLang="en-US" sz="1100" b="0" i="0" baseline="0">
              <a:solidFill>
                <a:sysClr val="windowText" lastClr="000000"/>
              </a:solidFill>
              <a:effectLst/>
              <a:latin typeface="+mn-ea"/>
              <a:ea typeface="+mn-ea"/>
              <a:cs typeface="+mn-cs"/>
            </a:rPr>
            <a:t>となった</a:t>
          </a:r>
          <a:r>
            <a:rPr lang="ja-JP" altLang="ja-JP" sz="1100" b="0" i="0" baseline="0">
              <a:solidFill>
                <a:sysClr val="windowText" lastClr="000000"/>
              </a:solidFill>
              <a:effectLst/>
              <a:latin typeface="+mn-ea"/>
              <a:ea typeface="+mn-ea"/>
              <a:cs typeface="+mn-cs"/>
            </a:rPr>
            <a:t>一方、物件費は</a:t>
          </a:r>
          <a:r>
            <a:rPr lang="ja-JP" altLang="ja-JP" sz="1100" b="0" i="0" baseline="0">
              <a:solidFill>
                <a:sysClr val="windowText" lastClr="000000"/>
              </a:solidFill>
              <a:effectLst/>
              <a:latin typeface="+mn-lt"/>
              <a:ea typeface="+mn-ea"/>
              <a:cs typeface="+mn-cs"/>
            </a:rPr>
            <a:t>プロジェクター型電子黒板</a:t>
          </a:r>
          <a:r>
            <a:rPr lang="ja-JP" altLang="en-US" sz="1100" b="0" i="0" baseline="0">
              <a:solidFill>
                <a:sysClr val="windowText" lastClr="000000"/>
              </a:solidFill>
              <a:effectLst/>
              <a:latin typeface="+mn-lt"/>
              <a:ea typeface="+mn-ea"/>
              <a:cs typeface="+mn-cs"/>
            </a:rPr>
            <a:t>や</a:t>
          </a:r>
          <a:r>
            <a:rPr lang="ja-JP" altLang="en-US" sz="1100" b="0" i="0" baseline="0">
              <a:solidFill>
                <a:sysClr val="windowText" lastClr="000000"/>
              </a:solidFill>
              <a:effectLst/>
              <a:latin typeface="+mn-ea"/>
              <a:ea typeface="+mn-ea"/>
              <a:cs typeface="+mn-cs"/>
            </a:rPr>
            <a:t>教育用タブレットリース料など</a:t>
          </a:r>
          <a:r>
            <a:rPr lang="ja-JP" altLang="ja-JP" sz="1100" b="0" i="0" baseline="0">
              <a:solidFill>
                <a:sysClr val="windowText" lastClr="000000"/>
              </a:solidFill>
              <a:effectLst/>
              <a:latin typeface="+mn-ea"/>
              <a:ea typeface="+mn-ea"/>
              <a:cs typeface="+mn-cs"/>
            </a:rPr>
            <a:t>の増により、全体としては前年度より増加した。</a:t>
          </a:r>
          <a:endParaRPr lang="ja-JP" altLang="ja-JP" sz="1100">
            <a:solidFill>
              <a:sysClr val="windowText" lastClr="000000"/>
            </a:solidFill>
            <a:effectLst/>
            <a:latin typeface="+mn-ea"/>
            <a:ea typeface="+mn-ea"/>
          </a:endParaRPr>
        </a:p>
        <a:p>
          <a:pPr rtl="0"/>
          <a:r>
            <a:rPr lang="ja-JP" altLang="ja-JP" sz="1100" b="0" i="0" baseline="0">
              <a:solidFill>
                <a:sysClr val="windowText" lastClr="000000"/>
              </a:solidFill>
              <a:effectLst/>
              <a:latin typeface="+mn-ea"/>
              <a:ea typeface="+mn-ea"/>
              <a:cs typeface="+mn-cs"/>
            </a:rPr>
            <a:t>　今後も人件費、物件費等を一体的に削減することを目指して公共施設等の見直し、統廃合等の効率化を検討するとともに、現在の委託業務についても再度内容を精査した上で、適正な委託料とすることで削減を図る。</a:t>
          </a:r>
          <a:endParaRPr lang="ja-JP" altLang="ja-JP" sz="1100">
            <a:solidFill>
              <a:sysClr val="windowText" lastClr="000000"/>
            </a:solidFill>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145035</xdr:rowOff>
    </xdr:from>
    <xdr:to>
      <xdr:col>7</xdr:col>
      <xdr:colOff>152400</xdr:colOff>
      <xdr:row>82</xdr:row>
      <xdr:rowOff>164143</xdr:rowOff>
    </xdr:to>
    <xdr:cxnSp macro="">
      <xdr:nvCxnSpPr>
        <xdr:cNvPr id="192" name="直線コネクタ 191"/>
        <xdr:cNvCxnSpPr/>
      </xdr:nvCxnSpPr>
      <xdr:spPr>
        <a:xfrm>
          <a:off x="4114800" y="14203935"/>
          <a:ext cx="8382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148920</xdr:rowOff>
    </xdr:from>
    <xdr:ext cx="762000" cy="259045"/>
    <xdr:sp macro="" textlink="">
      <xdr:nvSpPr>
        <xdr:cNvPr id="193" name="人件費・物件費等の状況平均値テキスト"/>
        <xdr:cNvSpPr txBox="1"/>
      </xdr:nvSpPr>
      <xdr:spPr>
        <a:xfrm>
          <a:off x="5041900" y="14207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132531</xdr:rowOff>
    </xdr:from>
    <xdr:to>
      <xdr:col>6</xdr:col>
      <xdr:colOff>0</xdr:colOff>
      <xdr:row>82</xdr:row>
      <xdr:rowOff>145035</xdr:rowOff>
    </xdr:to>
    <xdr:cxnSp macro="">
      <xdr:nvCxnSpPr>
        <xdr:cNvPr id="195" name="直線コネクタ 194"/>
        <xdr:cNvCxnSpPr/>
      </xdr:nvCxnSpPr>
      <xdr:spPr>
        <a:xfrm>
          <a:off x="3225800" y="14191431"/>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132531</xdr:rowOff>
    </xdr:from>
    <xdr:to>
      <xdr:col>4</xdr:col>
      <xdr:colOff>482600</xdr:colOff>
      <xdr:row>82</xdr:row>
      <xdr:rowOff>140701</xdr:rowOff>
    </xdr:to>
    <xdr:cxnSp macro="">
      <xdr:nvCxnSpPr>
        <xdr:cNvPr id="198" name="直線コネクタ 197"/>
        <xdr:cNvCxnSpPr/>
      </xdr:nvCxnSpPr>
      <xdr:spPr>
        <a:xfrm flipV="1">
          <a:off x="2336800" y="14191431"/>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140701</xdr:rowOff>
    </xdr:from>
    <xdr:to>
      <xdr:col>3</xdr:col>
      <xdr:colOff>279400</xdr:colOff>
      <xdr:row>82</xdr:row>
      <xdr:rowOff>142718</xdr:rowOff>
    </xdr:to>
    <xdr:cxnSp macro="">
      <xdr:nvCxnSpPr>
        <xdr:cNvPr id="201" name="直線コネクタ 200"/>
        <xdr:cNvCxnSpPr/>
      </xdr:nvCxnSpPr>
      <xdr:spPr>
        <a:xfrm flipV="1">
          <a:off x="1447800" y="14199601"/>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60767</xdr:rowOff>
    </xdr:from>
    <xdr:to>
      <xdr:col>2</xdr:col>
      <xdr:colOff>127000</xdr:colOff>
      <xdr:row>82</xdr:row>
      <xdr:rowOff>162367</xdr:rowOff>
    </xdr:to>
    <xdr:sp macro="" textlink="">
      <xdr:nvSpPr>
        <xdr:cNvPr id="204" name="フローチャート : 判断 203"/>
        <xdr:cNvSpPr/>
      </xdr:nvSpPr>
      <xdr:spPr>
        <a:xfrm>
          <a:off x="1397000" y="1411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1094</xdr:rowOff>
    </xdr:from>
    <xdr:ext cx="762000" cy="259045"/>
    <xdr:sp macro="" textlink="">
      <xdr:nvSpPr>
        <xdr:cNvPr id="205" name="テキスト ボックス 204"/>
        <xdr:cNvSpPr txBox="1"/>
      </xdr:nvSpPr>
      <xdr:spPr>
        <a:xfrm>
          <a:off x="1066800" y="1388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113343</xdr:rowOff>
    </xdr:from>
    <xdr:to>
      <xdr:col>7</xdr:col>
      <xdr:colOff>203200</xdr:colOff>
      <xdr:row>83</xdr:row>
      <xdr:rowOff>43493</xdr:rowOff>
    </xdr:to>
    <xdr:sp macro="" textlink="">
      <xdr:nvSpPr>
        <xdr:cNvPr id="211" name="円/楕円 210"/>
        <xdr:cNvSpPr/>
      </xdr:nvSpPr>
      <xdr:spPr>
        <a:xfrm>
          <a:off x="4902200" y="141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34620</xdr:rowOff>
    </xdr:from>
    <xdr:ext cx="762000" cy="259045"/>
    <xdr:sp macro="" textlink="">
      <xdr:nvSpPr>
        <xdr:cNvPr id="212" name="人件費・物件費等の状況該当値テキスト"/>
        <xdr:cNvSpPr txBox="1"/>
      </xdr:nvSpPr>
      <xdr:spPr>
        <a:xfrm>
          <a:off x="5041900" y="140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94235</xdr:rowOff>
    </xdr:from>
    <xdr:to>
      <xdr:col>6</xdr:col>
      <xdr:colOff>50800</xdr:colOff>
      <xdr:row>83</xdr:row>
      <xdr:rowOff>24385</xdr:rowOff>
    </xdr:to>
    <xdr:sp macro="" textlink="">
      <xdr:nvSpPr>
        <xdr:cNvPr id="213" name="円/楕円 212"/>
        <xdr:cNvSpPr/>
      </xdr:nvSpPr>
      <xdr:spPr>
        <a:xfrm>
          <a:off x="4064000" y="1415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34562</xdr:rowOff>
    </xdr:from>
    <xdr:ext cx="736600" cy="259045"/>
    <xdr:sp macro="" textlink="">
      <xdr:nvSpPr>
        <xdr:cNvPr id="214" name="テキスト ボックス 213"/>
        <xdr:cNvSpPr txBox="1"/>
      </xdr:nvSpPr>
      <xdr:spPr>
        <a:xfrm>
          <a:off x="3733800" y="1392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81731</xdr:rowOff>
    </xdr:from>
    <xdr:to>
      <xdr:col>4</xdr:col>
      <xdr:colOff>533400</xdr:colOff>
      <xdr:row>83</xdr:row>
      <xdr:rowOff>11881</xdr:rowOff>
    </xdr:to>
    <xdr:sp macro="" textlink="">
      <xdr:nvSpPr>
        <xdr:cNvPr id="215" name="円/楕円 214"/>
        <xdr:cNvSpPr/>
      </xdr:nvSpPr>
      <xdr:spPr>
        <a:xfrm>
          <a:off x="3175000" y="14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22058</xdr:rowOff>
    </xdr:from>
    <xdr:ext cx="762000" cy="259045"/>
    <xdr:sp macro="" textlink="">
      <xdr:nvSpPr>
        <xdr:cNvPr id="216" name="テキスト ボックス 215"/>
        <xdr:cNvSpPr txBox="1"/>
      </xdr:nvSpPr>
      <xdr:spPr>
        <a:xfrm>
          <a:off x="2844800" y="13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89901</xdr:rowOff>
    </xdr:from>
    <xdr:to>
      <xdr:col>3</xdr:col>
      <xdr:colOff>330200</xdr:colOff>
      <xdr:row>83</xdr:row>
      <xdr:rowOff>20051</xdr:rowOff>
    </xdr:to>
    <xdr:sp macro="" textlink="">
      <xdr:nvSpPr>
        <xdr:cNvPr id="217" name="円/楕円 216"/>
        <xdr:cNvSpPr/>
      </xdr:nvSpPr>
      <xdr:spPr>
        <a:xfrm>
          <a:off x="2286000" y="141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30228</xdr:rowOff>
    </xdr:from>
    <xdr:ext cx="762000" cy="259045"/>
    <xdr:sp macro="" textlink="">
      <xdr:nvSpPr>
        <xdr:cNvPr id="218" name="テキスト ボックス 217"/>
        <xdr:cNvSpPr txBox="1"/>
      </xdr:nvSpPr>
      <xdr:spPr>
        <a:xfrm>
          <a:off x="1955800" y="1391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131,994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91918</xdr:rowOff>
    </xdr:from>
    <xdr:to>
      <xdr:col>2</xdr:col>
      <xdr:colOff>127000</xdr:colOff>
      <xdr:row>83</xdr:row>
      <xdr:rowOff>22068</xdr:rowOff>
    </xdr:to>
    <xdr:sp macro="" textlink="">
      <xdr:nvSpPr>
        <xdr:cNvPr id="219" name="円/楕円 218"/>
        <xdr:cNvSpPr/>
      </xdr:nvSpPr>
      <xdr:spPr>
        <a:xfrm>
          <a:off x="1397000" y="141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6845</xdr:rowOff>
    </xdr:from>
    <xdr:ext cx="762000" cy="259045"/>
    <xdr:sp macro="" textlink="">
      <xdr:nvSpPr>
        <xdr:cNvPr id="220" name="テキスト ボックス 219"/>
        <xdr:cNvSpPr txBox="1"/>
      </xdr:nvSpPr>
      <xdr:spPr>
        <a:xfrm>
          <a:off x="1066800" y="1423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ea"/>
              <a:ea typeface="+mn-ea"/>
              <a:cs typeface="+mn-cs"/>
            </a:rPr>
            <a:t>平成</a:t>
          </a:r>
          <a:r>
            <a:rPr lang="en-US" altLang="ja-JP" sz="1100" b="0" i="0" baseline="0">
              <a:solidFill>
                <a:sysClr val="windowText" lastClr="000000"/>
              </a:solidFill>
              <a:effectLst/>
              <a:latin typeface="+mn-ea"/>
              <a:ea typeface="+mn-ea"/>
              <a:cs typeface="+mn-cs"/>
            </a:rPr>
            <a:t>27</a:t>
          </a:r>
          <a:r>
            <a:rPr lang="ja-JP" altLang="ja-JP" sz="1100" b="0" i="0" baseline="0">
              <a:solidFill>
                <a:sysClr val="windowText" lastClr="000000"/>
              </a:solidFill>
              <a:effectLst/>
              <a:latin typeface="+mn-ea"/>
              <a:ea typeface="+mn-ea"/>
              <a:cs typeface="+mn-cs"/>
            </a:rPr>
            <a:t>年</a:t>
          </a:r>
          <a:r>
            <a:rPr lang="en-US" altLang="ja-JP" sz="1100" b="0" i="0" baseline="0">
              <a:solidFill>
                <a:sysClr val="windowText" lastClr="000000"/>
              </a:solidFill>
              <a:effectLst/>
              <a:latin typeface="+mn-ea"/>
              <a:ea typeface="+mn-ea"/>
              <a:cs typeface="+mn-cs"/>
            </a:rPr>
            <a:t>4</a:t>
          </a:r>
          <a:r>
            <a:rPr lang="ja-JP" altLang="ja-JP" sz="1100" b="0" i="0" baseline="0">
              <a:solidFill>
                <a:sysClr val="windowText" lastClr="000000"/>
              </a:solidFill>
              <a:effectLst/>
              <a:latin typeface="+mn-ea"/>
              <a:ea typeface="+mn-ea"/>
              <a:cs typeface="+mn-cs"/>
            </a:rPr>
            <a:t>月</a:t>
          </a:r>
          <a:r>
            <a:rPr lang="en-US" altLang="ja-JP" sz="1100" b="0" i="0" baseline="0">
              <a:solidFill>
                <a:sysClr val="windowText" lastClr="000000"/>
              </a:solidFill>
              <a:effectLst/>
              <a:latin typeface="+mn-ea"/>
              <a:ea typeface="+mn-ea"/>
              <a:cs typeface="+mn-cs"/>
            </a:rPr>
            <a:t>1</a:t>
          </a:r>
          <a:r>
            <a:rPr lang="ja-JP" altLang="ja-JP" sz="1100" b="0" i="0" baseline="0">
              <a:solidFill>
                <a:sysClr val="windowText" lastClr="000000"/>
              </a:solidFill>
              <a:effectLst/>
              <a:latin typeface="+mn-ea"/>
              <a:ea typeface="+mn-ea"/>
              <a:cs typeface="+mn-cs"/>
            </a:rPr>
            <a:t>日現在のラスパイレス指数は、前年</a:t>
          </a:r>
          <a:r>
            <a:rPr lang="ja-JP" altLang="en-US" sz="1100" b="0" i="0" baseline="0">
              <a:solidFill>
                <a:sysClr val="windowText" lastClr="000000"/>
              </a:solidFill>
              <a:effectLst/>
              <a:latin typeface="+mn-ea"/>
              <a:ea typeface="+mn-ea"/>
              <a:cs typeface="+mn-cs"/>
            </a:rPr>
            <a:t>より</a:t>
          </a:r>
          <a:r>
            <a:rPr lang="en-US" altLang="ja-JP" sz="1100" b="0" i="0" baseline="0">
              <a:solidFill>
                <a:sysClr val="windowText" lastClr="000000"/>
              </a:solidFill>
              <a:effectLst/>
              <a:latin typeface="+mn-ea"/>
              <a:ea typeface="+mn-ea"/>
              <a:cs typeface="+mn-cs"/>
            </a:rPr>
            <a:t>0.2</a:t>
          </a:r>
          <a:r>
            <a:rPr lang="ja-JP" altLang="en-US" sz="1100" b="0" i="0" baseline="0">
              <a:solidFill>
                <a:sysClr val="windowText" lastClr="000000"/>
              </a:solidFill>
              <a:effectLst/>
              <a:latin typeface="+mn-ea"/>
              <a:ea typeface="+mn-ea"/>
              <a:cs typeface="+mn-cs"/>
            </a:rPr>
            <a:t>ポイント低下し</a:t>
          </a:r>
          <a:r>
            <a:rPr lang="ja-JP" altLang="ja-JP" sz="1100" b="0" i="0" baseline="0">
              <a:solidFill>
                <a:sysClr val="windowText" lastClr="000000"/>
              </a:solidFill>
              <a:effectLst/>
              <a:latin typeface="+mn-ea"/>
              <a:ea typeface="+mn-ea"/>
              <a:cs typeface="+mn-cs"/>
            </a:rPr>
            <a:t>て</a:t>
          </a:r>
          <a:r>
            <a:rPr lang="en-US" altLang="ja-JP" sz="1100" b="0" i="0" baseline="0">
              <a:solidFill>
                <a:sysClr val="windowText" lastClr="000000"/>
              </a:solidFill>
              <a:effectLst/>
              <a:latin typeface="+mn-ea"/>
              <a:ea typeface="+mn-ea"/>
              <a:cs typeface="+mn-cs"/>
            </a:rPr>
            <a:t>96.3</a:t>
          </a:r>
          <a:r>
            <a:rPr lang="ja-JP" altLang="ja-JP" sz="1100" b="0" i="0" baseline="0">
              <a:solidFill>
                <a:sysClr val="windowText" lastClr="000000"/>
              </a:solidFill>
              <a:effectLst/>
              <a:latin typeface="+mn-ea"/>
              <a:ea typeface="+mn-ea"/>
              <a:cs typeface="+mn-cs"/>
            </a:rPr>
            <a:t>となった。</a:t>
          </a:r>
          <a:endParaRPr lang="ja-JP" altLang="ja-JP" sz="1100">
            <a:solidFill>
              <a:sysClr val="windowText" lastClr="000000"/>
            </a:solidFill>
            <a:effectLst/>
            <a:latin typeface="+mn-ea"/>
            <a:ea typeface="+mn-ea"/>
          </a:endParaRPr>
        </a:p>
        <a:p>
          <a:pPr rtl="0"/>
          <a:r>
            <a:rPr lang="ja-JP" altLang="ja-JP" sz="1100" b="0" i="0" baseline="0">
              <a:solidFill>
                <a:sysClr val="windowText" lastClr="000000"/>
              </a:solidFill>
              <a:effectLst/>
              <a:latin typeface="+mn-ea"/>
              <a:ea typeface="+mn-ea"/>
              <a:cs typeface="+mn-cs"/>
            </a:rPr>
            <a:t>　これまで地</a:t>
          </a:r>
          <a:r>
            <a:rPr lang="ja-JP" altLang="ja-JP" sz="1100">
              <a:solidFill>
                <a:sysClr val="windowText" lastClr="000000"/>
              </a:solidFill>
              <a:effectLst/>
              <a:latin typeface="+mn-ea"/>
              <a:ea typeface="+mn-ea"/>
              <a:cs typeface="+mn-cs"/>
            </a:rPr>
            <a:t>方自治体に求められてきた職員給与削減については、国家公務員の給与</a:t>
          </a:r>
          <a:r>
            <a:rPr lang="ja-JP" altLang="ja-JP" sz="1100">
              <a:solidFill>
                <a:schemeClr val="dk1"/>
              </a:solidFill>
              <a:effectLst/>
              <a:latin typeface="+mn-ea"/>
              <a:ea typeface="+mn-ea"/>
              <a:cs typeface="+mn-cs"/>
            </a:rPr>
            <a:t>削減の打ち切りに伴い、今後要請しないこととされている。しかし</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給与の取扱いについては</a:t>
          </a:r>
          <a:r>
            <a:rPr lang="ja-JP" altLang="ja-JP" sz="1100" b="0" i="0" baseline="0">
              <a:solidFill>
                <a:schemeClr val="dk1"/>
              </a:solidFill>
              <a:effectLst/>
              <a:latin typeface="+mn-ea"/>
              <a:ea typeface="+mn-ea"/>
              <a:cs typeface="+mn-cs"/>
            </a:rPr>
            <a:t>類似団体、県、近隣市町村等の動向にも注意しながら検討していく必要がある。</a:t>
          </a:r>
          <a:endParaRPr lang="ja-JP" altLang="ja-JP" sz="11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85</xdr:row>
      <xdr:rowOff>104139</xdr:rowOff>
    </xdr:to>
    <xdr:cxnSp macro="">
      <xdr:nvCxnSpPr>
        <xdr:cNvPr id="252" name="直線コネクタ 251"/>
        <xdr:cNvCxnSpPr/>
      </xdr:nvCxnSpPr>
      <xdr:spPr>
        <a:xfrm flipV="1">
          <a:off x="16179800" y="1466773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87</xdr:row>
      <xdr:rowOff>99061</xdr:rowOff>
    </xdr:to>
    <xdr:cxnSp macro="">
      <xdr:nvCxnSpPr>
        <xdr:cNvPr id="255" name="直線コネクタ 254"/>
        <xdr:cNvCxnSpPr/>
      </xdr:nvCxnSpPr>
      <xdr:spPr>
        <a:xfrm flipV="1">
          <a:off x="15290800" y="14677389"/>
          <a:ext cx="889000" cy="33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65278</xdr:rowOff>
    </xdr:from>
    <xdr:to>
      <xdr:col>22</xdr:col>
      <xdr:colOff>203200</xdr:colOff>
      <xdr:row>87</xdr:row>
      <xdr:rowOff>99061</xdr:rowOff>
    </xdr:to>
    <xdr:cxnSp macro="">
      <xdr:nvCxnSpPr>
        <xdr:cNvPr id="258" name="直線コネクタ 257"/>
        <xdr:cNvCxnSpPr/>
      </xdr:nvCxnSpPr>
      <xdr:spPr>
        <a:xfrm>
          <a:off x="14401800" y="14981428"/>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22098</xdr:rowOff>
    </xdr:from>
    <xdr:to>
      <xdr:col>21</xdr:col>
      <xdr:colOff>0</xdr:colOff>
      <xdr:row>87</xdr:row>
      <xdr:rowOff>65278</xdr:rowOff>
    </xdr:to>
    <xdr:cxnSp macro="">
      <xdr:nvCxnSpPr>
        <xdr:cNvPr id="261" name="直線コネクタ 260"/>
        <xdr:cNvCxnSpPr/>
      </xdr:nvCxnSpPr>
      <xdr:spPr>
        <a:xfrm>
          <a:off x="13512800" y="1459534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71" name="円/楕円 270"/>
        <xdr:cNvSpPr/>
      </xdr:nvSpPr>
      <xdr:spPr>
        <a:xfrm>
          <a:off x="169672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60214</xdr:rowOff>
    </xdr:from>
    <xdr:ext cx="762000" cy="259045"/>
    <xdr:sp macro="" textlink="">
      <xdr:nvSpPr>
        <xdr:cNvPr id="272" name="給与水準   （国との比較）該当値テキスト"/>
        <xdr:cNvSpPr txBox="1"/>
      </xdr:nvSpPr>
      <xdr:spPr>
        <a:xfrm>
          <a:off x="17106900" y="1446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3" name="円/楕円 272"/>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74" name="テキスト ボックス 273"/>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48261</xdr:rowOff>
    </xdr:from>
    <xdr:to>
      <xdr:col>22</xdr:col>
      <xdr:colOff>254000</xdr:colOff>
      <xdr:row>87</xdr:row>
      <xdr:rowOff>149861</xdr:rowOff>
    </xdr:to>
    <xdr:sp macro="" textlink="">
      <xdr:nvSpPr>
        <xdr:cNvPr id="275" name="円/楕円 274"/>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160038</xdr:rowOff>
    </xdr:from>
    <xdr:ext cx="762000" cy="259045"/>
    <xdr:sp macro="" textlink="">
      <xdr:nvSpPr>
        <xdr:cNvPr id="276" name="テキスト ボックス 275"/>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xdr:rowOff>
    </xdr:from>
    <xdr:to>
      <xdr:col>21</xdr:col>
      <xdr:colOff>50800</xdr:colOff>
      <xdr:row>87</xdr:row>
      <xdr:rowOff>116078</xdr:rowOff>
    </xdr:to>
    <xdr:sp macro="" textlink="">
      <xdr:nvSpPr>
        <xdr:cNvPr id="277" name="円/楕円 276"/>
        <xdr:cNvSpPr/>
      </xdr:nvSpPr>
      <xdr:spPr>
        <a:xfrm>
          <a:off x="14351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126255</xdr:rowOff>
    </xdr:from>
    <xdr:ext cx="762000" cy="259045"/>
    <xdr:sp macro="" textlink="">
      <xdr:nvSpPr>
        <xdr:cNvPr id="278" name="テキスト ボックス 277"/>
        <xdr:cNvSpPr txBox="1"/>
      </xdr:nvSpPr>
      <xdr:spPr>
        <a:xfrm>
          <a:off x="14020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142748</xdr:rowOff>
    </xdr:from>
    <xdr:to>
      <xdr:col>19</xdr:col>
      <xdr:colOff>533400</xdr:colOff>
      <xdr:row>85</xdr:row>
      <xdr:rowOff>72898</xdr:rowOff>
    </xdr:to>
    <xdr:sp macro="" textlink="">
      <xdr:nvSpPr>
        <xdr:cNvPr id="279" name="円/楕円 278"/>
        <xdr:cNvSpPr/>
      </xdr:nvSpPr>
      <xdr:spPr>
        <a:xfrm>
          <a:off x="13462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83075</xdr:rowOff>
    </xdr:from>
    <xdr:ext cx="762000" cy="259045"/>
    <xdr:sp macro="" textlink="">
      <xdr:nvSpPr>
        <xdr:cNvPr id="280" name="テキスト ボックス 279"/>
        <xdr:cNvSpPr txBox="1"/>
      </xdr:nvSpPr>
      <xdr:spPr>
        <a:xfrm>
          <a:off x="13131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人口千人当たり職員数については、職員数はほぼ横ばいであるが、分母である人口が減少しており、前年に比べ若干増加した。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今後も職員数の適正化に努めるとともに、サービスの低下とならないよう事務事業の効率化を図っていく。</a:t>
          </a:r>
          <a:endParaRPr lang="ja-JP" altLang="ja-JP" sz="11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75474</xdr:rowOff>
    </xdr:from>
    <xdr:to>
      <xdr:col>24</xdr:col>
      <xdr:colOff>558800</xdr:colOff>
      <xdr:row>62</xdr:row>
      <xdr:rowOff>77772</xdr:rowOff>
    </xdr:to>
    <xdr:cxnSp macro="">
      <xdr:nvCxnSpPr>
        <xdr:cNvPr id="317" name="直線コネクタ 316"/>
        <xdr:cNvCxnSpPr/>
      </xdr:nvCxnSpPr>
      <xdr:spPr>
        <a:xfrm>
          <a:off x="16179800" y="1070537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55941</xdr:rowOff>
    </xdr:from>
    <xdr:to>
      <xdr:col>23</xdr:col>
      <xdr:colOff>406400</xdr:colOff>
      <xdr:row>62</xdr:row>
      <xdr:rowOff>75474</xdr:rowOff>
    </xdr:to>
    <xdr:cxnSp macro="">
      <xdr:nvCxnSpPr>
        <xdr:cNvPr id="320" name="直線コネクタ 319"/>
        <xdr:cNvCxnSpPr/>
      </xdr:nvCxnSpPr>
      <xdr:spPr>
        <a:xfrm>
          <a:off x="15290800" y="10685841"/>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55941</xdr:rowOff>
    </xdr:from>
    <xdr:to>
      <xdr:col>22</xdr:col>
      <xdr:colOff>203200</xdr:colOff>
      <xdr:row>62</xdr:row>
      <xdr:rowOff>59388</xdr:rowOff>
    </xdr:to>
    <xdr:cxnSp macro="">
      <xdr:nvCxnSpPr>
        <xdr:cNvPr id="323" name="直線コネクタ 322"/>
        <xdr:cNvCxnSpPr/>
      </xdr:nvCxnSpPr>
      <xdr:spPr>
        <a:xfrm flipV="1">
          <a:off x="14401800" y="1068584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59388</xdr:rowOff>
    </xdr:from>
    <xdr:to>
      <xdr:col>21</xdr:col>
      <xdr:colOff>0</xdr:colOff>
      <xdr:row>62</xdr:row>
      <xdr:rowOff>85816</xdr:rowOff>
    </xdr:to>
    <xdr:cxnSp macro="">
      <xdr:nvCxnSpPr>
        <xdr:cNvPr id="326" name="直線コネクタ 325"/>
        <xdr:cNvCxnSpPr/>
      </xdr:nvCxnSpPr>
      <xdr:spPr>
        <a:xfrm flipV="1">
          <a:off x="13512800" y="1068928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159596</xdr:rowOff>
    </xdr:from>
    <xdr:to>
      <xdr:col>19</xdr:col>
      <xdr:colOff>533400</xdr:colOff>
      <xdr:row>61</xdr:row>
      <xdr:rowOff>89746</xdr:rowOff>
    </xdr:to>
    <xdr:sp macro="" textlink="">
      <xdr:nvSpPr>
        <xdr:cNvPr id="329" name="フローチャート : 判断 328"/>
        <xdr:cNvSpPr/>
      </xdr:nvSpPr>
      <xdr:spPr>
        <a:xfrm>
          <a:off x="13462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99923</xdr:rowOff>
    </xdr:from>
    <xdr:ext cx="762000" cy="259045"/>
    <xdr:sp macro="" textlink="">
      <xdr:nvSpPr>
        <xdr:cNvPr id="330" name="テキスト ボックス 329"/>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26972</xdr:rowOff>
    </xdr:from>
    <xdr:to>
      <xdr:col>24</xdr:col>
      <xdr:colOff>609600</xdr:colOff>
      <xdr:row>62</xdr:row>
      <xdr:rowOff>128572</xdr:rowOff>
    </xdr:to>
    <xdr:sp macro="" textlink="">
      <xdr:nvSpPr>
        <xdr:cNvPr id="336" name="円/楕円 335"/>
        <xdr:cNvSpPr/>
      </xdr:nvSpPr>
      <xdr:spPr>
        <a:xfrm>
          <a:off x="169672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170499</xdr:rowOff>
    </xdr:from>
    <xdr:ext cx="762000" cy="259045"/>
    <xdr:sp macro="" textlink="">
      <xdr:nvSpPr>
        <xdr:cNvPr id="337" name="定員管理の状況該当値テキスト"/>
        <xdr:cNvSpPr txBox="1"/>
      </xdr:nvSpPr>
      <xdr:spPr>
        <a:xfrm>
          <a:off x="17106900" y="1062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24674</xdr:rowOff>
    </xdr:from>
    <xdr:to>
      <xdr:col>23</xdr:col>
      <xdr:colOff>457200</xdr:colOff>
      <xdr:row>62</xdr:row>
      <xdr:rowOff>126274</xdr:rowOff>
    </xdr:to>
    <xdr:sp macro="" textlink="">
      <xdr:nvSpPr>
        <xdr:cNvPr id="338" name="円/楕円 337"/>
        <xdr:cNvSpPr/>
      </xdr:nvSpPr>
      <xdr:spPr>
        <a:xfrm>
          <a:off x="16129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111051</xdr:rowOff>
    </xdr:from>
    <xdr:ext cx="736600" cy="259045"/>
    <xdr:sp macro="" textlink="">
      <xdr:nvSpPr>
        <xdr:cNvPr id="339" name="テキスト ボックス 338"/>
        <xdr:cNvSpPr txBox="1"/>
      </xdr:nvSpPr>
      <xdr:spPr>
        <a:xfrm>
          <a:off x="15798800" y="1074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5141</xdr:rowOff>
    </xdr:from>
    <xdr:to>
      <xdr:col>22</xdr:col>
      <xdr:colOff>254000</xdr:colOff>
      <xdr:row>62</xdr:row>
      <xdr:rowOff>106741</xdr:rowOff>
    </xdr:to>
    <xdr:sp macro="" textlink="">
      <xdr:nvSpPr>
        <xdr:cNvPr id="340" name="円/楕円 339"/>
        <xdr:cNvSpPr/>
      </xdr:nvSpPr>
      <xdr:spPr>
        <a:xfrm>
          <a:off x="152400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91518</xdr:rowOff>
    </xdr:from>
    <xdr:ext cx="762000" cy="259045"/>
    <xdr:sp macro="" textlink="">
      <xdr:nvSpPr>
        <xdr:cNvPr id="341" name="テキスト ボックス 340"/>
        <xdr:cNvSpPr txBox="1"/>
      </xdr:nvSpPr>
      <xdr:spPr>
        <a:xfrm>
          <a:off x="14909800" y="1072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8588</xdr:rowOff>
    </xdr:from>
    <xdr:to>
      <xdr:col>21</xdr:col>
      <xdr:colOff>50800</xdr:colOff>
      <xdr:row>62</xdr:row>
      <xdr:rowOff>110188</xdr:rowOff>
    </xdr:to>
    <xdr:sp macro="" textlink="">
      <xdr:nvSpPr>
        <xdr:cNvPr id="342" name="円/楕円 341"/>
        <xdr:cNvSpPr/>
      </xdr:nvSpPr>
      <xdr:spPr>
        <a:xfrm>
          <a:off x="14351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94965</xdr:rowOff>
    </xdr:from>
    <xdr:ext cx="762000" cy="259045"/>
    <xdr:sp macro="" textlink="">
      <xdr:nvSpPr>
        <xdr:cNvPr id="343" name="テキスト ボックス 342"/>
        <xdr:cNvSpPr txBox="1"/>
      </xdr:nvSpPr>
      <xdr:spPr>
        <a:xfrm>
          <a:off x="14020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35016</xdr:rowOff>
    </xdr:from>
    <xdr:to>
      <xdr:col>19</xdr:col>
      <xdr:colOff>533400</xdr:colOff>
      <xdr:row>62</xdr:row>
      <xdr:rowOff>136616</xdr:rowOff>
    </xdr:to>
    <xdr:sp macro="" textlink="">
      <xdr:nvSpPr>
        <xdr:cNvPr id="344" name="円/楕円 343"/>
        <xdr:cNvSpPr/>
      </xdr:nvSpPr>
      <xdr:spPr>
        <a:xfrm>
          <a:off x="13462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121393</xdr:rowOff>
    </xdr:from>
    <xdr:ext cx="762000" cy="259045"/>
    <xdr:sp macro="" textlink="">
      <xdr:nvSpPr>
        <xdr:cNvPr id="345" name="テキスト ボックス 344"/>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実質公債費比率は、分母である標準財政規模</a:t>
          </a:r>
          <a:r>
            <a:rPr lang="ja-JP" altLang="en-US" sz="1100" b="0" i="0" baseline="0">
              <a:solidFill>
                <a:schemeClr val="dk1"/>
              </a:solidFill>
              <a:effectLst/>
              <a:latin typeface="+mn-ea"/>
              <a:ea typeface="+mn-ea"/>
              <a:cs typeface="+mn-cs"/>
            </a:rPr>
            <a:t>は</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標準税収入額等が減、</a:t>
          </a:r>
          <a:r>
            <a:rPr lang="ja-JP" altLang="ja-JP" sz="1100" b="0" i="0" baseline="0">
              <a:solidFill>
                <a:schemeClr val="dk1"/>
              </a:solidFill>
              <a:effectLst/>
              <a:latin typeface="+mn-ea"/>
              <a:ea typeface="+mn-ea"/>
              <a:cs typeface="+mn-cs"/>
            </a:rPr>
            <a:t>普通交付税</a:t>
          </a:r>
          <a:r>
            <a:rPr lang="ja-JP" altLang="en-US" sz="1100" b="0" i="0" baseline="0">
              <a:solidFill>
                <a:schemeClr val="dk1"/>
              </a:solidFill>
              <a:effectLst/>
              <a:latin typeface="+mn-ea"/>
              <a:ea typeface="+mn-ea"/>
              <a:cs typeface="+mn-cs"/>
            </a:rPr>
            <a:t>が前年度とほぼ同額で</a:t>
          </a:r>
          <a:r>
            <a:rPr lang="ja-JP" altLang="ja-JP" sz="1100" b="0" i="0" baseline="0">
              <a:solidFill>
                <a:schemeClr val="dk1"/>
              </a:solidFill>
              <a:effectLst/>
              <a:latin typeface="+mn-ea"/>
              <a:ea typeface="+mn-ea"/>
              <a:cs typeface="+mn-cs"/>
            </a:rPr>
            <a:t>、分子は起債償還が開始されたものより起債償還の終了したものが多かったこと</a:t>
          </a:r>
          <a:r>
            <a:rPr lang="ja-JP" altLang="en-US" sz="1100" b="0" i="0" baseline="0">
              <a:solidFill>
                <a:schemeClr val="dk1"/>
              </a:solidFill>
              <a:effectLst/>
              <a:latin typeface="+mn-ea"/>
              <a:ea typeface="+mn-ea"/>
              <a:cs typeface="+mn-cs"/>
            </a:rPr>
            <a:t>や繰上償還が皆減したこと</a:t>
          </a:r>
          <a:r>
            <a:rPr lang="ja-JP" altLang="ja-JP" sz="1100" b="0" i="0" baseline="0">
              <a:solidFill>
                <a:schemeClr val="dk1"/>
              </a:solidFill>
              <a:effectLst/>
              <a:latin typeface="+mn-ea"/>
              <a:ea typeface="+mn-ea"/>
              <a:cs typeface="+mn-cs"/>
            </a:rPr>
            <a:t>から、前年度</a:t>
          </a:r>
          <a:r>
            <a:rPr lang="ja-JP" altLang="ja-JP" sz="1100" b="0" i="0" baseline="0">
              <a:solidFill>
                <a:sysClr val="windowText" lastClr="000000"/>
              </a:solidFill>
              <a:effectLst/>
              <a:latin typeface="+mn-ea"/>
              <a:ea typeface="+mn-ea"/>
              <a:cs typeface="+mn-cs"/>
            </a:rPr>
            <a:t>より</a:t>
          </a:r>
          <a:r>
            <a:rPr lang="en-US" altLang="ja-JP" sz="1100" b="0" i="0" baseline="0">
              <a:solidFill>
                <a:sysClr val="windowText" lastClr="000000"/>
              </a:solidFill>
              <a:effectLst/>
              <a:latin typeface="+mn-ea"/>
              <a:ea typeface="+mn-ea"/>
              <a:cs typeface="+mn-cs"/>
            </a:rPr>
            <a:t>1.9</a:t>
          </a:r>
          <a:r>
            <a:rPr lang="ja-JP" altLang="ja-JP" sz="1100" b="0" i="0" baseline="0">
              <a:solidFill>
                <a:sysClr val="windowText" lastClr="000000"/>
              </a:solidFill>
              <a:effectLst/>
              <a:latin typeface="+mn-ea"/>
              <a:ea typeface="+mn-ea"/>
              <a:cs typeface="+mn-cs"/>
            </a:rPr>
            <a:t>ポイント</a:t>
          </a:r>
          <a:r>
            <a:rPr lang="ja-JP" altLang="en-US" sz="1100" b="0" i="0" baseline="0">
              <a:solidFill>
                <a:sysClr val="windowText" lastClr="000000"/>
              </a:solidFill>
              <a:effectLst/>
              <a:latin typeface="+mn-ea"/>
              <a:ea typeface="+mn-ea"/>
              <a:cs typeface="+mn-cs"/>
            </a:rPr>
            <a:t>改善</a:t>
          </a:r>
          <a:r>
            <a:rPr lang="ja-JP" altLang="ja-JP" sz="1100" b="0" i="0" baseline="0">
              <a:solidFill>
                <a:sysClr val="windowText" lastClr="000000"/>
              </a:solidFill>
              <a:effectLst/>
              <a:latin typeface="+mn-ea"/>
              <a:ea typeface="+mn-ea"/>
              <a:cs typeface="+mn-cs"/>
            </a:rPr>
            <a:t>して</a:t>
          </a:r>
          <a:r>
            <a:rPr lang="en-US" altLang="ja-JP" sz="1100" b="0" i="0" baseline="0">
              <a:solidFill>
                <a:sysClr val="windowText" lastClr="000000"/>
              </a:solidFill>
              <a:effectLst/>
              <a:latin typeface="+mn-ea"/>
              <a:ea typeface="+mn-ea"/>
              <a:cs typeface="+mn-cs"/>
            </a:rPr>
            <a:t>14.0</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となった。しかしながら、</a:t>
          </a:r>
          <a:r>
            <a:rPr lang="ja-JP" altLang="ja-JP" sz="1100" b="0" i="0" baseline="0">
              <a:solidFill>
                <a:schemeClr val="dk1"/>
              </a:solidFill>
              <a:effectLst/>
              <a:latin typeface="+mn-ea"/>
              <a:ea typeface="+mn-ea"/>
              <a:cs typeface="+mn-cs"/>
            </a:rPr>
            <a:t>依然として類似団体内順位は低いままとなっている。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も、地方債を財源とする事業の実施に当たっては、緊急性、住民ニーズ、事業効果等について行政評価システム等を活用して検証を行うとともに、交付税算入率の低い地方債は極力発行しないなどの取組を継続し、比率上昇の抑制に努める。</a:t>
          </a:r>
          <a:endParaRPr lang="ja-JP" altLang="ja-JP" sz="11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38</xdr:row>
      <xdr:rowOff>129667</xdr:rowOff>
    </xdr:to>
    <xdr:cxnSp macro="">
      <xdr:nvCxnSpPr>
        <xdr:cNvPr id="377" name="直線コネクタ 376"/>
        <xdr:cNvCxnSpPr/>
      </xdr:nvCxnSpPr>
      <xdr:spPr>
        <a:xfrm flipV="1">
          <a:off x="16179800" y="6598920"/>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129667</xdr:rowOff>
    </xdr:from>
    <xdr:to>
      <xdr:col>23</xdr:col>
      <xdr:colOff>406400</xdr:colOff>
      <xdr:row>38</xdr:row>
      <xdr:rowOff>141732</xdr:rowOff>
    </xdr:to>
    <xdr:cxnSp macro="">
      <xdr:nvCxnSpPr>
        <xdr:cNvPr id="380" name="直線コネクタ 379"/>
        <xdr:cNvCxnSpPr/>
      </xdr:nvCxnSpPr>
      <xdr:spPr>
        <a:xfrm flipV="1">
          <a:off x="15290800" y="664476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141732</xdr:rowOff>
    </xdr:from>
    <xdr:to>
      <xdr:col>22</xdr:col>
      <xdr:colOff>203200</xdr:colOff>
      <xdr:row>38</xdr:row>
      <xdr:rowOff>165862</xdr:rowOff>
    </xdr:to>
    <xdr:cxnSp macro="">
      <xdr:nvCxnSpPr>
        <xdr:cNvPr id="383" name="直線コネクタ 382"/>
        <xdr:cNvCxnSpPr/>
      </xdr:nvCxnSpPr>
      <xdr:spPr>
        <a:xfrm flipV="1">
          <a:off x="14401800" y="66568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165862</xdr:rowOff>
    </xdr:from>
    <xdr:to>
      <xdr:col>21</xdr:col>
      <xdr:colOff>0</xdr:colOff>
      <xdr:row>39</xdr:row>
      <xdr:rowOff>11303</xdr:rowOff>
    </xdr:to>
    <xdr:cxnSp macro="">
      <xdr:nvCxnSpPr>
        <xdr:cNvPr id="386" name="直線コネクタ 385"/>
        <xdr:cNvCxnSpPr/>
      </xdr:nvCxnSpPr>
      <xdr:spPr>
        <a:xfrm flipV="1">
          <a:off x="13512800" y="668096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6477</xdr:rowOff>
    </xdr:from>
    <xdr:to>
      <xdr:col>19</xdr:col>
      <xdr:colOff>533400</xdr:colOff>
      <xdr:row>38</xdr:row>
      <xdr:rowOff>108077</xdr:rowOff>
    </xdr:to>
    <xdr:sp macro="" textlink="">
      <xdr:nvSpPr>
        <xdr:cNvPr id="389" name="フローチャート : 判断 388"/>
        <xdr:cNvSpPr/>
      </xdr:nvSpPr>
      <xdr:spPr>
        <a:xfrm>
          <a:off x="13462000" y="65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118254</xdr:rowOff>
    </xdr:from>
    <xdr:ext cx="762000" cy="259045"/>
    <xdr:sp macro="" textlink="">
      <xdr:nvSpPr>
        <xdr:cNvPr id="390" name="テキスト ボックス 389"/>
        <xdr:cNvSpPr txBox="1"/>
      </xdr:nvSpPr>
      <xdr:spPr>
        <a:xfrm>
          <a:off x="13131800" y="62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396" name="円/楕円 395"/>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5097</xdr:rowOff>
    </xdr:from>
    <xdr:ext cx="762000" cy="259045"/>
    <xdr:sp macro="" textlink="">
      <xdr:nvSpPr>
        <xdr:cNvPr id="397" name="公債費負担の状況該当値テキスト"/>
        <xdr:cNvSpPr txBox="1"/>
      </xdr:nvSpPr>
      <xdr:spPr>
        <a:xfrm>
          <a:off x="17106900" y="652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78867</xdr:rowOff>
    </xdr:from>
    <xdr:to>
      <xdr:col>23</xdr:col>
      <xdr:colOff>457200</xdr:colOff>
      <xdr:row>39</xdr:row>
      <xdr:rowOff>9017</xdr:rowOff>
    </xdr:to>
    <xdr:sp macro="" textlink="">
      <xdr:nvSpPr>
        <xdr:cNvPr id="398" name="円/楕円 397"/>
        <xdr:cNvSpPr/>
      </xdr:nvSpPr>
      <xdr:spPr>
        <a:xfrm>
          <a:off x="16129000" y="65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165244</xdr:rowOff>
    </xdr:from>
    <xdr:ext cx="736600" cy="259045"/>
    <xdr:sp macro="" textlink="">
      <xdr:nvSpPr>
        <xdr:cNvPr id="399" name="テキスト ボックス 398"/>
        <xdr:cNvSpPr txBox="1"/>
      </xdr:nvSpPr>
      <xdr:spPr>
        <a:xfrm>
          <a:off x="15798800" y="6680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90932</xdr:rowOff>
    </xdr:from>
    <xdr:to>
      <xdr:col>22</xdr:col>
      <xdr:colOff>254000</xdr:colOff>
      <xdr:row>39</xdr:row>
      <xdr:rowOff>21082</xdr:rowOff>
    </xdr:to>
    <xdr:sp macro="" textlink="">
      <xdr:nvSpPr>
        <xdr:cNvPr id="400" name="円/楕円 399"/>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5859</xdr:rowOff>
    </xdr:from>
    <xdr:ext cx="762000" cy="259045"/>
    <xdr:sp macro="" textlink="">
      <xdr:nvSpPr>
        <xdr:cNvPr id="401" name="テキスト ボックス 400"/>
        <xdr:cNvSpPr txBox="1"/>
      </xdr:nvSpPr>
      <xdr:spPr>
        <a:xfrm>
          <a:off x="149098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115062</xdr:rowOff>
    </xdr:from>
    <xdr:to>
      <xdr:col>21</xdr:col>
      <xdr:colOff>50800</xdr:colOff>
      <xdr:row>39</xdr:row>
      <xdr:rowOff>45212</xdr:rowOff>
    </xdr:to>
    <xdr:sp macro="" textlink="">
      <xdr:nvSpPr>
        <xdr:cNvPr id="402" name="円/楕円 401"/>
        <xdr:cNvSpPr/>
      </xdr:nvSpPr>
      <xdr:spPr>
        <a:xfrm>
          <a:off x="14351000" y="6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29989</xdr:rowOff>
    </xdr:from>
    <xdr:ext cx="762000" cy="259045"/>
    <xdr:sp macro="" textlink="">
      <xdr:nvSpPr>
        <xdr:cNvPr id="403" name="テキスト ボックス 402"/>
        <xdr:cNvSpPr txBox="1"/>
      </xdr:nvSpPr>
      <xdr:spPr>
        <a:xfrm>
          <a:off x="140208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131953</xdr:rowOff>
    </xdr:from>
    <xdr:to>
      <xdr:col>19</xdr:col>
      <xdr:colOff>533400</xdr:colOff>
      <xdr:row>39</xdr:row>
      <xdr:rowOff>62103</xdr:rowOff>
    </xdr:to>
    <xdr:sp macro="" textlink="">
      <xdr:nvSpPr>
        <xdr:cNvPr id="404" name="円/楕円 403"/>
        <xdr:cNvSpPr/>
      </xdr:nvSpPr>
      <xdr:spPr>
        <a:xfrm>
          <a:off x="134620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46880</xdr:rowOff>
    </xdr:from>
    <xdr:ext cx="762000" cy="259045"/>
    <xdr:sp macro="" textlink="">
      <xdr:nvSpPr>
        <xdr:cNvPr id="405" name="テキスト ボックス 404"/>
        <xdr:cNvSpPr txBox="1"/>
      </xdr:nvSpPr>
      <xdr:spPr>
        <a:xfrm>
          <a:off x="13131800" y="673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ea"/>
              <a:ea typeface="+mn-ea"/>
              <a:cs typeface="+mn-cs"/>
            </a:rPr>
            <a:t>地方債残高の減少や債務負担行為に基づく支出予定額の減少などにより、平成</a:t>
          </a:r>
          <a:r>
            <a:rPr lang="en-US" altLang="ja-JP" sz="1100" b="0" i="0" baseline="0">
              <a:solidFill>
                <a:sysClr val="windowText" lastClr="000000"/>
              </a:solidFill>
              <a:effectLst/>
              <a:latin typeface="+mn-ea"/>
              <a:ea typeface="+mn-ea"/>
              <a:cs typeface="+mn-cs"/>
            </a:rPr>
            <a:t>26</a:t>
          </a:r>
          <a:r>
            <a:rPr lang="ja-JP" altLang="ja-JP" sz="1100" b="0" i="0" baseline="0">
              <a:solidFill>
                <a:sysClr val="windowText" lastClr="000000"/>
              </a:solidFill>
              <a:effectLst/>
              <a:latin typeface="+mn-ea"/>
              <a:ea typeface="+mn-ea"/>
              <a:cs typeface="+mn-cs"/>
            </a:rPr>
            <a:t>年度の将来負担比率は、前年度より</a:t>
          </a:r>
          <a:r>
            <a:rPr lang="en-US" altLang="ja-JP" sz="1100" b="0" i="0" baseline="0">
              <a:solidFill>
                <a:sysClr val="windowText" lastClr="000000"/>
              </a:solidFill>
              <a:effectLst/>
              <a:latin typeface="+mn-ea"/>
              <a:ea typeface="+mn-ea"/>
              <a:cs typeface="+mn-cs"/>
            </a:rPr>
            <a:t>0.5</a:t>
          </a:r>
          <a:r>
            <a:rPr lang="ja-JP" altLang="ja-JP" sz="1100" b="0" i="0" baseline="0">
              <a:solidFill>
                <a:sysClr val="windowText" lastClr="000000"/>
              </a:solidFill>
              <a:effectLst/>
              <a:latin typeface="+mn-ea"/>
              <a:ea typeface="+mn-ea"/>
              <a:cs typeface="+mn-cs"/>
            </a:rPr>
            <a:t>ポイント改善して</a:t>
          </a:r>
          <a:r>
            <a:rPr lang="en-US" altLang="ja-JP" sz="1100" b="0" i="0" baseline="0">
              <a:solidFill>
                <a:sysClr val="windowText" lastClr="000000"/>
              </a:solidFill>
              <a:effectLst/>
              <a:latin typeface="+mn-ea"/>
              <a:ea typeface="+mn-ea"/>
              <a:cs typeface="+mn-cs"/>
            </a:rPr>
            <a:t>66.6</a:t>
          </a:r>
          <a:r>
            <a:rPr lang="ja-JP" altLang="ja-JP" sz="1100" b="0" i="0" baseline="0">
              <a:solidFill>
                <a:sysClr val="windowText" lastClr="000000"/>
              </a:solidFill>
              <a:effectLst/>
              <a:latin typeface="+mn-ea"/>
              <a:ea typeface="+mn-ea"/>
              <a:cs typeface="+mn-cs"/>
            </a:rPr>
            <a:t>％となった。今後も地方債発行の抑制に努め、比率上昇の抑制を図る</a:t>
          </a:r>
          <a:r>
            <a:rPr lang="ja-JP" altLang="en-US" sz="1100" b="0" i="0" baseline="0">
              <a:solidFill>
                <a:sysClr val="windowText" lastClr="000000"/>
              </a:solidFill>
              <a:effectLst/>
              <a:latin typeface="+mn-ea"/>
              <a:ea typeface="+mn-ea"/>
              <a:cs typeface="+mn-cs"/>
            </a:rPr>
            <a:t>とともに、市債の繰上償還を検討し、将来負担の軽減を図る。</a:t>
          </a:r>
          <a:endParaRPr lang="ja-JP" altLang="ja-JP" sz="1400">
            <a:solidFill>
              <a:sysClr val="windowText" lastClr="000000"/>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104288</xdr:rowOff>
    </xdr:from>
    <xdr:to>
      <xdr:col>24</xdr:col>
      <xdr:colOff>558800</xdr:colOff>
      <xdr:row>14</xdr:row>
      <xdr:rowOff>105294</xdr:rowOff>
    </xdr:to>
    <xdr:cxnSp macro="">
      <xdr:nvCxnSpPr>
        <xdr:cNvPr id="439" name="直線コネクタ 438"/>
        <xdr:cNvCxnSpPr/>
      </xdr:nvCxnSpPr>
      <xdr:spPr>
        <a:xfrm flipV="1">
          <a:off x="16179800" y="2504588"/>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105294</xdr:rowOff>
    </xdr:from>
    <xdr:to>
      <xdr:col>23</xdr:col>
      <xdr:colOff>406400</xdr:colOff>
      <xdr:row>14</xdr:row>
      <xdr:rowOff>126206</xdr:rowOff>
    </xdr:to>
    <xdr:cxnSp macro="">
      <xdr:nvCxnSpPr>
        <xdr:cNvPr id="442" name="直線コネクタ 441"/>
        <xdr:cNvCxnSpPr/>
      </xdr:nvCxnSpPr>
      <xdr:spPr>
        <a:xfrm flipV="1">
          <a:off x="15290800" y="2505594"/>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126206</xdr:rowOff>
    </xdr:from>
    <xdr:to>
      <xdr:col>22</xdr:col>
      <xdr:colOff>203200</xdr:colOff>
      <xdr:row>14</xdr:row>
      <xdr:rowOff>160189</xdr:rowOff>
    </xdr:to>
    <xdr:cxnSp macro="">
      <xdr:nvCxnSpPr>
        <xdr:cNvPr id="445" name="直線コネクタ 444"/>
        <xdr:cNvCxnSpPr/>
      </xdr:nvCxnSpPr>
      <xdr:spPr>
        <a:xfrm flipV="1">
          <a:off x="14401800" y="2526506"/>
          <a:ext cx="889000" cy="3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160189</xdr:rowOff>
    </xdr:from>
    <xdr:to>
      <xdr:col>21</xdr:col>
      <xdr:colOff>0</xdr:colOff>
      <xdr:row>15</xdr:row>
      <xdr:rowOff>18701</xdr:rowOff>
    </xdr:to>
    <xdr:cxnSp macro="">
      <xdr:nvCxnSpPr>
        <xdr:cNvPr id="448" name="直線コネクタ 447"/>
        <xdr:cNvCxnSpPr/>
      </xdr:nvCxnSpPr>
      <xdr:spPr>
        <a:xfrm flipV="1">
          <a:off x="13512800" y="2560489"/>
          <a:ext cx="889000" cy="2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109792</xdr:rowOff>
    </xdr:from>
    <xdr:to>
      <xdr:col>19</xdr:col>
      <xdr:colOff>533400</xdr:colOff>
      <xdr:row>15</xdr:row>
      <xdr:rowOff>39942</xdr:rowOff>
    </xdr:to>
    <xdr:sp macro="" textlink="">
      <xdr:nvSpPr>
        <xdr:cNvPr id="451" name="フローチャート : 判断 450"/>
        <xdr:cNvSpPr/>
      </xdr:nvSpPr>
      <xdr:spPr>
        <a:xfrm>
          <a:off x="13462000" y="251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50119</xdr:rowOff>
    </xdr:from>
    <xdr:ext cx="762000" cy="259045"/>
    <xdr:sp macro="" textlink="">
      <xdr:nvSpPr>
        <xdr:cNvPr id="452" name="テキスト ボックス 451"/>
        <xdr:cNvSpPr txBox="1"/>
      </xdr:nvSpPr>
      <xdr:spPr>
        <a:xfrm>
          <a:off x="13131800" y="227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53488</xdr:rowOff>
    </xdr:from>
    <xdr:to>
      <xdr:col>24</xdr:col>
      <xdr:colOff>609600</xdr:colOff>
      <xdr:row>14</xdr:row>
      <xdr:rowOff>155088</xdr:rowOff>
    </xdr:to>
    <xdr:sp macro="" textlink="">
      <xdr:nvSpPr>
        <xdr:cNvPr id="458" name="円/楕円 457"/>
        <xdr:cNvSpPr/>
      </xdr:nvSpPr>
      <xdr:spPr>
        <a:xfrm>
          <a:off x="16967200" y="24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25565</xdr:rowOff>
    </xdr:from>
    <xdr:ext cx="762000" cy="259045"/>
    <xdr:sp macro="" textlink="">
      <xdr:nvSpPr>
        <xdr:cNvPr id="459" name="将来負担の状況該当値テキスト"/>
        <xdr:cNvSpPr txBox="1"/>
      </xdr:nvSpPr>
      <xdr:spPr>
        <a:xfrm>
          <a:off x="17106900" y="242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54494</xdr:rowOff>
    </xdr:from>
    <xdr:to>
      <xdr:col>23</xdr:col>
      <xdr:colOff>457200</xdr:colOff>
      <xdr:row>14</xdr:row>
      <xdr:rowOff>156094</xdr:rowOff>
    </xdr:to>
    <xdr:sp macro="" textlink="">
      <xdr:nvSpPr>
        <xdr:cNvPr id="460" name="円/楕円 459"/>
        <xdr:cNvSpPr/>
      </xdr:nvSpPr>
      <xdr:spPr>
        <a:xfrm>
          <a:off x="16129000" y="24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140871</xdr:rowOff>
    </xdr:from>
    <xdr:ext cx="736600" cy="259045"/>
    <xdr:sp macro="" textlink="">
      <xdr:nvSpPr>
        <xdr:cNvPr id="461" name="テキスト ボックス 460"/>
        <xdr:cNvSpPr txBox="1"/>
      </xdr:nvSpPr>
      <xdr:spPr>
        <a:xfrm>
          <a:off x="15798800" y="254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75406</xdr:rowOff>
    </xdr:from>
    <xdr:to>
      <xdr:col>22</xdr:col>
      <xdr:colOff>254000</xdr:colOff>
      <xdr:row>15</xdr:row>
      <xdr:rowOff>5556</xdr:rowOff>
    </xdr:to>
    <xdr:sp macro="" textlink="">
      <xdr:nvSpPr>
        <xdr:cNvPr id="462" name="円/楕円 461"/>
        <xdr:cNvSpPr/>
      </xdr:nvSpPr>
      <xdr:spPr>
        <a:xfrm>
          <a:off x="15240000" y="2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161783</xdr:rowOff>
    </xdr:from>
    <xdr:ext cx="762000" cy="259045"/>
    <xdr:sp macro="" textlink="">
      <xdr:nvSpPr>
        <xdr:cNvPr id="463" name="テキスト ボックス 462"/>
        <xdr:cNvSpPr txBox="1"/>
      </xdr:nvSpPr>
      <xdr:spPr>
        <a:xfrm>
          <a:off x="14909800" y="256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109389</xdr:rowOff>
    </xdr:from>
    <xdr:to>
      <xdr:col>21</xdr:col>
      <xdr:colOff>50800</xdr:colOff>
      <xdr:row>15</xdr:row>
      <xdr:rowOff>39539</xdr:rowOff>
    </xdr:to>
    <xdr:sp macro="" textlink="">
      <xdr:nvSpPr>
        <xdr:cNvPr id="464" name="円/楕円 463"/>
        <xdr:cNvSpPr/>
      </xdr:nvSpPr>
      <xdr:spPr>
        <a:xfrm>
          <a:off x="143510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24316</xdr:rowOff>
    </xdr:from>
    <xdr:ext cx="762000" cy="259045"/>
    <xdr:sp macro="" textlink="">
      <xdr:nvSpPr>
        <xdr:cNvPr id="465" name="テキスト ボックス 464"/>
        <xdr:cNvSpPr txBox="1"/>
      </xdr:nvSpPr>
      <xdr:spPr>
        <a:xfrm>
          <a:off x="14020800" y="259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139351</xdr:rowOff>
    </xdr:from>
    <xdr:to>
      <xdr:col>19</xdr:col>
      <xdr:colOff>533400</xdr:colOff>
      <xdr:row>15</xdr:row>
      <xdr:rowOff>69501</xdr:rowOff>
    </xdr:to>
    <xdr:sp macro="" textlink="">
      <xdr:nvSpPr>
        <xdr:cNvPr id="466" name="円/楕円 465"/>
        <xdr:cNvSpPr/>
      </xdr:nvSpPr>
      <xdr:spPr>
        <a:xfrm>
          <a:off x="13462000" y="25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54278</xdr:rowOff>
    </xdr:from>
    <xdr:ext cx="762000" cy="259045"/>
    <xdr:sp macro="" textlink="">
      <xdr:nvSpPr>
        <xdr:cNvPr id="467" name="テキスト ボックス 466"/>
        <xdr:cNvSpPr txBox="1"/>
      </xdr:nvSpPr>
      <xdr:spPr>
        <a:xfrm>
          <a:off x="13131800" y="26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37,050
36,498
258.29
20,930,323
19,750,140
656,451
12,258,950
18,408,711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人件費は、前年度</a:t>
          </a:r>
          <a:r>
            <a:rPr kumimoji="1" lang="ja-JP" altLang="en-US" sz="1100">
              <a:solidFill>
                <a:sysClr val="windowText" lastClr="000000"/>
              </a:solidFill>
              <a:effectLst/>
              <a:latin typeface="+mn-ea"/>
              <a:ea typeface="+mn-ea"/>
              <a:cs typeface="+mn-cs"/>
            </a:rPr>
            <a:t>を</a:t>
          </a:r>
          <a:r>
            <a:rPr kumimoji="1" lang="en-US" altLang="ja-JP" sz="1100">
              <a:solidFill>
                <a:sysClr val="windowText" lastClr="000000"/>
              </a:solidFill>
              <a:effectLst/>
              <a:latin typeface="+mn-ea"/>
              <a:ea typeface="+mn-ea"/>
              <a:cs typeface="+mn-cs"/>
            </a:rPr>
            <a:t>0.6</a:t>
          </a:r>
          <a:r>
            <a:rPr kumimoji="1" lang="ja-JP" altLang="en-US" sz="1100">
              <a:solidFill>
                <a:sysClr val="windowText" lastClr="000000"/>
              </a:solidFill>
              <a:effectLst/>
              <a:latin typeface="+mn-ea"/>
              <a:ea typeface="+mn-ea"/>
              <a:cs typeface="+mn-cs"/>
            </a:rPr>
            <a:t>ポイント上回っている</a:t>
          </a:r>
          <a:r>
            <a:rPr kumimoji="1" lang="ja-JP" altLang="ja-JP" sz="1100">
              <a:solidFill>
                <a:sysClr val="windowText" lastClr="000000"/>
              </a:solidFill>
              <a:effectLst/>
              <a:latin typeface="+mn-ea"/>
              <a:ea typeface="+mn-ea"/>
              <a:cs typeface="+mn-cs"/>
            </a:rPr>
            <a:t>。</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類似団体平均</a:t>
          </a:r>
          <a:r>
            <a:rPr kumimoji="1" lang="ja-JP" altLang="en-US" sz="1100">
              <a:solidFill>
                <a:sysClr val="windowText" lastClr="000000"/>
              </a:solidFill>
              <a:effectLst/>
              <a:latin typeface="+mn-ea"/>
              <a:ea typeface="+mn-ea"/>
              <a:cs typeface="+mn-cs"/>
            </a:rPr>
            <a:t>とほぼ同等である</a:t>
          </a:r>
          <a:r>
            <a:rPr kumimoji="1" lang="ja-JP" altLang="ja-JP" sz="1100">
              <a:solidFill>
                <a:sysClr val="windowText" lastClr="000000"/>
              </a:solidFill>
              <a:effectLst/>
              <a:latin typeface="+mn-ea"/>
              <a:ea typeface="+mn-ea"/>
              <a:cs typeface="+mn-cs"/>
            </a:rPr>
            <a:t>が、今後も引き続き指定管理者制度を含めた外部委託をさらに進めるとともに、施設の統廃合、職員</a:t>
          </a:r>
          <a:r>
            <a:rPr kumimoji="1" lang="ja-JP" altLang="ja-JP" sz="1100">
              <a:solidFill>
                <a:schemeClr val="dk1"/>
              </a:solidFill>
              <a:effectLst/>
              <a:latin typeface="+mn-ea"/>
              <a:ea typeface="+mn-ea"/>
              <a:cs typeface="+mn-cs"/>
            </a:rPr>
            <a:t>定数の適正化を図り、人件費の縮減に努める。</a:t>
          </a:r>
          <a:endParaRPr lang="ja-JP" altLang="ja-JP" sz="11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111760</xdr:rowOff>
    </xdr:to>
    <xdr:cxnSp macro="">
      <xdr:nvCxnSpPr>
        <xdr:cNvPr id="64" name="直線コネクタ 63"/>
        <xdr:cNvCxnSpPr/>
      </xdr:nvCxnSpPr>
      <xdr:spPr>
        <a:xfrm>
          <a:off x="3987800" y="623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66040</xdr:rowOff>
    </xdr:to>
    <xdr:cxnSp macro="">
      <xdr:nvCxnSpPr>
        <xdr:cNvPr id="67" name="直線コネクタ 66"/>
        <xdr:cNvCxnSpPr/>
      </xdr:nvCxnSpPr>
      <xdr:spPr>
        <a:xfrm>
          <a:off x="3098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36</xdr:row>
      <xdr:rowOff>165100</xdr:rowOff>
    </xdr:to>
    <xdr:cxnSp macro="">
      <xdr:nvCxnSpPr>
        <xdr:cNvPr id="70" name="直線コネクタ 69"/>
        <xdr:cNvCxnSpPr/>
      </xdr:nvCxnSpPr>
      <xdr:spPr>
        <a:xfrm flipV="1">
          <a:off x="2209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36</xdr:row>
      <xdr:rowOff>165100</xdr:rowOff>
    </xdr:to>
    <xdr:cxnSp macro="">
      <xdr:nvCxnSpPr>
        <xdr:cNvPr id="73" name="直線コネクタ 72"/>
        <xdr:cNvCxnSpPr/>
      </xdr:nvCxnSpPr>
      <xdr:spPr>
        <a:xfrm>
          <a:off x="1320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3" name="円/楕円 82"/>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77487</xdr:rowOff>
    </xdr:from>
    <xdr:ext cx="762000" cy="259045"/>
    <xdr:sp macro="" textlink="">
      <xdr:nvSpPr>
        <xdr:cNvPr id="84"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5" name="円/楕円 84"/>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6" name="テキスト ボックス 85"/>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7" name="円/楕円 86"/>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88" name="テキスト ボックス 87"/>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89" name="円/楕円 88"/>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0" name="テキスト ボックス 89"/>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1" name="円/楕円 90"/>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2" name="テキスト ボックス 91"/>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ea"/>
              <a:ea typeface="+mn-ea"/>
              <a:cs typeface="+mn-cs"/>
            </a:rPr>
            <a:t>物件費は、</a:t>
          </a:r>
          <a:r>
            <a:rPr lang="ja-JP" altLang="ja-JP" sz="1100" b="0" i="0" baseline="0">
              <a:solidFill>
                <a:sysClr val="windowText" lastClr="000000"/>
              </a:solidFill>
              <a:effectLst/>
              <a:latin typeface="+mn-lt"/>
              <a:ea typeface="+mn-ea"/>
              <a:cs typeface="+mn-cs"/>
            </a:rPr>
            <a:t>プロジェクター型電子黒板</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教育用タブレットリース料</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の増により</a:t>
          </a:r>
          <a:r>
            <a:rPr kumimoji="1" lang="ja-JP" altLang="ja-JP" sz="1100">
              <a:solidFill>
                <a:sysClr val="windowText" lastClr="000000"/>
              </a:solidFill>
              <a:effectLst/>
              <a:latin typeface="+mn-ea"/>
              <a:ea typeface="+mn-ea"/>
              <a:cs typeface="+mn-cs"/>
            </a:rPr>
            <a:t>、全体としては前年度より</a:t>
          </a:r>
          <a:r>
            <a:rPr kumimoji="1" lang="en-US" altLang="ja-JP" sz="1100">
              <a:solidFill>
                <a:sysClr val="windowText" lastClr="000000"/>
              </a:solidFill>
              <a:effectLst/>
              <a:latin typeface="+mn-ea"/>
              <a:ea typeface="+mn-ea"/>
              <a:cs typeface="+mn-cs"/>
            </a:rPr>
            <a:t>0.9</a:t>
          </a:r>
          <a:r>
            <a:rPr kumimoji="1" lang="ja-JP" altLang="ja-JP" sz="1100">
              <a:solidFill>
                <a:sysClr val="windowText" lastClr="000000"/>
              </a:solidFill>
              <a:effectLst/>
              <a:latin typeface="+mn-ea"/>
              <a:ea typeface="+mn-ea"/>
              <a:cs typeface="+mn-cs"/>
            </a:rPr>
            <a:t>ポイント増加したが、類似団体平均、全国平均や県平均と比較</a:t>
          </a:r>
          <a:r>
            <a:rPr kumimoji="1" lang="ja-JP" altLang="en-US" sz="1100">
              <a:solidFill>
                <a:sysClr val="windowText" lastClr="000000"/>
              </a:solidFill>
              <a:effectLst/>
              <a:latin typeface="+mn-ea"/>
              <a:ea typeface="+mn-ea"/>
              <a:cs typeface="+mn-cs"/>
            </a:rPr>
            <a:t>すると、依然として</a:t>
          </a:r>
          <a:r>
            <a:rPr kumimoji="1" lang="ja-JP" altLang="ja-JP" sz="1100">
              <a:solidFill>
                <a:sysClr val="windowText" lastClr="000000"/>
              </a:solidFill>
              <a:effectLst/>
              <a:latin typeface="+mn-ea"/>
              <a:ea typeface="+mn-ea"/>
              <a:cs typeface="+mn-cs"/>
            </a:rPr>
            <a:t>低く抑えらてている。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今後も、さらに経費の節減を図るため、公共施設等の見直し・統廃合を進め事業の効率化に努める。</a:t>
          </a:r>
          <a:endParaRPr lang="ja-JP" altLang="ja-JP" sz="1400">
            <a:solidFill>
              <a:sysClr val="windowText" lastClr="000000"/>
            </a:solidFill>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16</xdr:row>
      <xdr:rowOff>12700</xdr:rowOff>
    </xdr:to>
    <xdr:cxnSp macro="">
      <xdr:nvCxnSpPr>
        <xdr:cNvPr id="127" name="直線コネクタ 126"/>
        <xdr:cNvCxnSpPr/>
      </xdr:nvCxnSpPr>
      <xdr:spPr>
        <a:xfrm>
          <a:off x="15671800" y="26579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15</xdr:row>
      <xdr:rowOff>86179</xdr:rowOff>
    </xdr:to>
    <xdr:cxnSp macro="">
      <xdr:nvCxnSpPr>
        <xdr:cNvPr id="130" name="直線コネクタ 129"/>
        <xdr:cNvCxnSpPr/>
      </xdr:nvCxnSpPr>
      <xdr:spPr>
        <a:xfrm>
          <a:off x="14782800" y="2516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116114</xdr:rowOff>
    </xdr:from>
    <xdr:to>
      <xdr:col>21</xdr:col>
      <xdr:colOff>361950</xdr:colOff>
      <xdr:row>14</xdr:row>
      <xdr:rowOff>170543</xdr:rowOff>
    </xdr:to>
    <xdr:cxnSp macro="">
      <xdr:nvCxnSpPr>
        <xdr:cNvPr id="133" name="直線コネクタ 132"/>
        <xdr:cNvCxnSpPr/>
      </xdr:nvCxnSpPr>
      <xdr:spPr>
        <a:xfrm flipV="1">
          <a:off x="13893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14</xdr:row>
      <xdr:rowOff>170543</xdr:rowOff>
    </xdr:to>
    <xdr:cxnSp macro="">
      <xdr:nvCxnSpPr>
        <xdr:cNvPr id="136" name="直線コネクタ 135"/>
        <xdr:cNvCxnSpPr/>
      </xdr:nvCxnSpPr>
      <xdr:spPr>
        <a:xfrm>
          <a:off x="13004800" y="255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39" name="フローチャート :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48" name="円/楕円 147"/>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49" name="テキスト ボックス 148"/>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0" name="円/楕円 149"/>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51" name="テキスト ボックス 150"/>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119743</xdr:rowOff>
    </xdr:from>
    <xdr:to>
      <xdr:col>20</xdr:col>
      <xdr:colOff>209550</xdr:colOff>
      <xdr:row>15</xdr:row>
      <xdr:rowOff>49893</xdr:rowOff>
    </xdr:to>
    <xdr:sp macro="" textlink="">
      <xdr:nvSpPr>
        <xdr:cNvPr id="152" name="円/楕円 151"/>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60070</xdr:rowOff>
    </xdr:from>
    <xdr:ext cx="762000" cy="259045"/>
    <xdr:sp macro="" textlink="">
      <xdr:nvSpPr>
        <xdr:cNvPr id="153" name="テキスト ボックス 152"/>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54" name="円/楕円 153"/>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55" name="テキスト ボックス 154"/>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扶助費は、</a:t>
          </a:r>
          <a:r>
            <a:rPr kumimoji="1" lang="ja-JP" altLang="en-US" sz="1100">
              <a:solidFill>
                <a:sysClr val="windowText" lastClr="000000"/>
              </a:solidFill>
              <a:effectLst/>
              <a:latin typeface="+mn-ea"/>
              <a:ea typeface="+mn-ea"/>
              <a:cs typeface="+mn-cs"/>
            </a:rPr>
            <a:t>前年より</a:t>
          </a:r>
          <a:r>
            <a:rPr kumimoji="1" lang="en-US" altLang="ja-JP" sz="1100">
              <a:solidFill>
                <a:sysClr val="windowText" lastClr="000000"/>
              </a:solidFill>
              <a:effectLst/>
              <a:latin typeface="+mn-ea"/>
              <a:ea typeface="+mn-ea"/>
              <a:cs typeface="+mn-cs"/>
            </a:rPr>
            <a:t>0.2</a:t>
          </a:r>
          <a:r>
            <a:rPr kumimoji="1" lang="ja-JP" altLang="en-US" sz="1100">
              <a:solidFill>
                <a:sysClr val="windowText" lastClr="000000"/>
              </a:solidFill>
              <a:effectLst/>
              <a:latin typeface="+mn-ea"/>
              <a:ea typeface="+mn-ea"/>
              <a:cs typeface="+mn-cs"/>
            </a:rPr>
            <a:t>ポイント増加している。高齢者支援や</a:t>
          </a:r>
          <a:r>
            <a:rPr kumimoji="1" lang="ja-JP" altLang="ja-JP" sz="1100">
              <a:solidFill>
                <a:sysClr val="windowText" lastClr="000000"/>
              </a:solidFill>
              <a:effectLst/>
              <a:latin typeface="+mn-ea"/>
              <a:ea typeface="+mn-ea"/>
              <a:cs typeface="+mn-cs"/>
            </a:rPr>
            <a:t>障害者サービス利用の定着に</a:t>
          </a:r>
          <a:r>
            <a:rPr kumimoji="1" lang="ja-JP" altLang="en-US" sz="1100">
              <a:solidFill>
                <a:sysClr val="windowText" lastClr="000000"/>
              </a:solidFill>
              <a:effectLst/>
              <a:latin typeface="+mn-ea"/>
              <a:ea typeface="+mn-ea"/>
              <a:cs typeface="+mn-cs"/>
            </a:rPr>
            <a:t>加え、平成</a:t>
          </a:r>
          <a:r>
            <a:rPr kumimoji="1" lang="en-US" altLang="ja-JP" sz="1100">
              <a:solidFill>
                <a:sysClr val="windowText" lastClr="000000"/>
              </a:solidFill>
              <a:effectLst/>
              <a:latin typeface="+mn-ea"/>
              <a:ea typeface="+mn-ea"/>
              <a:cs typeface="+mn-cs"/>
            </a:rPr>
            <a:t>26</a:t>
          </a:r>
          <a:r>
            <a:rPr kumimoji="1" lang="ja-JP" altLang="en-US" sz="1100">
              <a:solidFill>
                <a:sysClr val="windowText" lastClr="000000"/>
              </a:solidFill>
              <a:effectLst/>
              <a:latin typeface="+mn-ea"/>
              <a:ea typeface="+mn-ea"/>
              <a:cs typeface="+mn-cs"/>
            </a:rPr>
            <a:t>年度から臨時福祉給付金と子育て世帯臨時特例給付金の給付事業が開始し、</a:t>
          </a:r>
          <a:r>
            <a:rPr kumimoji="1" lang="ja-JP" altLang="ja-JP" sz="1100">
              <a:solidFill>
                <a:sysClr val="windowText" lastClr="000000"/>
              </a:solidFill>
              <a:effectLst/>
              <a:latin typeface="+mn-ea"/>
              <a:ea typeface="+mn-ea"/>
              <a:cs typeface="+mn-cs"/>
            </a:rPr>
            <a:t>増加の一途をたどっている。</a:t>
          </a:r>
          <a:endParaRPr lang="ja-JP" altLang="ja-JP" sz="1100">
            <a:solidFill>
              <a:sysClr val="windowText" lastClr="000000"/>
            </a:solidFill>
            <a:effectLst/>
            <a:latin typeface="+mn-ea"/>
            <a:ea typeface="+mn-ea"/>
          </a:endParaRPr>
        </a:p>
        <a:p>
          <a:r>
            <a:rPr kumimoji="1" lang="ja-JP" altLang="ja-JP" sz="1100">
              <a:solidFill>
                <a:schemeClr val="dk1"/>
              </a:solidFill>
              <a:effectLst/>
              <a:latin typeface="+mn-ea"/>
              <a:ea typeface="+mn-ea"/>
              <a:cs typeface="+mn-cs"/>
            </a:rPr>
            <a:t>　今後も増加の傾向は続くことが予想されるため、単独事業の取捨選択と適正な資格審査等に努める。</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18143</xdr:rowOff>
    </xdr:from>
    <xdr:to>
      <xdr:col>7</xdr:col>
      <xdr:colOff>15875</xdr:colOff>
      <xdr:row>54</xdr:row>
      <xdr:rowOff>39915</xdr:rowOff>
    </xdr:to>
    <xdr:cxnSp macro="">
      <xdr:nvCxnSpPr>
        <xdr:cNvPr id="190" name="直線コネクタ 189"/>
        <xdr:cNvCxnSpPr/>
      </xdr:nvCxnSpPr>
      <xdr:spPr>
        <a:xfrm>
          <a:off x="3987800" y="9276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18143</xdr:rowOff>
    </xdr:from>
    <xdr:to>
      <xdr:col>5</xdr:col>
      <xdr:colOff>549275</xdr:colOff>
      <xdr:row>54</xdr:row>
      <xdr:rowOff>29028</xdr:rowOff>
    </xdr:to>
    <xdr:cxnSp macro="">
      <xdr:nvCxnSpPr>
        <xdr:cNvPr id="193" name="直線コネクタ 192"/>
        <xdr:cNvCxnSpPr/>
      </xdr:nvCxnSpPr>
      <xdr:spPr>
        <a:xfrm flipV="1">
          <a:off x="3098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29028</xdr:rowOff>
    </xdr:to>
    <xdr:cxnSp macro="">
      <xdr:nvCxnSpPr>
        <xdr:cNvPr id="196" name="直線コネクタ 195"/>
        <xdr:cNvCxnSpPr/>
      </xdr:nvCxnSpPr>
      <xdr:spPr>
        <a:xfrm>
          <a:off x="2209800" y="9232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124278</xdr:rowOff>
    </xdr:from>
    <xdr:to>
      <xdr:col>3</xdr:col>
      <xdr:colOff>142875</xdr:colOff>
      <xdr:row>53</xdr:row>
      <xdr:rowOff>146050</xdr:rowOff>
    </xdr:to>
    <xdr:cxnSp macro="">
      <xdr:nvCxnSpPr>
        <xdr:cNvPr id="199" name="直線コネクタ 198"/>
        <xdr:cNvCxnSpPr/>
      </xdr:nvCxnSpPr>
      <xdr:spPr>
        <a:xfrm>
          <a:off x="1320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160565</xdr:rowOff>
    </xdr:from>
    <xdr:to>
      <xdr:col>7</xdr:col>
      <xdr:colOff>66675</xdr:colOff>
      <xdr:row>54</xdr:row>
      <xdr:rowOff>90715</xdr:rowOff>
    </xdr:to>
    <xdr:sp macro="" textlink="">
      <xdr:nvSpPr>
        <xdr:cNvPr id="209" name="円/楕円 208"/>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5642</xdr:rowOff>
    </xdr:from>
    <xdr:ext cx="762000" cy="259045"/>
    <xdr:sp macro="" textlink="">
      <xdr:nvSpPr>
        <xdr:cNvPr id="210" name="扶助費該当値テキスト"/>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138793</xdr:rowOff>
    </xdr:from>
    <xdr:to>
      <xdr:col>5</xdr:col>
      <xdr:colOff>600075</xdr:colOff>
      <xdr:row>54</xdr:row>
      <xdr:rowOff>68943</xdr:rowOff>
    </xdr:to>
    <xdr:sp macro="" textlink="">
      <xdr:nvSpPr>
        <xdr:cNvPr id="211" name="円/楕円 210"/>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79120</xdr:rowOff>
    </xdr:from>
    <xdr:ext cx="736600" cy="259045"/>
    <xdr:sp macro="" textlink="">
      <xdr:nvSpPr>
        <xdr:cNvPr id="212" name="テキスト ボックス 211"/>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3" name="円/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73478</xdr:rowOff>
    </xdr:from>
    <xdr:to>
      <xdr:col>1</xdr:col>
      <xdr:colOff>676275</xdr:colOff>
      <xdr:row>54</xdr:row>
      <xdr:rowOff>3628</xdr:rowOff>
    </xdr:to>
    <xdr:sp macro="" textlink="">
      <xdr:nvSpPr>
        <xdr:cNvPr id="217" name="円/楕円 216"/>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13805</xdr:rowOff>
    </xdr:from>
    <xdr:ext cx="762000" cy="259045"/>
    <xdr:sp macro="" textlink="">
      <xdr:nvSpPr>
        <xdr:cNvPr id="218" name="テキスト ボックス 217"/>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ea"/>
              <a:ea typeface="+mn-ea"/>
              <a:cs typeface="+mn-cs"/>
            </a:rPr>
            <a:t>その他</a:t>
          </a:r>
          <a:r>
            <a:rPr kumimoji="1" lang="ja-JP" altLang="en-US" sz="1100">
              <a:solidFill>
                <a:sysClr val="windowText" lastClr="000000"/>
              </a:solidFill>
              <a:effectLst/>
              <a:latin typeface="+mn-ea"/>
              <a:ea typeface="+mn-ea"/>
              <a:cs typeface="+mn-cs"/>
            </a:rPr>
            <a:t>は</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従前、</a:t>
          </a:r>
          <a:r>
            <a:rPr kumimoji="1" lang="ja-JP" altLang="ja-JP" sz="1100">
              <a:solidFill>
                <a:sysClr val="windowText" lastClr="000000"/>
              </a:solidFill>
              <a:effectLst/>
              <a:latin typeface="+mn-ea"/>
              <a:ea typeface="+mn-ea"/>
              <a:cs typeface="+mn-cs"/>
            </a:rPr>
            <a:t>下水道事業への</a:t>
          </a:r>
          <a:r>
            <a:rPr kumimoji="1" lang="ja-JP" altLang="en-US" sz="1100">
              <a:solidFill>
                <a:sysClr val="windowText" lastClr="000000"/>
              </a:solidFill>
              <a:effectLst/>
              <a:latin typeface="+mn-ea"/>
              <a:ea typeface="+mn-ea"/>
              <a:cs typeface="+mn-cs"/>
            </a:rPr>
            <a:t>多額の</a:t>
          </a:r>
          <a:r>
            <a:rPr kumimoji="1" lang="ja-JP" altLang="ja-JP" sz="1100">
              <a:solidFill>
                <a:sysClr val="windowText" lastClr="000000"/>
              </a:solidFill>
              <a:effectLst/>
              <a:latin typeface="+mn-ea"/>
              <a:ea typeface="+mn-ea"/>
              <a:cs typeface="+mn-cs"/>
            </a:rPr>
            <a:t>繰出金が</a:t>
          </a:r>
          <a:r>
            <a:rPr kumimoji="1" lang="ja-JP" altLang="en-US" sz="1100">
              <a:solidFill>
                <a:sysClr val="windowText" lastClr="000000"/>
              </a:solidFill>
              <a:effectLst/>
              <a:latin typeface="+mn-ea"/>
              <a:ea typeface="+mn-ea"/>
              <a:cs typeface="+mn-cs"/>
            </a:rPr>
            <a:t>大きな割合を占めていたが、平成</a:t>
          </a:r>
          <a:r>
            <a:rPr kumimoji="1" lang="en-US" altLang="ja-JP" sz="1100">
              <a:solidFill>
                <a:sysClr val="windowText" lastClr="000000"/>
              </a:solidFill>
              <a:effectLst/>
              <a:latin typeface="+mn-ea"/>
              <a:ea typeface="+mn-ea"/>
              <a:cs typeface="+mn-cs"/>
            </a:rPr>
            <a:t>26</a:t>
          </a:r>
          <a:r>
            <a:rPr kumimoji="1" lang="ja-JP" altLang="en-US" sz="1100">
              <a:solidFill>
                <a:sysClr val="windowText" lastClr="000000"/>
              </a:solidFill>
              <a:effectLst/>
              <a:latin typeface="+mn-ea"/>
              <a:ea typeface="+mn-ea"/>
              <a:cs typeface="+mn-cs"/>
            </a:rPr>
            <a:t>年度から下水道事業会計が法適用になり、繰出金の計上区分を「その他」から「補助費等」に変更したことにより減少している</a:t>
          </a:r>
          <a:r>
            <a:rPr kumimoji="1" lang="ja-JP" altLang="ja-JP" sz="11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62</xdr:row>
      <xdr:rowOff>20320</xdr:rowOff>
    </xdr:to>
    <xdr:cxnSp macro="">
      <xdr:nvCxnSpPr>
        <xdr:cNvPr id="251" name="直線コネクタ 250"/>
        <xdr:cNvCxnSpPr/>
      </xdr:nvCxnSpPr>
      <xdr:spPr>
        <a:xfrm flipV="1">
          <a:off x="15671800" y="10093960"/>
          <a:ext cx="8382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62</xdr:row>
      <xdr:rowOff>12700</xdr:rowOff>
    </xdr:from>
    <xdr:to>
      <xdr:col>22</xdr:col>
      <xdr:colOff>565150</xdr:colOff>
      <xdr:row>62</xdr:row>
      <xdr:rowOff>20320</xdr:rowOff>
    </xdr:to>
    <xdr:cxnSp macro="">
      <xdr:nvCxnSpPr>
        <xdr:cNvPr id="254" name="直線コネクタ 253"/>
        <xdr:cNvCxnSpPr/>
      </xdr:nvCxnSpPr>
      <xdr:spPr>
        <a:xfrm>
          <a:off x="14782800" y="10642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153670</xdr:rowOff>
    </xdr:from>
    <xdr:to>
      <xdr:col>21</xdr:col>
      <xdr:colOff>361950</xdr:colOff>
      <xdr:row>62</xdr:row>
      <xdr:rowOff>12700</xdr:rowOff>
    </xdr:to>
    <xdr:cxnSp macro="">
      <xdr:nvCxnSpPr>
        <xdr:cNvPr id="257" name="直線コネクタ 256"/>
        <xdr:cNvCxnSpPr/>
      </xdr:nvCxnSpPr>
      <xdr:spPr>
        <a:xfrm>
          <a:off x="13893800" y="1061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157480</xdr:rowOff>
    </xdr:from>
    <xdr:to>
      <xdr:col>20</xdr:col>
      <xdr:colOff>158750</xdr:colOff>
      <xdr:row>61</xdr:row>
      <xdr:rowOff>153670</xdr:rowOff>
    </xdr:to>
    <xdr:cxnSp macro="">
      <xdr:nvCxnSpPr>
        <xdr:cNvPr id="260" name="直線コネクタ 259"/>
        <xdr:cNvCxnSpPr/>
      </xdr:nvCxnSpPr>
      <xdr:spPr>
        <a:xfrm>
          <a:off x="13004800" y="10444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70" name="円/楕円 269"/>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71"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140970</xdr:rowOff>
    </xdr:from>
    <xdr:to>
      <xdr:col>22</xdr:col>
      <xdr:colOff>615950</xdr:colOff>
      <xdr:row>62</xdr:row>
      <xdr:rowOff>71120</xdr:rowOff>
    </xdr:to>
    <xdr:sp macro="" textlink="">
      <xdr:nvSpPr>
        <xdr:cNvPr id="272" name="円/楕円 271"/>
        <xdr:cNvSpPr/>
      </xdr:nvSpPr>
      <xdr:spPr>
        <a:xfrm>
          <a:off x="1562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55897</xdr:rowOff>
    </xdr:from>
    <xdr:ext cx="736600" cy="259045"/>
    <xdr:sp macro="" textlink="">
      <xdr:nvSpPr>
        <xdr:cNvPr id="273" name="テキスト ボックス 272"/>
        <xdr:cNvSpPr txBox="1"/>
      </xdr:nvSpPr>
      <xdr:spPr>
        <a:xfrm>
          <a:off x="15290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133350</xdr:rowOff>
    </xdr:from>
    <xdr:to>
      <xdr:col>21</xdr:col>
      <xdr:colOff>412750</xdr:colOff>
      <xdr:row>62</xdr:row>
      <xdr:rowOff>63500</xdr:rowOff>
    </xdr:to>
    <xdr:sp macro="" textlink="">
      <xdr:nvSpPr>
        <xdr:cNvPr id="274" name="円/楕円 273"/>
        <xdr:cNvSpPr/>
      </xdr:nvSpPr>
      <xdr:spPr>
        <a:xfrm>
          <a:off x="14732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48277</xdr:rowOff>
    </xdr:from>
    <xdr:ext cx="762000" cy="259045"/>
    <xdr:sp macro="" textlink="">
      <xdr:nvSpPr>
        <xdr:cNvPr id="275" name="テキスト ボックス 274"/>
        <xdr:cNvSpPr txBox="1"/>
      </xdr:nvSpPr>
      <xdr:spPr>
        <a:xfrm>
          <a:off x="14401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102870</xdr:rowOff>
    </xdr:from>
    <xdr:to>
      <xdr:col>20</xdr:col>
      <xdr:colOff>209550</xdr:colOff>
      <xdr:row>62</xdr:row>
      <xdr:rowOff>33020</xdr:rowOff>
    </xdr:to>
    <xdr:sp macro="" textlink="">
      <xdr:nvSpPr>
        <xdr:cNvPr id="276" name="円/楕円 275"/>
        <xdr:cNvSpPr/>
      </xdr:nvSpPr>
      <xdr:spPr>
        <a:xfrm>
          <a:off x="138430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62</xdr:row>
      <xdr:rowOff>17797</xdr:rowOff>
    </xdr:from>
    <xdr:ext cx="762000" cy="259045"/>
    <xdr:sp macro="" textlink="">
      <xdr:nvSpPr>
        <xdr:cNvPr id="277" name="テキスト ボックス 276"/>
        <xdr:cNvSpPr txBox="1"/>
      </xdr:nvSpPr>
      <xdr:spPr>
        <a:xfrm>
          <a:off x="13512800" y="106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106680</xdr:rowOff>
    </xdr:from>
    <xdr:to>
      <xdr:col>19</xdr:col>
      <xdr:colOff>6350</xdr:colOff>
      <xdr:row>61</xdr:row>
      <xdr:rowOff>36830</xdr:rowOff>
    </xdr:to>
    <xdr:sp macro="" textlink="">
      <xdr:nvSpPr>
        <xdr:cNvPr id="278" name="円/楕円 277"/>
        <xdr:cNvSpPr/>
      </xdr:nvSpPr>
      <xdr:spPr>
        <a:xfrm>
          <a:off x="12954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21607</xdr:rowOff>
    </xdr:from>
    <xdr:ext cx="762000" cy="259045"/>
    <xdr:sp macro="" textlink="">
      <xdr:nvSpPr>
        <xdr:cNvPr id="279" name="テキスト ボックス 278"/>
        <xdr:cNvSpPr txBox="1"/>
      </xdr:nvSpPr>
      <xdr:spPr>
        <a:xfrm>
          <a:off x="12623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ea"/>
              <a:ea typeface="+mn-ea"/>
              <a:cs typeface="+mn-cs"/>
            </a:rPr>
            <a:t>補助費等は、</a:t>
          </a:r>
          <a:r>
            <a:rPr kumimoji="1" lang="ja-JP" altLang="en-US" sz="1100">
              <a:solidFill>
                <a:sysClr val="windowText" lastClr="000000"/>
              </a:solidFill>
              <a:effectLst/>
              <a:latin typeface="+mn-ea"/>
              <a:ea typeface="+mn-ea"/>
              <a:cs typeface="+mn-cs"/>
            </a:rPr>
            <a:t>前年度を</a:t>
          </a:r>
          <a:r>
            <a:rPr kumimoji="1" lang="en-US" altLang="ja-JP" sz="1100">
              <a:solidFill>
                <a:sysClr val="windowText" lastClr="000000"/>
              </a:solidFill>
              <a:effectLst/>
              <a:latin typeface="+mn-ea"/>
              <a:ea typeface="+mn-ea"/>
              <a:cs typeface="+mn-cs"/>
            </a:rPr>
            <a:t>5.9</a:t>
          </a:r>
          <a:r>
            <a:rPr kumimoji="1" lang="ja-JP" altLang="en-US" sz="1100">
              <a:solidFill>
                <a:sysClr val="windowText" lastClr="000000"/>
              </a:solidFill>
              <a:effectLst/>
              <a:latin typeface="+mn-ea"/>
              <a:ea typeface="+mn-ea"/>
              <a:cs typeface="+mn-cs"/>
            </a:rPr>
            <a:t>ポイント、</a:t>
          </a:r>
          <a:r>
            <a:rPr kumimoji="1" lang="ja-JP" altLang="ja-JP" sz="1100">
              <a:solidFill>
                <a:sysClr val="windowText" lastClr="000000"/>
              </a:solidFill>
              <a:effectLst/>
              <a:latin typeface="+mn-ea"/>
              <a:ea typeface="+mn-ea"/>
              <a:cs typeface="+mn-cs"/>
            </a:rPr>
            <a:t>類似団体平均を</a:t>
          </a:r>
          <a:r>
            <a:rPr kumimoji="1" lang="en-US" altLang="ja-JP" sz="1100">
              <a:solidFill>
                <a:sysClr val="windowText" lastClr="000000"/>
              </a:solidFill>
              <a:effectLst/>
              <a:latin typeface="+mn-ea"/>
              <a:ea typeface="+mn-ea"/>
              <a:cs typeface="+mn-cs"/>
            </a:rPr>
            <a:t>7.2</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と大きく</a:t>
          </a:r>
          <a:r>
            <a:rPr kumimoji="1" lang="ja-JP" altLang="ja-JP" sz="1100">
              <a:solidFill>
                <a:sysClr val="windowText" lastClr="000000"/>
              </a:solidFill>
              <a:effectLst/>
              <a:latin typeface="+mn-ea"/>
              <a:ea typeface="+mn-ea"/>
              <a:cs typeface="+mn-cs"/>
            </a:rPr>
            <a:t>上回っている</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26</a:t>
          </a:r>
          <a:r>
            <a:rPr kumimoji="1" lang="ja-JP" altLang="en-US" sz="1100">
              <a:solidFill>
                <a:sysClr val="windowText" lastClr="000000"/>
              </a:solidFill>
              <a:effectLst/>
              <a:latin typeface="+mn-ea"/>
              <a:ea typeface="+mn-ea"/>
              <a:cs typeface="+mn-cs"/>
            </a:rPr>
            <a:t>年度から下水道事業会計が法適用になり、繰出金の計上区分を「その他」から「補助費等」に変更した影響が大きい。</a:t>
          </a:r>
          <a:endParaRPr kumimoji="1" lang="en-US" altLang="ja-JP" sz="11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受益者負担の適正</a:t>
          </a:r>
          <a:r>
            <a:rPr kumimoji="1" lang="ja-JP" altLang="en-US" sz="1100">
              <a:solidFill>
                <a:sysClr val="windowText" lastClr="000000"/>
              </a:solidFill>
              <a:effectLst/>
              <a:latin typeface="+mn-ea"/>
              <a:ea typeface="+mn-ea"/>
              <a:cs typeface="+mn-cs"/>
            </a:rPr>
            <a:t>化</a:t>
          </a:r>
          <a:r>
            <a:rPr kumimoji="1" lang="ja-JP" altLang="ja-JP" sz="1100">
              <a:solidFill>
                <a:sysClr val="windowText" lastClr="000000"/>
              </a:solidFill>
              <a:effectLst/>
              <a:latin typeface="+mn-ea"/>
              <a:ea typeface="+mn-ea"/>
              <a:cs typeface="+mn-cs"/>
            </a:rPr>
            <a:t>と確実な徴収、工事費の削減、外部委託の推進</a:t>
          </a:r>
          <a:r>
            <a:rPr kumimoji="1" lang="ja-JP" altLang="en-US" sz="1100">
              <a:solidFill>
                <a:sysClr val="windowText" lastClr="000000"/>
              </a:solidFill>
              <a:effectLst/>
              <a:latin typeface="+mn-ea"/>
              <a:ea typeface="+mn-ea"/>
              <a:cs typeface="+mn-cs"/>
            </a:rPr>
            <a:t>などにより、企業会計への</a:t>
          </a:r>
          <a:r>
            <a:rPr kumimoji="1" lang="ja-JP" altLang="ja-JP" sz="1100">
              <a:solidFill>
                <a:sysClr val="windowText" lastClr="000000"/>
              </a:solidFill>
              <a:effectLst/>
              <a:latin typeface="+mn-ea"/>
              <a:ea typeface="+mn-ea"/>
              <a:cs typeface="+mn-cs"/>
            </a:rPr>
            <a:t>基準外繰出し</a:t>
          </a:r>
          <a:r>
            <a:rPr kumimoji="1" lang="ja-JP" altLang="en-US" sz="1100">
              <a:solidFill>
                <a:sysClr val="windowText" lastClr="000000"/>
              </a:solidFill>
              <a:effectLst/>
              <a:latin typeface="+mn-ea"/>
              <a:ea typeface="+mn-ea"/>
              <a:cs typeface="+mn-cs"/>
            </a:rPr>
            <a:t>の</a:t>
          </a:r>
          <a:r>
            <a:rPr kumimoji="1" lang="ja-JP" altLang="ja-JP" sz="1100">
              <a:solidFill>
                <a:sysClr val="windowText" lastClr="000000"/>
              </a:solidFill>
              <a:effectLst/>
              <a:latin typeface="+mn-ea"/>
              <a:ea typeface="+mn-ea"/>
              <a:cs typeface="+mn-cs"/>
            </a:rPr>
            <a:t>抑制に努める</a:t>
          </a:r>
          <a:r>
            <a:rPr kumimoji="1" lang="ja-JP" altLang="en-US" sz="1100">
              <a:solidFill>
                <a:sysClr val="windowText" lastClr="000000"/>
              </a:solidFill>
              <a:effectLst/>
              <a:latin typeface="+mn-ea"/>
              <a:ea typeface="+mn-ea"/>
              <a:cs typeface="+mn-cs"/>
            </a:rPr>
            <a:t>ことが喫緊の課題である。</a:t>
          </a:r>
          <a:endParaRPr lang="ja-JP" altLang="ja-JP">
            <a:solidFill>
              <a:sysClr val="windowText" lastClr="000000"/>
            </a:solidFill>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127000</xdr:rowOff>
    </xdr:from>
    <xdr:to>
      <xdr:col>24</xdr:col>
      <xdr:colOff>31750</xdr:colOff>
      <xdr:row>37</xdr:row>
      <xdr:rowOff>8890</xdr:rowOff>
    </xdr:to>
    <xdr:cxnSp macro="">
      <xdr:nvCxnSpPr>
        <xdr:cNvPr id="311" name="直線コネクタ 310"/>
        <xdr:cNvCxnSpPr/>
      </xdr:nvCxnSpPr>
      <xdr:spPr>
        <a:xfrm>
          <a:off x="15671800" y="612775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35</xdr:row>
      <xdr:rowOff>127000</xdr:rowOff>
    </xdr:to>
    <xdr:cxnSp macro="">
      <xdr:nvCxnSpPr>
        <xdr:cNvPr id="314" name="直線コネクタ 313"/>
        <xdr:cNvCxnSpPr/>
      </xdr:nvCxnSpPr>
      <xdr:spPr>
        <a:xfrm>
          <a:off x="14782800" y="610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142240</xdr:rowOff>
    </xdr:to>
    <xdr:cxnSp macro="">
      <xdr:nvCxnSpPr>
        <xdr:cNvPr id="317" name="直線コネクタ 316"/>
        <xdr:cNvCxnSpPr/>
      </xdr:nvCxnSpPr>
      <xdr:spPr>
        <a:xfrm flipV="1">
          <a:off x="13893800" y="6108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111760</xdr:rowOff>
    </xdr:from>
    <xdr:to>
      <xdr:col>20</xdr:col>
      <xdr:colOff>158750</xdr:colOff>
      <xdr:row>35</xdr:row>
      <xdr:rowOff>142240</xdr:rowOff>
    </xdr:to>
    <xdr:cxnSp macro="">
      <xdr:nvCxnSpPr>
        <xdr:cNvPr id="320" name="直線コネクタ 319"/>
        <xdr:cNvCxnSpPr/>
      </xdr:nvCxnSpPr>
      <xdr:spPr>
        <a:xfrm>
          <a:off x="13004800" y="6112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76200</xdr:rowOff>
    </xdr:from>
    <xdr:to>
      <xdr:col>19</xdr:col>
      <xdr:colOff>6350</xdr:colOff>
      <xdr:row>36</xdr:row>
      <xdr:rowOff>6350</xdr:rowOff>
    </xdr:to>
    <xdr:sp macro="" textlink="">
      <xdr:nvSpPr>
        <xdr:cNvPr id="323" name="フローチャート : 判断 322"/>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162577</xdr:rowOff>
    </xdr:from>
    <xdr:ext cx="762000" cy="259045"/>
    <xdr:sp macro="" textlink="">
      <xdr:nvSpPr>
        <xdr:cNvPr id="324" name="テキスト ボックス 323"/>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30" name="円/楕円 329"/>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101617</xdr:rowOff>
    </xdr:from>
    <xdr:ext cx="762000" cy="259045"/>
    <xdr:sp macro="" textlink="">
      <xdr:nvSpPr>
        <xdr:cNvPr id="331"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76200</xdr:rowOff>
    </xdr:from>
    <xdr:to>
      <xdr:col>22</xdr:col>
      <xdr:colOff>615950</xdr:colOff>
      <xdr:row>36</xdr:row>
      <xdr:rowOff>6350</xdr:rowOff>
    </xdr:to>
    <xdr:sp macro="" textlink="">
      <xdr:nvSpPr>
        <xdr:cNvPr id="332" name="円/楕円 331"/>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162577</xdr:rowOff>
    </xdr:from>
    <xdr:ext cx="736600" cy="259045"/>
    <xdr:sp macro="" textlink="">
      <xdr:nvSpPr>
        <xdr:cNvPr id="333" name="テキスト ボックス 332"/>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4" name="円/楕円 333"/>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143527</xdr:rowOff>
    </xdr:from>
    <xdr:ext cx="762000" cy="259045"/>
    <xdr:sp macro="" textlink="">
      <xdr:nvSpPr>
        <xdr:cNvPr id="335" name="テキスト ボックス 334"/>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91440</xdr:rowOff>
    </xdr:from>
    <xdr:to>
      <xdr:col>20</xdr:col>
      <xdr:colOff>209550</xdr:colOff>
      <xdr:row>36</xdr:row>
      <xdr:rowOff>21590</xdr:rowOff>
    </xdr:to>
    <xdr:sp macro="" textlink="">
      <xdr:nvSpPr>
        <xdr:cNvPr id="336" name="円/楕円 335"/>
        <xdr:cNvSpPr/>
      </xdr:nvSpPr>
      <xdr:spPr>
        <a:xfrm>
          <a:off x="13843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6367</xdr:rowOff>
    </xdr:from>
    <xdr:ext cx="762000" cy="259045"/>
    <xdr:sp macro="" textlink="">
      <xdr:nvSpPr>
        <xdr:cNvPr id="337" name="テキスト ボックス 336"/>
        <xdr:cNvSpPr txBox="1"/>
      </xdr:nvSpPr>
      <xdr:spPr>
        <a:xfrm>
          <a:off x="13512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60960</xdr:rowOff>
    </xdr:from>
    <xdr:to>
      <xdr:col>19</xdr:col>
      <xdr:colOff>6350</xdr:colOff>
      <xdr:row>35</xdr:row>
      <xdr:rowOff>162560</xdr:rowOff>
    </xdr:to>
    <xdr:sp macro="" textlink="">
      <xdr:nvSpPr>
        <xdr:cNvPr id="338" name="円/楕円 337"/>
        <xdr:cNvSpPr/>
      </xdr:nvSpPr>
      <xdr:spPr>
        <a:xfrm>
          <a:off x="12954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1287</xdr:rowOff>
    </xdr:from>
    <xdr:ext cx="762000" cy="259045"/>
    <xdr:sp macro="" textlink="">
      <xdr:nvSpPr>
        <xdr:cNvPr id="339" name="テキスト ボックス 338"/>
        <xdr:cNvSpPr txBox="1"/>
      </xdr:nvSpPr>
      <xdr:spPr>
        <a:xfrm>
          <a:off x="12623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公債費は、</a:t>
          </a:r>
          <a:r>
            <a:rPr kumimoji="1" lang="ja-JP" altLang="en-US" sz="1100">
              <a:solidFill>
                <a:sysClr val="windowText" lastClr="000000"/>
              </a:solidFill>
              <a:effectLst/>
              <a:latin typeface="+mn-ea"/>
              <a:ea typeface="+mn-ea"/>
              <a:cs typeface="+mn-cs"/>
            </a:rPr>
            <a:t>繰上償還の皆減など</a:t>
          </a:r>
          <a:r>
            <a:rPr kumimoji="1" lang="ja-JP" altLang="ja-JP" sz="1100">
              <a:solidFill>
                <a:sysClr val="windowText" lastClr="000000"/>
              </a:solidFill>
              <a:effectLst/>
              <a:latin typeface="+mn-ea"/>
              <a:ea typeface="+mn-ea"/>
              <a:cs typeface="+mn-cs"/>
            </a:rPr>
            <a:t>により、</a:t>
          </a:r>
          <a:r>
            <a:rPr kumimoji="1" lang="en-US" altLang="ja-JP" sz="1100">
              <a:solidFill>
                <a:sysClr val="windowText" lastClr="000000"/>
              </a:solidFill>
              <a:effectLst/>
              <a:latin typeface="+mn-ea"/>
              <a:ea typeface="+mn-ea"/>
              <a:cs typeface="+mn-cs"/>
            </a:rPr>
            <a:t>0.5</a:t>
          </a:r>
          <a:r>
            <a:rPr kumimoji="1" lang="ja-JP" altLang="ja-JP" sz="1100">
              <a:solidFill>
                <a:sysClr val="windowText" lastClr="000000"/>
              </a:solidFill>
              <a:effectLst/>
              <a:latin typeface="+mn-ea"/>
              <a:ea typeface="+mn-ea"/>
              <a:cs typeface="+mn-cs"/>
            </a:rPr>
            <a:t>ポイント減少</a:t>
          </a:r>
          <a:r>
            <a:rPr kumimoji="1" lang="ja-JP" altLang="ja-JP" sz="1100">
              <a:solidFill>
                <a:schemeClr val="dk1"/>
              </a:solidFill>
              <a:effectLst/>
              <a:latin typeface="+mn-ea"/>
              <a:ea typeface="+mn-ea"/>
              <a:cs typeface="+mn-cs"/>
            </a:rPr>
            <a:t>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地方債を財源とする事業の実施に当たっては、緊急性、住民ニーズ、事業効果等について行政評価システム等を活用して検証を行うとともに、交付税算入率の低い地方債は極力発行しないなどの取組を継続し、比率上昇の抑制に努める。</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94615</xdr:rowOff>
    </xdr:from>
    <xdr:to>
      <xdr:col>7</xdr:col>
      <xdr:colOff>15875</xdr:colOff>
      <xdr:row>74</xdr:row>
      <xdr:rowOff>104140</xdr:rowOff>
    </xdr:to>
    <xdr:cxnSp macro="">
      <xdr:nvCxnSpPr>
        <xdr:cNvPr id="371" name="直線コネクタ 370"/>
        <xdr:cNvCxnSpPr/>
      </xdr:nvCxnSpPr>
      <xdr:spPr>
        <a:xfrm flipV="1">
          <a:off x="3987800" y="127819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104140</xdr:rowOff>
    </xdr:from>
    <xdr:to>
      <xdr:col>5</xdr:col>
      <xdr:colOff>549275</xdr:colOff>
      <xdr:row>74</xdr:row>
      <xdr:rowOff>123190</xdr:rowOff>
    </xdr:to>
    <xdr:cxnSp macro="">
      <xdr:nvCxnSpPr>
        <xdr:cNvPr id="374" name="直線コネクタ 373"/>
        <xdr:cNvCxnSpPr/>
      </xdr:nvCxnSpPr>
      <xdr:spPr>
        <a:xfrm flipV="1">
          <a:off x="3098800" y="12791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123190</xdr:rowOff>
    </xdr:from>
    <xdr:to>
      <xdr:col>4</xdr:col>
      <xdr:colOff>346075</xdr:colOff>
      <xdr:row>74</xdr:row>
      <xdr:rowOff>149860</xdr:rowOff>
    </xdr:to>
    <xdr:cxnSp macro="">
      <xdr:nvCxnSpPr>
        <xdr:cNvPr id="377" name="直線コネクタ 376"/>
        <xdr:cNvCxnSpPr/>
      </xdr:nvCxnSpPr>
      <xdr:spPr>
        <a:xfrm flipV="1">
          <a:off x="2209800" y="12810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138430</xdr:rowOff>
    </xdr:from>
    <xdr:to>
      <xdr:col>3</xdr:col>
      <xdr:colOff>142875</xdr:colOff>
      <xdr:row>74</xdr:row>
      <xdr:rowOff>149860</xdr:rowOff>
    </xdr:to>
    <xdr:cxnSp macro="">
      <xdr:nvCxnSpPr>
        <xdr:cNvPr id="380" name="直線コネクタ 379"/>
        <xdr:cNvCxnSpPr/>
      </xdr:nvCxnSpPr>
      <xdr:spPr>
        <a:xfrm>
          <a:off x="1320800" y="12825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83" name="フローチャート : 判断 382"/>
        <xdr:cNvSpPr/>
      </xdr:nvSpPr>
      <xdr:spPr>
        <a:xfrm>
          <a:off x="1270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31132</xdr:rowOff>
    </xdr:from>
    <xdr:ext cx="762000" cy="259045"/>
    <xdr:sp macro="" textlink="">
      <xdr:nvSpPr>
        <xdr:cNvPr id="384" name="テキスト ボックス 383"/>
        <xdr:cNvSpPr txBox="1"/>
      </xdr:nvSpPr>
      <xdr:spPr>
        <a:xfrm>
          <a:off x="939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43815</xdr:rowOff>
    </xdr:from>
    <xdr:to>
      <xdr:col>7</xdr:col>
      <xdr:colOff>66675</xdr:colOff>
      <xdr:row>74</xdr:row>
      <xdr:rowOff>145415</xdr:rowOff>
    </xdr:to>
    <xdr:sp macro="" textlink="">
      <xdr:nvSpPr>
        <xdr:cNvPr id="390" name="円/楕円 389"/>
        <xdr:cNvSpPr/>
      </xdr:nvSpPr>
      <xdr:spPr>
        <a:xfrm>
          <a:off x="47752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123842</xdr:rowOff>
    </xdr:from>
    <xdr:ext cx="762000" cy="259045"/>
    <xdr:sp macro="" textlink="">
      <xdr:nvSpPr>
        <xdr:cNvPr id="391" name="公債費該当値テキスト"/>
        <xdr:cNvSpPr txBox="1"/>
      </xdr:nvSpPr>
      <xdr:spPr>
        <a:xfrm>
          <a:off x="4914900" y="126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53340</xdr:rowOff>
    </xdr:from>
    <xdr:to>
      <xdr:col>5</xdr:col>
      <xdr:colOff>600075</xdr:colOff>
      <xdr:row>74</xdr:row>
      <xdr:rowOff>154940</xdr:rowOff>
    </xdr:to>
    <xdr:sp macro="" textlink="">
      <xdr:nvSpPr>
        <xdr:cNvPr id="392" name="円/楕円 391"/>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165117</xdr:rowOff>
    </xdr:from>
    <xdr:ext cx="736600" cy="259045"/>
    <xdr:sp macro="" textlink="">
      <xdr:nvSpPr>
        <xdr:cNvPr id="393" name="テキスト ボックス 392"/>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72390</xdr:rowOff>
    </xdr:from>
    <xdr:to>
      <xdr:col>4</xdr:col>
      <xdr:colOff>396875</xdr:colOff>
      <xdr:row>75</xdr:row>
      <xdr:rowOff>2540</xdr:rowOff>
    </xdr:to>
    <xdr:sp macro="" textlink="">
      <xdr:nvSpPr>
        <xdr:cNvPr id="394" name="円/楕円 393"/>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12717</xdr:rowOff>
    </xdr:from>
    <xdr:ext cx="762000" cy="259045"/>
    <xdr:sp macro="" textlink="">
      <xdr:nvSpPr>
        <xdr:cNvPr id="395" name="テキスト ボックス 394"/>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96" name="円/楕円 395"/>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97" name="テキスト ボックス 396"/>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87630</xdr:rowOff>
    </xdr:from>
    <xdr:to>
      <xdr:col>1</xdr:col>
      <xdr:colOff>676275</xdr:colOff>
      <xdr:row>75</xdr:row>
      <xdr:rowOff>17780</xdr:rowOff>
    </xdr:to>
    <xdr:sp macro="" textlink="">
      <xdr:nvSpPr>
        <xdr:cNvPr id="398" name="円/楕円 397"/>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27957</xdr:rowOff>
    </xdr:from>
    <xdr:ext cx="762000" cy="259045"/>
    <xdr:sp macro="" textlink="">
      <xdr:nvSpPr>
        <xdr:cNvPr id="399" name="テキスト ボックス 398"/>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公債費以外は、類似団体平均</a:t>
          </a:r>
          <a:r>
            <a:rPr kumimoji="1" lang="ja-JP" altLang="ja-JP" sz="1100">
              <a:solidFill>
                <a:sysClr val="windowText" lastClr="000000"/>
              </a:solidFill>
              <a:effectLst/>
              <a:latin typeface="+mn-ea"/>
              <a:ea typeface="+mn-ea"/>
              <a:cs typeface="+mn-cs"/>
            </a:rPr>
            <a:t>を</a:t>
          </a:r>
          <a:r>
            <a:rPr kumimoji="1" lang="en-US" altLang="ja-JP" sz="1100">
              <a:solidFill>
                <a:sysClr val="windowText" lastClr="000000"/>
              </a:solidFill>
              <a:effectLst/>
              <a:latin typeface="+mn-ea"/>
              <a:ea typeface="+mn-ea"/>
              <a:cs typeface="+mn-cs"/>
            </a:rPr>
            <a:t>6.5</a:t>
          </a:r>
          <a:r>
            <a:rPr kumimoji="1" lang="ja-JP" altLang="ja-JP" sz="1100">
              <a:solidFill>
                <a:sysClr val="windowText" lastClr="000000"/>
              </a:solidFill>
              <a:effectLst/>
              <a:latin typeface="+mn-ea"/>
              <a:ea typeface="+mn-ea"/>
              <a:cs typeface="+mn-cs"/>
            </a:rPr>
            <a:t>ポイント</a:t>
          </a:r>
          <a:r>
            <a:rPr kumimoji="1" lang="ja-JP" altLang="ja-JP" sz="1100">
              <a:solidFill>
                <a:schemeClr val="dk1"/>
              </a:solidFill>
              <a:effectLst/>
              <a:latin typeface="+mn-ea"/>
              <a:ea typeface="+mn-ea"/>
              <a:cs typeface="+mn-cs"/>
            </a:rPr>
            <a:t>上回</a:t>
          </a:r>
          <a:r>
            <a:rPr kumimoji="1" lang="ja-JP" altLang="en-US" sz="1100">
              <a:solidFill>
                <a:schemeClr val="dk1"/>
              </a:solidFill>
              <a:effectLst/>
              <a:latin typeface="+mn-ea"/>
              <a:ea typeface="+mn-ea"/>
              <a:cs typeface="+mn-cs"/>
            </a:rPr>
            <a:t>っており</a:t>
          </a:r>
          <a:r>
            <a:rPr kumimoji="1" lang="ja-JP" altLang="ja-JP" sz="1100">
              <a:solidFill>
                <a:schemeClr val="dk1"/>
              </a:solidFill>
              <a:effectLst/>
              <a:latin typeface="+mn-ea"/>
              <a:ea typeface="+mn-ea"/>
              <a:cs typeface="+mn-cs"/>
            </a:rPr>
            <a:t>、繰出金が負担となっている。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今後は、受益者負担の適正化、歳出の削減に努め、基準外繰出しを解消し、増大する繰出金を抑制していく。</a:t>
          </a:r>
          <a:endParaRPr lang="ja-JP" altLang="ja-JP" sz="11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78</xdr:row>
      <xdr:rowOff>161289</xdr:rowOff>
    </xdr:to>
    <xdr:cxnSp macro="">
      <xdr:nvCxnSpPr>
        <xdr:cNvPr id="432" name="直線コネクタ 431"/>
        <xdr:cNvCxnSpPr/>
      </xdr:nvCxnSpPr>
      <xdr:spPr>
        <a:xfrm>
          <a:off x="15671800" y="135229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81280</xdr:rowOff>
    </xdr:from>
    <xdr:to>
      <xdr:col>22</xdr:col>
      <xdr:colOff>565150</xdr:colOff>
      <xdr:row>78</xdr:row>
      <xdr:rowOff>149861</xdr:rowOff>
    </xdr:to>
    <xdr:cxnSp macro="">
      <xdr:nvCxnSpPr>
        <xdr:cNvPr id="435" name="直線コネクタ 434"/>
        <xdr:cNvCxnSpPr/>
      </xdr:nvCxnSpPr>
      <xdr:spPr>
        <a:xfrm>
          <a:off x="14782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78</xdr:row>
      <xdr:rowOff>149861</xdr:rowOff>
    </xdr:to>
    <xdr:cxnSp macro="">
      <xdr:nvCxnSpPr>
        <xdr:cNvPr id="438" name="直線コネクタ 437"/>
        <xdr:cNvCxnSpPr/>
      </xdr:nvCxnSpPr>
      <xdr:spPr>
        <a:xfrm flipV="1">
          <a:off x="13893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78</xdr:row>
      <xdr:rowOff>149861</xdr:rowOff>
    </xdr:to>
    <xdr:cxnSp macro="">
      <xdr:nvCxnSpPr>
        <xdr:cNvPr id="441" name="直線コネクタ 440"/>
        <xdr:cNvCxnSpPr/>
      </xdr:nvCxnSpPr>
      <xdr:spPr>
        <a:xfrm>
          <a:off x="13004800" y="133743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44" name="フローチャート :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138447</xdr:rowOff>
    </xdr:from>
    <xdr:ext cx="762000" cy="259045"/>
    <xdr:sp macro="" textlink="">
      <xdr:nvSpPr>
        <xdr:cNvPr id="445" name="テキスト ボックス 444"/>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110489</xdr:rowOff>
    </xdr:from>
    <xdr:to>
      <xdr:col>24</xdr:col>
      <xdr:colOff>82550</xdr:colOff>
      <xdr:row>79</xdr:row>
      <xdr:rowOff>40639</xdr:rowOff>
    </xdr:to>
    <xdr:sp macro="" textlink="">
      <xdr:nvSpPr>
        <xdr:cNvPr id="451" name="円/楕円 450"/>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82566</xdr:rowOff>
    </xdr:from>
    <xdr:ext cx="762000" cy="259045"/>
    <xdr:sp macro="" textlink="">
      <xdr:nvSpPr>
        <xdr:cNvPr id="452"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53" name="円/楕円 452"/>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54" name="テキスト ボックス 453"/>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55" name="円/楕円 454"/>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56" name="テキスト ボックス 455"/>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57" name="円/楕円 456"/>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58" name="テキスト ボックス 457"/>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59" name="円/楕円 458"/>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60" name="テキスト ボックス 459"/>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岡山県備前市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14059</xdr:rowOff>
    </xdr:from>
    <xdr:to>
      <xdr:col>4</xdr:col>
      <xdr:colOff>1117600</xdr:colOff>
      <xdr:row>17</xdr:row>
      <xdr:rowOff>49962</xdr:rowOff>
    </xdr:to>
    <xdr:cxnSp macro="">
      <xdr:nvCxnSpPr>
        <xdr:cNvPr id="50" name="直線コネクタ 49"/>
        <xdr:cNvCxnSpPr/>
      </xdr:nvCxnSpPr>
      <xdr:spPr bwMode="auto">
        <a:xfrm flipV="1">
          <a:off x="5003800" y="2976334"/>
          <a:ext cx="647700" cy="35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49911</xdr:rowOff>
    </xdr:from>
    <xdr:to>
      <xdr:col>4</xdr:col>
      <xdr:colOff>469900</xdr:colOff>
      <xdr:row>17</xdr:row>
      <xdr:rowOff>49962</xdr:rowOff>
    </xdr:to>
    <xdr:cxnSp macro="">
      <xdr:nvCxnSpPr>
        <xdr:cNvPr id="53" name="直線コネクタ 52"/>
        <xdr:cNvCxnSpPr/>
      </xdr:nvCxnSpPr>
      <xdr:spPr bwMode="auto">
        <a:xfrm>
          <a:off x="4305300" y="3012186"/>
          <a:ext cx="698500" cy="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5639</xdr:rowOff>
    </xdr:from>
    <xdr:to>
      <xdr:col>3</xdr:col>
      <xdr:colOff>904875</xdr:colOff>
      <xdr:row>17</xdr:row>
      <xdr:rowOff>49911</xdr:rowOff>
    </xdr:to>
    <xdr:cxnSp macro="">
      <xdr:nvCxnSpPr>
        <xdr:cNvPr id="56" name="直線コネクタ 55"/>
        <xdr:cNvCxnSpPr/>
      </xdr:nvCxnSpPr>
      <xdr:spPr bwMode="auto">
        <a:xfrm>
          <a:off x="3606800" y="2967914"/>
          <a:ext cx="698500" cy="4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5639</xdr:rowOff>
    </xdr:from>
    <xdr:to>
      <xdr:col>3</xdr:col>
      <xdr:colOff>206375</xdr:colOff>
      <xdr:row>17</xdr:row>
      <xdr:rowOff>27711</xdr:rowOff>
    </xdr:to>
    <xdr:cxnSp macro="">
      <xdr:nvCxnSpPr>
        <xdr:cNvPr id="59" name="直線コネクタ 58"/>
        <xdr:cNvCxnSpPr/>
      </xdr:nvCxnSpPr>
      <xdr:spPr bwMode="auto">
        <a:xfrm flipV="1">
          <a:off x="2908300" y="2967914"/>
          <a:ext cx="698500" cy="2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120790</xdr:rowOff>
    </xdr:from>
    <xdr:to>
      <xdr:col>2</xdr:col>
      <xdr:colOff>692150</xdr:colOff>
      <xdr:row>19</xdr:row>
      <xdr:rowOff>50940</xdr:rowOff>
    </xdr:to>
    <xdr:sp macro="" textlink="">
      <xdr:nvSpPr>
        <xdr:cNvPr id="62" name="フローチャート : 判断 61"/>
        <xdr:cNvSpPr/>
      </xdr:nvSpPr>
      <xdr:spPr bwMode="auto">
        <a:xfrm>
          <a:off x="2857500" y="325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35717</xdr:rowOff>
    </xdr:from>
    <xdr:ext cx="762000" cy="259045"/>
    <xdr:sp macro="" textlink="">
      <xdr:nvSpPr>
        <xdr:cNvPr id="63" name="テキスト ボックス 62"/>
        <xdr:cNvSpPr txBox="1"/>
      </xdr:nvSpPr>
      <xdr:spPr>
        <a:xfrm>
          <a:off x="2527300" y="334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134709</xdr:rowOff>
    </xdr:from>
    <xdr:to>
      <xdr:col>5</xdr:col>
      <xdr:colOff>34925</xdr:colOff>
      <xdr:row>17</xdr:row>
      <xdr:rowOff>64859</xdr:rowOff>
    </xdr:to>
    <xdr:sp macro="" textlink="">
      <xdr:nvSpPr>
        <xdr:cNvPr id="69" name="円/楕円 68"/>
        <xdr:cNvSpPr/>
      </xdr:nvSpPr>
      <xdr:spPr bwMode="auto">
        <a:xfrm>
          <a:off x="5600700" y="292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151236</xdr:rowOff>
    </xdr:from>
    <xdr:ext cx="762000" cy="259045"/>
    <xdr:sp macro="" textlink="">
      <xdr:nvSpPr>
        <xdr:cNvPr id="70" name="人口1人当たり決算額の推移該当値テキスト130"/>
        <xdr:cNvSpPr txBox="1"/>
      </xdr:nvSpPr>
      <xdr:spPr>
        <a:xfrm>
          <a:off x="5740400" y="277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105,643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170612</xdr:rowOff>
    </xdr:from>
    <xdr:to>
      <xdr:col>4</xdr:col>
      <xdr:colOff>520700</xdr:colOff>
      <xdr:row>17</xdr:row>
      <xdr:rowOff>100762</xdr:rowOff>
    </xdr:to>
    <xdr:sp macro="" textlink="">
      <xdr:nvSpPr>
        <xdr:cNvPr id="71" name="円/楕円 70"/>
        <xdr:cNvSpPr/>
      </xdr:nvSpPr>
      <xdr:spPr bwMode="auto">
        <a:xfrm>
          <a:off x="4953000" y="296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110939</xdr:rowOff>
    </xdr:from>
    <xdr:ext cx="736600" cy="259045"/>
    <xdr:sp macro="" textlink="">
      <xdr:nvSpPr>
        <xdr:cNvPr id="72" name="テキスト ボックス 71"/>
        <xdr:cNvSpPr txBox="1"/>
      </xdr:nvSpPr>
      <xdr:spPr>
        <a:xfrm>
          <a:off x="4622800" y="273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102,816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170561</xdr:rowOff>
    </xdr:from>
    <xdr:to>
      <xdr:col>3</xdr:col>
      <xdr:colOff>955675</xdr:colOff>
      <xdr:row>17</xdr:row>
      <xdr:rowOff>100711</xdr:rowOff>
    </xdr:to>
    <xdr:sp macro="" textlink="">
      <xdr:nvSpPr>
        <xdr:cNvPr id="73" name="円/楕円 72"/>
        <xdr:cNvSpPr/>
      </xdr:nvSpPr>
      <xdr:spPr bwMode="auto">
        <a:xfrm>
          <a:off x="4254500" y="296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110888</xdr:rowOff>
    </xdr:from>
    <xdr:ext cx="762000" cy="259045"/>
    <xdr:sp macro="" textlink="">
      <xdr:nvSpPr>
        <xdr:cNvPr id="74" name="テキスト ボックス 73"/>
        <xdr:cNvSpPr txBox="1"/>
      </xdr:nvSpPr>
      <xdr:spPr>
        <a:xfrm>
          <a:off x="3924300" y="273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126289</xdr:rowOff>
    </xdr:from>
    <xdr:to>
      <xdr:col>3</xdr:col>
      <xdr:colOff>257175</xdr:colOff>
      <xdr:row>17</xdr:row>
      <xdr:rowOff>56439</xdr:rowOff>
    </xdr:to>
    <xdr:sp macro="" textlink="">
      <xdr:nvSpPr>
        <xdr:cNvPr id="75" name="円/楕円 74"/>
        <xdr:cNvSpPr/>
      </xdr:nvSpPr>
      <xdr:spPr bwMode="auto">
        <a:xfrm>
          <a:off x="3556000" y="291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66616</xdr:rowOff>
    </xdr:from>
    <xdr:ext cx="762000" cy="259045"/>
    <xdr:sp macro="" textlink="">
      <xdr:nvSpPr>
        <xdr:cNvPr id="76" name="テキスト ボックス 75"/>
        <xdr:cNvSpPr txBox="1"/>
      </xdr:nvSpPr>
      <xdr:spPr>
        <a:xfrm>
          <a:off x="3225800" y="268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106,306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148361</xdr:rowOff>
    </xdr:from>
    <xdr:to>
      <xdr:col>2</xdr:col>
      <xdr:colOff>692150</xdr:colOff>
      <xdr:row>17</xdr:row>
      <xdr:rowOff>78511</xdr:rowOff>
    </xdr:to>
    <xdr:sp macro="" textlink="">
      <xdr:nvSpPr>
        <xdr:cNvPr id="77" name="円/楕円 76"/>
        <xdr:cNvSpPr/>
      </xdr:nvSpPr>
      <xdr:spPr bwMode="auto">
        <a:xfrm>
          <a:off x="28575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88688</xdr:rowOff>
    </xdr:from>
    <xdr:ext cx="762000" cy="259045"/>
    <xdr:sp macro="" textlink="">
      <xdr:nvSpPr>
        <xdr:cNvPr id="78" name="テキスト ボックス 77"/>
        <xdr:cNvSpPr txBox="1"/>
      </xdr:nvSpPr>
      <xdr:spPr>
        <a:xfrm>
          <a:off x="2527300" y="27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284475</xdr:rowOff>
    </xdr:from>
    <xdr:to>
      <xdr:col>4</xdr:col>
      <xdr:colOff>1117600</xdr:colOff>
      <xdr:row>37</xdr:row>
      <xdr:rowOff>305940</xdr:rowOff>
    </xdr:to>
    <xdr:cxnSp macro="">
      <xdr:nvCxnSpPr>
        <xdr:cNvPr id="112" name="直線コネクタ 111"/>
        <xdr:cNvCxnSpPr/>
      </xdr:nvCxnSpPr>
      <xdr:spPr bwMode="auto">
        <a:xfrm>
          <a:off x="5003800" y="7409175"/>
          <a:ext cx="647700" cy="21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290718</xdr:rowOff>
    </xdr:from>
    <xdr:ext cx="762000" cy="259045"/>
    <xdr:sp macro="" textlink="">
      <xdr:nvSpPr>
        <xdr:cNvPr id="113" name="人口1人当たり決算額の推移平均値テキスト445"/>
        <xdr:cNvSpPr txBox="1"/>
      </xdr:nvSpPr>
      <xdr:spPr>
        <a:xfrm>
          <a:off x="5740400" y="7415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282307</xdr:rowOff>
    </xdr:from>
    <xdr:to>
      <xdr:col>4</xdr:col>
      <xdr:colOff>469900</xdr:colOff>
      <xdr:row>37</xdr:row>
      <xdr:rowOff>284475</xdr:rowOff>
    </xdr:to>
    <xdr:cxnSp macro="">
      <xdr:nvCxnSpPr>
        <xdr:cNvPr id="115" name="直線コネクタ 114"/>
        <xdr:cNvCxnSpPr/>
      </xdr:nvCxnSpPr>
      <xdr:spPr bwMode="auto">
        <a:xfrm>
          <a:off x="4305300" y="7407007"/>
          <a:ext cx="698500" cy="2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254171</xdr:rowOff>
    </xdr:from>
    <xdr:to>
      <xdr:col>3</xdr:col>
      <xdr:colOff>904875</xdr:colOff>
      <xdr:row>37</xdr:row>
      <xdr:rowOff>282307</xdr:rowOff>
    </xdr:to>
    <xdr:cxnSp macro="">
      <xdr:nvCxnSpPr>
        <xdr:cNvPr id="118" name="直線コネクタ 117"/>
        <xdr:cNvCxnSpPr/>
      </xdr:nvCxnSpPr>
      <xdr:spPr bwMode="auto">
        <a:xfrm>
          <a:off x="3606800" y="7378871"/>
          <a:ext cx="698500" cy="2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254171</xdr:rowOff>
    </xdr:from>
    <xdr:to>
      <xdr:col>3</xdr:col>
      <xdr:colOff>206375</xdr:colOff>
      <xdr:row>37</xdr:row>
      <xdr:rowOff>275720</xdr:rowOff>
    </xdr:to>
    <xdr:cxnSp macro="">
      <xdr:nvCxnSpPr>
        <xdr:cNvPr id="121" name="直線コネクタ 120"/>
        <xdr:cNvCxnSpPr/>
      </xdr:nvCxnSpPr>
      <xdr:spPr bwMode="auto">
        <a:xfrm flipV="1">
          <a:off x="2908300" y="7378871"/>
          <a:ext cx="698500" cy="2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282348</xdr:rowOff>
    </xdr:from>
    <xdr:to>
      <xdr:col>2</xdr:col>
      <xdr:colOff>692150</xdr:colOff>
      <xdr:row>38</xdr:row>
      <xdr:rowOff>41048</xdr:rowOff>
    </xdr:to>
    <xdr:sp macro="" textlink="">
      <xdr:nvSpPr>
        <xdr:cNvPr id="124" name="フローチャート : 判断 123"/>
        <xdr:cNvSpPr/>
      </xdr:nvSpPr>
      <xdr:spPr bwMode="auto">
        <a:xfrm>
          <a:off x="2857500" y="740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25825</xdr:rowOff>
    </xdr:from>
    <xdr:ext cx="762000" cy="259045"/>
    <xdr:sp macro="" textlink="">
      <xdr:nvSpPr>
        <xdr:cNvPr id="125" name="テキスト ボックス 124"/>
        <xdr:cNvSpPr txBox="1"/>
      </xdr:nvSpPr>
      <xdr:spPr>
        <a:xfrm>
          <a:off x="2527300" y="74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255140</xdr:rowOff>
    </xdr:from>
    <xdr:to>
      <xdr:col>5</xdr:col>
      <xdr:colOff>34925</xdr:colOff>
      <xdr:row>38</xdr:row>
      <xdr:rowOff>13840</xdr:rowOff>
    </xdr:to>
    <xdr:sp macro="" textlink="">
      <xdr:nvSpPr>
        <xdr:cNvPr id="131" name="円/楕円 130"/>
        <xdr:cNvSpPr/>
      </xdr:nvSpPr>
      <xdr:spPr bwMode="auto">
        <a:xfrm>
          <a:off x="5600700" y="737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100217</xdr:rowOff>
    </xdr:from>
    <xdr:ext cx="762000" cy="259045"/>
    <xdr:sp macro="" textlink="">
      <xdr:nvSpPr>
        <xdr:cNvPr id="132" name="人口1人当たり決算額の推移該当値テキスト445"/>
        <xdr:cNvSpPr txBox="1"/>
      </xdr:nvSpPr>
      <xdr:spPr>
        <a:xfrm>
          <a:off x="5740400" y="722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33,034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233675</xdr:rowOff>
    </xdr:from>
    <xdr:to>
      <xdr:col>4</xdr:col>
      <xdr:colOff>520700</xdr:colOff>
      <xdr:row>37</xdr:row>
      <xdr:rowOff>335275</xdr:rowOff>
    </xdr:to>
    <xdr:sp macro="" textlink="">
      <xdr:nvSpPr>
        <xdr:cNvPr id="133" name="円/楕円 132"/>
        <xdr:cNvSpPr/>
      </xdr:nvSpPr>
      <xdr:spPr bwMode="auto">
        <a:xfrm>
          <a:off x="4953000" y="735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2552</xdr:rowOff>
    </xdr:from>
    <xdr:ext cx="736600" cy="259045"/>
    <xdr:sp macro="" textlink="">
      <xdr:nvSpPr>
        <xdr:cNvPr id="134" name="テキスト ボックス 133"/>
        <xdr:cNvSpPr txBox="1"/>
      </xdr:nvSpPr>
      <xdr:spPr>
        <a:xfrm>
          <a:off x="4622800" y="712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231507</xdr:rowOff>
    </xdr:from>
    <xdr:to>
      <xdr:col>3</xdr:col>
      <xdr:colOff>955675</xdr:colOff>
      <xdr:row>37</xdr:row>
      <xdr:rowOff>333107</xdr:rowOff>
    </xdr:to>
    <xdr:sp macro="" textlink="">
      <xdr:nvSpPr>
        <xdr:cNvPr id="135" name="円/楕円 134"/>
        <xdr:cNvSpPr/>
      </xdr:nvSpPr>
      <xdr:spPr bwMode="auto">
        <a:xfrm>
          <a:off x="4254500" y="735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384</xdr:rowOff>
    </xdr:from>
    <xdr:ext cx="762000" cy="259045"/>
    <xdr:sp macro="" textlink="">
      <xdr:nvSpPr>
        <xdr:cNvPr id="136" name="テキスト ボックス 135"/>
        <xdr:cNvSpPr txBox="1"/>
      </xdr:nvSpPr>
      <xdr:spPr>
        <a:xfrm>
          <a:off x="3924300" y="71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39,237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203371</xdr:rowOff>
    </xdr:from>
    <xdr:to>
      <xdr:col>3</xdr:col>
      <xdr:colOff>257175</xdr:colOff>
      <xdr:row>37</xdr:row>
      <xdr:rowOff>304971</xdr:rowOff>
    </xdr:to>
    <xdr:sp macro="" textlink="">
      <xdr:nvSpPr>
        <xdr:cNvPr id="137" name="円/楕円 136"/>
        <xdr:cNvSpPr/>
      </xdr:nvSpPr>
      <xdr:spPr bwMode="auto">
        <a:xfrm>
          <a:off x="3556000" y="7328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143698</xdr:rowOff>
    </xdr:from>
    <xdr:ext cx="762000" cy="259045"/>
    <xdr:sp macro="" textlink="">
      <xdr:nvSpPr>
        <xdr:cNvPr id="138" name="テキスト ボックス 137"/>
        <xdr:cNvSpPr txBox="1"/>
      </xdr:nvSpPr>
      <xdr:spPr>
        <a:xfrm>
          <a:off x="3225800" y="709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46,622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224920</xdr:rowOff>
    </xdr:from>
    <xdr:to>
      <xdr:col>2</xdr:col>
      <xdr:colOff>692150</xdr:colOff>
      <xdr:row>37</xdr:row>
      <xdr:rowOff>326520</xdr:rowOff>
    </xdr:to>
    <xdr:sp macro="" textlink="">
      <xdr:nvSpPr>
        <xdr:cNvPr id="139" name="円/楕円 138"/>
        <xdr:cNvSpPr/>
      </xdr:nvSpPr>
      <xdr:spPr bwMode="auto">
        <a:xfrm>
          <a:off x="2857500" y="734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165247</xdr:rowOff>
    </xdr:from>
    <xdr:ext cx="762000" cy="259045"/>
    <xdr:sp macro="" textlink="">
      <xdr:nvSpPr>
        <xdr:cNvPr id="140" name="テキスト ボックス 139"/>
        <xdr:cNvSpPr txBox="1"/>
      </xdr:nvSpPr>
      <xdr:spPr>
        <a:xfrm>
          <a:off x="2527300" y="711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ea"/>
              <a:ea typeface="+mn-ea"/>
              <a:cs typeface="+mn-cs"/>
            </a:rPr>
            <a:t>財政調整基金はここ数年取崩</a:t>
          </a:r>
          <a:r>
            <a:rPr lang="ja-JP" altLang="en-US" sz="1100" b="0" i="0" baseline="0">
              <a:solidFill>
                <a:sysClr val="windowText" lastClr="000000"/>
              </a:solidFill>
              <a:effectLst/>
              <a:latin typeface="+mn-ea"/>
              <a:ea typeface="+mn-ea"/>
              <a:cs typeface="+mn-cs"/>
            </a:rPr>
            <a:t>しをする</a:t>
          </a:r>
          <a:r>
            <a:rPr lang="ja-JP" altLang="ja-JP" sz="1100" b="0" i="0" baseline="0">
              <a:solidFill>
                <a:sysClr val="windowText" lastClr="000000"/>
              </a:solidFill>
              <a:effectLst/>
              <a:latin typeface="+mn-ea"/>
              <a:ea typeface="+mn-ea"/>
              <a:cs typeface="+mn-cs"/>
            </a:rPr>
            <a:t>ことなく、剰余金の積立等により平成</a:t>
          </a:r>
          <a:r>
            <a:rPr lang="en-US" altLang="ja-JP" sz="1100" b="0" i="0" baseline="0">
              <a:solidFill>
                <a:sysClr val="windowText" lastClr="000000"/>
              </a:solidFill>
              <a:effectLst/>
              <a:latin typeface="+mn-ea"/>
              <a:ea typeface="+mn-ea"/>
              <a:cs typeface="+mn-cs"/>
            </a:rPr>
            <a:t>26</a:t>
          </a:r>
          <a:r>
            <a:rPr lang="ja-JP" altLang="ja-JP" sz="1100" b="0" i="0" baseline="0">
              <a:solidFill>
                <a:sysClr val="windowText" lastClr="000000"/>
              </a:solidFill>
              <a:effectLst/>
              <a:latin typeface="+mn-ea"/>
              <a:ea typeface="+mn-ea"/>
              <a:cs typeface="+mn-cs"/>
            </a:rPr>
            <a:t>年度末残高が約</a:t>
          </a:r>
          <a:r>
            <a:rPr lang="en-US" altLang="ja-JP" sz="1100" b="0" i="0" baseline="0">
              <a:solidFill>
                <a:sysClr val="windowText" lastClr="000000"/>
              </a:solidFill>
              <a:effectLst/>
              <a:latin typeface="+mn-ea"/>
              <a:ea typeface="+mn-ea"/>
              <a:cs typeface="+mn-cs"/>
            </a:rPr>
            <a:t>33.1</a:t>
          </a:r>
          <a:r>
            <a:rPr lang="ja-JP" altLang="ja-JP" sz="1100" b="0" i="0" baseline="0">
              <a:solidFill>
                <a:sysClr val="windowText" lastClr="000000"/>
              </a:solidFill>
              <a:effectLst/>
              <a:latin typeface="+mn-ea"/>
              <a:ea typeface="+mn-ea"/>
              <a:cs typeface="+mn-cs"/>
            </a:rPr>
            <a:t>億円（標準財政規模比</a:t>
          </a:r>
          <a:r>
            <a:rPr lang="en-US" altLang="ja-JP" sz="1100" b="0" i="0" baseline="0">
              <a:solidFill>
                <a:sysClr val="windowText" lastClr="000000"/>
              </a:solidFill>
              <a:effectLst/>
              <a:latin typeface="+mn-ea"/>
              <a:ea typeface="+mn-ea"/>
              <a:cs typeface="+mn-cs"/>
            </a:rPr>
            <a:t>27.00</a:t>
          </a:r>
          <a:r>
            <a:rPr lang="ja-JP" altLang="ja-JP" sz="1100" b="0" i="0" baseline="0">
              <a:solidFill>
                <a:sysClr val="windowText" lastClr="000000"/>
              </a:solidFill>
              <a:effectLst/>
              <a:latin typeface="+mn-ea"/>
              <a:ea typeface="+mn-ea"/>
              <a:cs typeface="+mn-cs"/>
            </a:rPr>
            <a:t>％）となった。一方で、平成</a:t>
          </a:r>
          <a:r>
            <a:rPr lang="en-US" altLang="ja-JP" sz="1100" b="0" i="0" baseline="0">
              <a:solidFill>
                <a:sysClr val="windowText" lastClr="000000"/>
              </a:solidFill>
              <a:effectLst/>
              <a:latin typeface="+mn-ea"/>
              <a:ea typeface="+mn-ea"/>
              <a:cs typeface="+mn-cs"/>
            </a:rPr>
            <a:t>27</a:t>
          </a:r>
          <a:r>
            <a:rPr lang="ja-JP" altLang="ja-JP" sz="1100" b="0" i="0" baseline="0">
              <a:solidFill>
                <a:sysClr val="windowText" lastClr="000000"/>
              </a:solidFill>
              <a:effectLst/>
              <a:latin typeface="+mn-ea"/>
              <a:ea typeface="+mn-ea"/>
              <a:cs typeface="+mn-cs"/>
            </a:rPr>
            <a:t>年度から普通交付税の合併算定替に</a:t>
          </a:r>
          <a:r>
            <a:rPr lang="ja-JP" altLang="en-US" sz="1100" b="0" i="0" baseline="0">
              <a:solidFill>
                <a:sysClr val="windowText" lastClr="000000"/>
              </a:solidFill>
              <a:effectLst/>
              <a:latin typeface="+mn-ea"/>
              <a:ea typeface="+mn-ea"/>
              <a:cs typeface="+mn-cs"/>
            </a:rPr>
            <a:t>係る優遇措置の</a:t>
          </a:r>
          <a:r>
            <a:rPr lang="ja-JP" altLang="ja-JP" sz="1100" b="0" i="0" baseline="0">
              <a:solidFill>
                <a:sysClr val="windowText" lastClr="000000"/>
              </a:solidFill>
              <a:effectLst/>
              <a:latin typeface="+mn-ea"/>
              <a:ea typeface="+mn-ea"/>
              <a:cs typeface="+mn-cs"/>
            </a:rPr>
            <a:t>逓減が始ま</a:t>
          </a:r>
          <a:r>
            <a:rPr lang="ja-JP" altLang="en-US" sz="1100" b="0" i="0" baseline="0">
              <a:solidFill>
                <a:sysClr val="windowText" lastClr="000000"/>
              </a:solidFill>
              <a:effectLst/>
              <a:latin typeface="+mn-ea"/>
              <a:ea typeface="+mn-ea"/>
              <a:cs typeface="+mn-cs"/>
            </a:rPr>
            <a:t>り</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今後は</a:t>
          </a:r>
          <a:r>
            <a:rPr lang="ja-JP" altLang="ja-JP" sz="1100" b="0" i="0" baseline="0">
              <a:solidFill>
                <a:sysClr val="windowText" lastClr="000000"/>
              </a:solidFill>
              <a:effectLst/>
              <a:latin typeface="+mn-ea"/>
              <a:ea typeface="+mn-ea"/>
              <a:cs typeface="+mn-cs"/>
            </a:rPr>
            <a:t>基金の取崩し</a:t>
          </a:r>
          <a:r>
            <a:rPr lang="ja-JP" altLang="en-US" sz="1100" b="0" i="0" baseline="0">
              <a:solidFill>
                <a:sysClr val="windowText" lastClr="000000"/>
              </a:solidFill>
              <a:effectLst/>
              <a:latin typeface="+mn-ea"/>
              <a:ea typeface="+mn-ea"/>
              <a:cs typeface="+mn-cs"/>
            </a:rPr>
            <a:t>が</a:t>
          </a:r>
          <a:r>
            <a:rPr lang="ja-JP" altLang="ja-JP" sz="1100" b="0" i="0" baseline="0">
              <a:solidFill>
                <a:sysClr val="windowText" lastClr="000000"/>
              </a:solidFill>
              <a:effectLst/>
              <a:latin typeface="+mn-ea"/>
              <a:ea typeface="+mn-ea"/>
              <a:cs typeface="+mn-cs"/>
            </a:rPr>
            <a:t>予想される。</a:t>
          </a:r>
          <a:endParaRPr lang="ja-JP" altLang="ja-JP" sz="1100">
            <a:solidFill>
              <a:sysClr val="windowText" lastClr="000000"/>
            </a:solidFill>
            <a:effectLst/>
            <a:latin typeface="+mn-ea"/>
            <a:ea typeface="+mn-ea"/>
          </a:endParaRPr>
        </a:p>
        <a:p>
          <a:pPr rtl="0"/>
          <a:r>
            <a:rPr lang="ja-JP" altLang="ja-JP" sz="1100" b="0" i="0" baseline="0">
              <a:solidFill>
                <a:sysClr val="windowText" lastClr="000000"/>
              </a:solidFill>
              <a:effectLst/>
              <a:latin typeface="+mn-ea"/>
              <a:ea typeface="+mn-ea"/>
              <a:cs typeface="+mn-cs"/>
            </a:rPr>
            <a:t>　また、実質収支、実質単年度収支については適正な範囲で推移しており、引き続き歳出の抑制を図るとともに、持続的な歳入の確保に努め健全</a:t>
          </a:r>
          <a:r>
            <a:rPr lang="ja-JP" altLang="ja-JP" sz="1100" b="0" i="0" baseline="0">
              <a:solidFill>
                <a:schemeClr val="dk1"/>
              </a:solidFill>
              <a:effectLst/>
              <a:latin typeface="+mn-ea"/>
              <a:ea typeface="+mn-ea"/>
              <a:cs typeface="+mn-cs"/>
            </a:rPr>
            <a:t>財政の維持を目指す。</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26</a:t>
          </a:r>
          <a:r>
            <a:rPr kumimoji="1" lang="ja-JP" altLang="ja-JP" sz="1100">
              <a:solidFill>
                <a:sysClr val="windowText" lastClr="000000"/>
              </a:solidFill>
              <a:effectLst/>
              <a:latin typeface="+mn-ea"/>
              <a:ea typeface="+mn-ea"/>
              <a:cs typeface="+mn-cs"/>
            </a:rPr>
            <a:t>年度決算においては</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一般会計その他すべての会計において黒字決算となっている。</a:t>
          </a:r>
          <a:endParaRPr kumimoji="1" lang="en-US" altLang="ja-JP" sz="1100">
            <a:solidFill>
              <a:sysClr val="windowText" lastClr="000000"/>
            </a:solidFill>
            <a:effectLst/>
            <a:latin typeface="+mn-ea"/>
            <a:ea typeface="+mn-ea"/>
            <a:cs typeface="+mn-cs"/>
          </a:endParaRPr>
        </a:p>
        <a:p>
          <a:r>
            <a:rPr kumimoji="1" lang="ja-JP" altLang="ja-JP" sz="1100">
              <a:solidFill>
                <a:sysClr val="windowText" lastClr="000000"/>
              </a:solidFill>
              <a:effectLst/>
              <a:latin typeface="+mn-ea"/>
              <a:ea typeface="+mn-ea"/>
              <a:cs typeface="+mn-cs"/>
            </a:rPr>
            <a:t>　標準財政規模比の内訳では、病院事業会計が最も大きく</a:t>
          </a:r>
          <a:r>
            <a:rPr kumimoji="1" lang="en-US" altLang="ja-JP" sz="1100">
              <a:solidFill>
                <a:sysClr val="windowText" lastClr="000000"/>
              </a:solidFill>
              <a:effectLst/>
              <a:latin typeface="+mn-ea"/>
              <a:ea typeface="+mn-ea"/>
              <a:cs typeface="+mn-cs"/>
            </a:rPr>
            <a:t>24.89</a:t>
          </a:r>
          <a:r>
            <a:rPr kumimoji="1" lang="ja-JP" altLang="ja-JP" sz="1100">
              <a:solidFill>
                <a:sysClr val="windowText" lastClr="000000"/>
              </a:solidFill>
              <a:effectLst/>
              <a:latin typeface="+mn-ea"/>
              <a:ea typeface="+mn-ea"/>
              <a:cs typeface="+mn-cs"/>
            </a:rPr>
            <a:t>％となっているが、市内</a:t>
          </a:r>
          <a:r>
            <a:rPr kumimoji="1" lang="en-US" altLang="ja-JP" sz="1100">
              <a:solidFill>
                <a:sysClr val="windowText" lastClr="000000"/>
              </a:solidFill>
              <a:effectLst/>
              <a:latin typeface="+mn-ea"/>
              <a:ea typeface="+mn-ea"/>
              <a:cs typeface="+mn-cs"/>
            </a:rPr>
            <a:t>3</a:t>
          </a:r>
          <a:r>
            <a:rPr kumimoji="1" lang="ja-JP" altLang="ja-JP" sz="1100">
              <a:solidFill>
                <a:sysClr val="windowText" lastClr="000000"/>
              </a:solidFill>
              <a:effectLst/>
              <a:latin typeface="+mn-ea"/>
              <a:ea typeface="+mn-ea"/>
              <a:cs typeface="+mn-cs"/>
            </a:rPr>
            <a:t>病院を個別に見ると経常損失を生じている病院もあり、良質な医療の提供と安定した経営基盤の確立のため、引き続き健全経営への取組が必要となっている。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次に数値の高い水道事業会計においては、標準財政規模比</a:t>
          </a:r>
          <a:r>
            <a:rPr kumimoji="1" lang="en-US" altLang="ja-JP" sz="1100">
              <a:solidFill>
                <a:sysClr val="windowText" lastClr="000000"/>
              </a:solidFill>
              <a:effectLst/>
              <a:latin typeface="+mn-ea"/>
              <a:ea typeface="+mn-ea"/>
              <a:cs typeface="+mn-cs"/>
            </a:rPr>
            <a:t>17.72</a:t>
          </a:r>
          <a:r>
            <a:rPr kumimoji="1" lang="ja-JP" altLang="ja-JP" sz="1100">
              <a:solidFill>
                <a:sysClr val="windowText" lastClr="000000"/>
              </a:solidFill>
              <a:effectLst/>
              <a:latin typeface="+mn-ea"/>
              <a:ea typeface="+mn-ea"/>
              <a:cs typeface="+mn-cs"/>
            </a:rPr>
            <a:t>％と平成</a:t>
          </a:r>
          <a:r>
            <a:rPr kumimoji="1" lang="en-US" altLang="ja-JP" sz="1100">
              <a:solidFill>
                <a:sysClr val="windowText" lastClr="000000"/>
              </a:solidFill>
              <a:effectLst/>
              <a:latin typeface="+mn-ea"/>
              <a:ea typeface="+mn-ea"/>
              <a:cs typeface="+mn-cs"/>
            </a:rPr>
            <a:t>22</a:t>
          </a:r>
          <a:r>
            <a:rPr kumimoji="1" lang="ja-JP" altLang="ja-JP" sz="1100">
              <a:solidFill>
                <a:sysClr val="windowText" lastClr="000000"/>
              </a:solidFill>
              <a:effectLst/>
              <a:latin typeface="+mn-ea"/>
              <a:ea typeface="+mn-ea"/>
              <a:cs typeface="+mn-cs"/>
            </a:rPr>
            <a:t>年度以降徐々に伸びている。人口減少等による水需要の減少、老朽施設の更新等で多額の投資が必要となることも見込まれており、料金の見直し等を含め健全経営に努める必要がある。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その他の特別会計においても受益者負担の適正化による持続的な歳入の確保に努め、一般会計からの繰入金を抑制することで、市全体の財政の健全化に努めていく。</a:t>
          </a:r>
          <a:endParaRPr lang="ja-JP" altLang="ja-JP" sz="1100">
            <a:solidFill>
              <a:sysClr val="windowText" lastClr="000000"/>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実質公債費比率はここ数年低下傾向にある。</a:t>
          </a:r>
          <a:endParaRPr lang="ja-JP" altLang="ja-JP" sz="1100">
            <a:effectLst/>
          </a:endParaRPr>
        </a:p>
        <a:p>
          <a:r>
            <a:rPr kumimoji="1" lang="ja-JP" altLang="ja-JP" sz="1100">
              <a:solidFill>
                <a:schemeClr val="dk1"/>
              </a:solidFill>
              <a:effectLst/>
              <a:latin typeface="+mn-lt"/>
              <a:ea typeface="+mn-ea"/>
              <a:cs typeface="+mn-cs"/>
            </a:rPr>
            <a:t>　元利償還金等のうち公営企業債に係るものが全体の約半数を占めており、償還財源としての多額の繰出しが、比率の高くなる大きな要因となっている。</a:t>
          </a:r>
          <a:endParaRPr lang="ja-JP" altLang="ja-JP" sz="1100">
            <a:effectLst/>
          </a:endParaRPr>
        </a:p>
        <a:p>
          <a:r>
            <a:rPr kumimoji="1" lang="ja-JP" altLang="ja-JP" sz="1100">
              <a:solidFill>
                <a:schemeClr val="dk1"/>
              </a:solidFill>
              <a:effectLst/>
              <a:latin typeface="+mn-lt"/>
              <a:ea typeface="+mn-ea"/>
              <a:cs typeface="+mn-cs"/>
            </a:rPr>
            <a:t>　今後も、地方債を財源とする事業の実施に当たっては、緊急性、住民ニーズ、事業効果等について行政評価システム等を活用して検証を行うとともに、交付税算入率の低い地方債は極力発行しないなどの取組を継続し、比率上昇の抑制に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将来負担比率は、ここ数年低下傾向となっているが、分子構造の内訳を個別に見ると</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教育施設耐震化事業や日生頭島線新設事業の実施に係る借入などにより</a:t>
          </a:r>
          <a:r>
            <a:rPr kumimoji="1" lang="ja-JP" altLang="ja-JP" sz="1100">
              <a:solidFill>
                <a:sysClr val="windowText" lastClr="000000"/>
              </a:solidFill>
              <a:effectLst/>
              <a:latin typeface="+mn-ea"/>
              <a:ea typeface="+mn-ea"/>
              <a:cs typeface="+mn-cs"/>
            </a:rPr>
            <a:t>地方債残高が前年度から</a:t>
          </a:r>
          <a:r>
            <a:rPr kumimoji="1" lang="en-US" altLang="ja-JP" sz="1100">
              <a:solidFill>
                <a:sysClr val="windowText" lastClr="000000"/>
              </a:solidFill>
              <a:effectLst/>
              <a:latin typeface="+mn-ea"/>
              <a:ea typeface="+mn-ea"/>
              <a:cs typeface="+mn-cs"/>
            </a:rPr>
            <a:t>907</a:t>
          </a:r>
          <a:r>
            <a:rPr kumimoji="1" lang="ja-JP" altLang="ja-JP" sz="1100">
              <a:solidFill>
                <a:sysClr val="windowText" lastClr="000000"/>
              </a:solidFill>
              <a:effectLst/>
              <a:latin typeface="+mn-ea"/>
              <a:ea typeface="+mn-ea"/>
              <a:cs typeface="+mn-cs"/>
            </a:rPr>
            <a:t>百万円</a:t>
          </a:r>
          <a:r>
            <a:rPr kumimoji="1" lang="ja-JP" altLang="en-US" sz="1100">
              <a:solidFill>
                <a:sysClr val="windowText" lastClr="000000"/>
              </a:solidFill>
              <a:effectLst/>
              <a:latin typeface="+mn-ea"/>
              <a:ea typeface="+mn-ea"/>
              <a:cs typeface="+mn-cs"/>
            </a:rPr>
            <a:t>増加</a:t>
          </a:r>
          <a:r>
            <a:rPr kumimoji="1" lang="ja-JP" altLang="ja-JP" sz="1100">
              <a:solidFill>
                <a:sysClr val="windowText" lastClr="000000"/>
              </a:solidFill>
              <a:effectLst/>
              <a:latin typeface="+mn-ea"/>
              <a:ea typeface="+mn-ea"/>
              <a:cs typeface="+mn-cs"/>
            </a:rPr>
            <a:t>し</a:t>
          </a:r>
          <a:r>
            <a:rPr kumimoji="1" lang="ja-JP" altLang="en-US" sz="1100">
              <a:solidFill>
                <a:sysClr val="windowText" lastClr="000000"/>
              </a:solidFill>
              <a:effectLst/>
              <a:latin typeface="+mn-ea"/>
              <a:ea typeface="+mn-ea"/>
              <a:cs typeface="+mn-cs"/>
            </a:rPr>
            <a:t>ている。一方、</a:t>
          </a:r>
          <a:r>
            <a:rPr kumimoji="1" lang="ja-JP" altLang="ja-JP" sz="1100">
              <a:solidFill>
                <a:sysClr val="windowText" lastClr="000000"/>
              </a:solidFill>
              <a:effectLst/>
              <a:latin typeface="+mn-ea"/>
              <a:ea typeface="+mn-ea"/>
              <a:cs typeface="+mn-cs"/>
            </a:rPr>
            <a:t>将来負担額全体の約半数を占める公営企業債等繰入見込額について</a:t>
          </a:r>
          <a:r>
            <a:rPr kumimoji="1" lang="ja-JP" altLang="en-US" sz="1100">
              <a:solidFill>
                <a:sysClr val="windowText" lastClr="000000"/>
              </a:solidFill>
              <a:effectLst/>
              <a:latin typeface="+mn-ea"/>
              <a:ea typeface="+mn-ea"/>
              <a:cs typeface="+mn-cs"/>
            </a:rPr>
            <a:t>は</a:t>
          </a:r>
          <a:r>
            <a:rPr kumimoji="1" lang="ja-JP" altLang="ja-JP" sz="1100">
              <a:solidFill>
                <a:sysClr val="windowText" lastClr="000000"/>
              </a:solidFill>
              <a:effectLst/>
              <a:latin typeface="+mn-ea"/>
              <a:ea typeface="+mn-ea"/>
              <a:cs typeface="+mn-cs"/>
            </a:rPr>
            <a:t>、前年度から</a:t>
          </a:r>
          <a:r>
            <a:rPr kumimoji="1" lang="en-US" altLang="ja-JP" sz="1100">
              <a:solidFill>
                <a:sysClr val="windowText" lastClr="000000"/>
              </a:solidFill>
              <a:effectLst/>
              <a:latin typeface="+mn-ea"/>
              <a:ea typeface="+mn-ea"/>
              <a:cs typeface="+mn-cs"/>
            </a:rPr>
            <a:t>788</a:t>
          </a:r>
          <a:r>
            <a:rPr kumimoji="1" lang="ja-JP" altLang="ja-JP" sz="1100">
              <a:solidFill>
                <a:sysClr val="windowText" lastClr="000000"/>
              </a:solidFill>
              <a:effectLst/>
              <a:latin typeface="+mn-ea"/>
              <a:ea typeface="+mn-ea"/>
              <a:cs typeface="+mn-cs"/>
            </a:rPr>
            <a:t>百万円減少</a:t>
          </a:r>
          <a:r>
            <a:rPr kumimoji="1" lang="ja-JP" altLang="en-US" sz="1100">
              <a:solidFill>
                <a:sysClr val="windowText" lastClr="000000"/>
              </a:solidFill>
              <a:effectLst/>
              <a:latin typeface="+mn-ea"/>
              <a:ea typeface="+mn-ea"/>
              <a:cs typeface="+mn-cs"/>
            </a:rPr>
            <a:t>し</a:t>
          </a:r>
          <a:r>
            <a:rPr kumimoji="1" lang="ja-JP" altLang="ja-JP" sz="1100">
              <a:solidFill>
                <a:sysClr val="windowText" lastClr="000000"/>
              </a:solidFill>
              <a:effectLst/>
              <a:latin typeface="+mn-ea"/>
              <a:ea typeface="+mn-ea"/>
              <a:cs typeface="+mn-cs"/>
            </a:rPr>
            <a:t>ている。また、充当可能基金の増加等についても数値改善の要因となっている。</a:t>
          </a:r>
          <a:endParaRPr lang="ja-JP" altLang="ja-JP" sz="1100">
            <a:solidFill>
              <a:sysClr val="windowText" lastClr="000000"/>
            </a:solidFill>
            <a:effectLst/>
            <a:latin typeface="+mn-ea"/>
            <a:ea typeface="+mn-ea"/>
          </a:endParaRPr>
        </a:p>
        <a:p>
          <a:r>
            <a:rPr kumimoji="1" lang="ja-JP" altLang="ja-JP" sz="1100">
              <a:solidFill>
                <a:schemeClr val="dk1"/>
              </a:solidFill>
              <a:effectLst/>
              <a:latin typeface="+mn-ea"/>
              <a:ea typeface="+mn-ea"/>
              <a:cs typeface="+mn-cs"/>
            </a:rPr>
            <a:t>　今後も、地方債を財源とする事業の実施に当たっては、緊急性、住民ニーズ、事業効果等について行政評価システム等を活用して検証を行うとともに、交付税算入率の低い地方債は極力発行しないなどの取組を継続し、比率上昇の抑制に努める。</a:t>
          </a:r>
          <a:endParaRPr lang="ja-JP" altLang="ja-JP" sz="11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20930323</v>
      </c>
      <c r="BO4" s="349"/>
      <c r="BP4" s="349"/>
      <c r="BQ4" s="349"/>
      <c r="BR4" s="349"/>
      <c r="BS4" s="349"/>
      <c r="BT4" s="349"/>
      <c r="BU4" s="350"/>
      <c r="BV4" s="348">
        <v>18990319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19750140</v>
      </c>
      <c r="BO5" s="386"/>
      <c r="BP5" s="386"/>
      <c r="BQ5" s="386"/>
      <c r="BR5" s="386"/>
      <c r="BS5" s="386"/>
      <c r="BT5" s="386"/>
      <c r="BU5" s="387"/>
      <c r="BV5" s="385">
        <v>18172545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91.2</v>
      </c>
      <c r="CU5" s="383"/>
      <c r="CV5" s="383"/>
      <c r="CW5" s="383"/>
      <c r="CX5" s="383"/>
      <c r="CY5" s="383"/>
      <c r="CZ5" s="383"/>
      <c r="DA5" s="384"/>
      <c r="DB5" s="382">
        <v>91.4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1180183</v>
      </c>
      <c r="BO6" s="386"/>
      <c r="BP6" s="386"/>
      <c r="BQ6" s="386"/>
      <c r="BR6" s="386"/>
      <c r="BS6" s="386"/>
      <c r="BT6" s="386"/>
      <c r="BU6" s="387"/>
      <c r="BV6" s="385">
        <v>817774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98.2</v>
      </c>
      <c r="CU6" s="423"/>
      <c r="CV6" s="423"/>
      <c r="CW6" s="423"/>
      <c r="CX6" s="423"/>
      <c r="CY6" s="423"/>
      <c r="CZ6" s="423"/>
      <c r="DA6" s="424"/>
      <c r="DB6" s="422">
        <v>98.7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523732</v>
      </c>
      <c r="BO7" s="386"/>
      <c r="BP7" s="386"/>
      <c r="BQ7" s="386"/>
      <c r="BR7" s="386"/>
      <c r="BS7" s="386"/>
      <c r="BT7" s="386"/>
      <c r="BU7" s="387"/>
      <c r="BV7" s="385">
        <v>320622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12258950</v>
      </c>
      <c r="CU7" s="386"/>
      <c r="CV7" s="386"/>
      <c r="CW7" s="386"/>
      <c r="CX7" s="386"/>
      <c r="CY7" s="386"/>
      <c r="CZ7" s="386"/>
      <c r="DA7" s="387"/>
      <c r="DB7" s="385">
        <v>12519212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656451</v>
      </c>
      <c r="BO8" s="386"/>
      <c r="BP8" s="386"/>
      <c r="BQ8" s="386"/>
      <c r="BR8" s="386"/>
      <c r="BS8" s="386"/>
      <c r="BT8" s="386"/>
      <c r="BU8" s="387"/>
      <c r="BV8" s="385">
        <v>497152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37839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159299</v>
      </c>
      <c r="BO9" s="386"/>
      <c r="BP9" s="386"/>
      <c r="BQ9" s="386"/>
      <c r="BR9" s="386"/>
      <c r="BS9" s="386"/>
      <c r="BT9" s="386"/>
      <c r="BU9" s="387"/>
      <c r="BV9" s="385">
        <v>-103861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12.4</v>
      </c>
      <c r="CU9" s="383"/>
      <c r="CV9" s="383"/>
      <c r="CW9" s="383"/>
      <c r="CX9" s="383"/>
      <c r="CY9" s="383"/>
      <c r="CZ9" s="383"/>
      <c r="DA9" s="384"/>
      <c r="DB9" s="382">
        <v>13.4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40241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1701</v>
      </c>
      <c r="BO10" s="386"/>
      <c r="BP10" s="386"/>
      <c r="BQ10" s="386"/>
      <c r="BR10" s="386"/>
      <c r="BS10" s="386"/>
      <c r="BT10" s="386"/>
      <c r="BU10" s="387"/>
      <c r="BV10" s="385">
        <v>990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96404</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37050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36498</v>
      </c>
      <c r="S13" s="467"/>
      <c r="T13" s="467"/>
      <c r="U13" s="467"/>
      <c r="V13" s="468"/>
      <c r="W13" s="401" t="s">
        <v>124</v>
      </c>
      <c r="X13" s="402"/>
      <c r="Y13" s="402"/>
      <c r="Z13" s="402"/>
      <c r="AA13" s="402"/>
      <c r="AB13" s="392"/>
      <c r="AC13" s="436">
        <v>604</v>
      </c>
      <c r="AD13" s="437"/>
      <c r="AE13" s="437"/>
      <c r="AF13" s="437"/>
      <c r="AG13" s="476"/>
      <c r="AH13" s="436">
        <v>802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161000</v>
      </c>
      <c r="BO13" s="386"/>
      <c r="BP13" s="386"/>
      <c r="BQ13" s="386"/>
      <c r="BR13" s="386"/>
      <c r="BS13" s="386"/>
      <c r="BT13" s="386"/>
      <c r="BU13" s="387"/>
      <c r="BV13" s="385">
        <v>-6467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15.9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37543</v>
      </c>
      <c r="S14" s="467"/>
      <c r="T14" s="467"/>
      <c r="U14" s="467"/>
      <c r="V14" s="468"/>
      <c r="W14" s="375"/>
      <c r="X14" s="376"/>
      <c r="Y14" s="376"/>
      <c r="Z14" s="376"/>
      <c r="AA14" s="376"/>
      <c r="AB14" s="365"/>
      <c r="AC14" s="469">
        <v>3.8</v>
      </c>
      <c r="AD14" s="470"/>
      <c r="AE14" s="470"/>
      <c r="AF14" s="470"/>
      <c r="AG14" s="471"/>
      <c r="AH14" s="469">
        <v>4.4000000000000004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66.599999999999994</v>
      </c>
      <c r="CU14" s="481"/>
      <c r="CV14" s="481"/>
      <c r="CW14" s="481"/>
      <c r="CX14" s="481"/>
      <c r="CY14" s="481"/>
      <c r="CZ14" s="481"/>
      <c r="DA14" s="482"/>
      <c r="DB14" s="480">
        <v>67.099999999999994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37011</v>
      </c>
      <c r="S15" s="467"/>
      <c r="T15" s="467"/>
      <c r="U15" s="467"/>
      <c r="V15" s="468"/>
      <c r="W15" s="401" t="s">
        <v>131</v>
      </c>
      <c r="X15" s="402"/>
      <c r="Y15" s="402"/>
      <c r="Z15" s="402"/>
      <c r="AA15" s="402"/>
      <c r="AB15" s="392"/>
      <c r="AC15" s="436">
        <v>5971</v>
      </c>
      <c r="AD15" s="437"/>
      <c r="AE15" s="437"/>
      <c r="AF15" s="437"/>
      <c r="AG15" s="476"/>
      <c r="AH15" s="436">
        <v>6984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4263601</v>
      </c>
      <c r="BO15" s="349"/>
      <c r="BP15" s="349"/>
      <c r="BQ15" s="349"/>
      <c r="BR15" s="349"/>
      <c r="BS15" s="349"/>
      <c r="BT15" s="349"/>
      <c r="BU15" s="350"/>
      <c r="BV15" s="348">
        <v>4406513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37.200000000000003</v>
      </c>
      <c r="AD16" s="470"/>
      <c r="AE16" s="470"/>
      <c r="AF16" s="470"/>
      <c r="AG16" s="471"/>
      <c r="AH16" s="469">
        <v>38.299999999999997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9027932</v>
      </c>
      <c r="BO16" s="386"/>
      <c r="BP16" s="386"/>
      <c r="BQ16" s="386"/>
      <c r="BR16" s="386"/>
      <c r="BS16" s="386"/>
      <c r="BT16" s="386"/>
      <c r="BU16" s="387"/>
      <c r="BV16" s="385">
        <v>8981913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9459</v>
      </c>
      <c r="AD17" s="437"/>
      <c r="AE17" s="437"/>
      <c r="AF17" s="437"/>
      <c r="AG17" s="476"/>
      <c r="AH17" s="436">
        <v>10372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5482143</v>
      </c>
      <c r="BO17" s="386"/>
      <c r="BP17" s="386"/>
      <c r="BQ17" s="386"/>
      <c r="BR17" s="386"/>
      <c r="BS17" s="386"/>
      <c r="BT17" s="386"/>
      <c r="BU17" s="387"/>
      <c r="BV17" s="385">
        <v>5704082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258.29000000000002</v>
      </c>
      <c r="M18" s="498"/>
      <c r="N18" s="498"/>
      <c r="O18" s="498"/>
      <c r="P18" s="498"/>
      <c r="Q18" s="498"/>
      <c r="R18" s="499"/>
      <c r="S18" s="499"/>
      <c r="T18" s="499"/>
      <c r="U18" s="499"/>
      <c r="V18" s="500"/>
      <c r="W18" s="403"/>
      <c r="X18" s="404"/>
      <c r="Y18" s="404"/>
      <c r="Z18" s="404"/>
      <c r="AA18" s="404"/>
      <c r="AB18" s="395"/>
      <c r="AC18" s="501">
        <v>59</v>
      </c>
      <c r="AD18" s="502"/>
      <c r="AE18" s="502"/>
      <c r="AF18" s="502"/>
      <c r="AG18" s="503"/>
      <c r="AH18" s="501">
        <v>56.9</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11237858</v>
      </c>
      <c r="BO18" s="386"/>
      <c r="BP18" s="386"/>
      <c r="BQ18" s="386"/>
      <c r="BR18" s="386"/>
      <c r="BS18" s="386"/>
      <c r="BT18" s="386"/>
      <c r="BU18" s="387"/>
      <c r="BV18" s="385">
        <v>11345499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146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14267731</v>
      </c>
      <c r="BO19" s="386"/>
      <c r="BP19" s="386"/>
      <c r="BQ19" s="386"/>
      <c r="BR19" s="386"/>
      <c r="BS19" s="386"/>
      <c r="BT19" s="386"/>
      <c r="BU19" s="387"/>
      <c r="BV19" s="385">
        <v>14437824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14136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18408711</v>
      </c>
      <c r="BO23" s="386"/>
      <c r="BP23" s="386"/>
      <c r="BQ23" s="386"/>
      <c r="BR23" s="386"/>
      <c r="BS23" s="386"/>
      <c r="BT23" s="386"/>
      <c r="BU23" s="387"/>
      <c r="BV23" s="385">
        <v>17501581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4375</v>
      </c>
      <c r="R24" s="437"/>
      <c r="S24" s="437"/>
      <c r="T24" s="437"/>
      <c r="U24" s="437"/>
      <c r="V24" s="476"/>
      <c r="W24" s="531"/>
      <c r="X24" s="519"/>
      <c r="Y24" s="520"/>
      <c r="Z24" s="435" t="s">
        <v>155</v>
      </c>
      <c r="AA24" s="415"/>
      <c r="AB24" s="415"/>
      <c r="AC24" s="415"/>
      <c r="AD24" s="415"/>
      <c r="AE24" s="415"/>
      <c r="AF24" s="415"/>
      <c r="AG24" s="416"/>
      <c r="AH24" s="436">
        <v>330</v>
      </c>
      <c r="AI24" s="437"/>
      <c r="AJ24" s="437"/>
      <c r="AK24" s="437"/>
      <c r="AL24" s="476"/>
      <c r="AM24" s="436">
        <v>1023330</v>
      </c>
      <c r="AN24" s="437"/>
      <c r="AO24" s="437"/>
      <c r="AP24" s="437"/>
      <c r="AQ24" s="437"/>
      <c r="AR24" s="476"/>
      <c r="AS24" s="436">
        <v>3101</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15880962</v>
      </c>
      <c r="BO24" s="386"/>
      <c r="BP24" s="386"/>
      <c r="BQ24" s="386"/>
      <c r="BR24" s="386"/>
      <c r="BS24" s="386"/>
      <c r="BT24" s="386"/>
      <c r="BU24" s="387"/>
      <c r="BV24" s="385">
        <v>15036177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7200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1261236</v>
      </c>
      <c r="BO25" s="349"/>
      <c r="BP25" s="349"/>
      <c r="BQ25" s="349"/>
      <c r="BR25" s="349"/>
      <c r="BS25" s="349"/>
      <c r="BT25" s="349"/>
      <c r="BU25" s="350"/>
      <c r="BV25" s="348">
        <v>1043419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6400</v>
      </c>
      <c r="R26" s="437"/>
      <c r="S26" s="437"/>
      <c r="T26" s="437"/>
      <c r="U26" s="437"/>
      <c r="V26" s="476"/>
      <c r="W26" s="531"/>
      <c r="X26" s="519"/>
      <c r="Y26" s="520"/>
      <c r="Z26" s="435" t="s">
        <v>161</v>
      </c>
      <c r="AA26" s="541"/>
      <c r="AB26" s="541"/>
      <c r="AC26" s="541"/>
      <c r="AD26" s="541"/>
      <c r="AE26" s="541"/>
      <c r="AF26" s="541"/>
      <c r="AG26" s="542"/>
      <c r="AH26" s="436">
        <v>44</v>
      </c>
      <c r="AI26" s="437"/>
      <c r="AJ26" s="437"/>
      <c r="AK26" s="437"/>
      <c r="AL26" s="476"/>
      <c r="AM26" s="436">
        <v>120384</v>
      </c>
      <c r="AN26" s="437"/>
      <c r="AO26" s="437"/>
      <c r="AP26" s="437"/>
      <c r="AQ26" s="437"/>
      <c r="AR26" s="476"/>
      <c r="AS26" s="436">
        <v>2736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4550</v>
      </c>
      <c r="R27" s="437"/>
      <c r="S27" s="437"/>
      <c r="T27" s="437"/>
      <c r="U27" s="437"/>
      <c r="V27" s="476"/>
      <c r="W27" s="531"/>
      <c r="X27" s="519"/>
      <c r="Y27" s="520"/>
      <c r="Z27" s="435" t="s">
        <v>164</v>
      </c>
      <c r="AA27" s="415"/>
      <c r="AB27" s="415"/>
      <c r="AC27" s="415"/>
      <c r="AD27" s="415"/>
      <c r="AE27" s="415"/>
      <c r="AF27" s="415"/>
      <c r="AG27" s="416"/>
      <c r="AH27" s="436">
        <v>31</v>
      </c>
      <c r="AI27" s="437"/>
      <c r="AJ27" s="437"/>
      <c r="AK27" s="437"/>
      <c r="AL27" s="476"/>
      <c r="AM27" s="436">
        <v>83204</v>
      </c>
      <c r="AN27" s="437"/>
      <c r="AO27" s="437"/>
      <c r="AP27" s="437"/>
      <c r="AQ27" s="437"/>
      <c r="AR27" s="476"/>
      <c r="AS27" s="436">
        <v>2684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503653</v>
      </c>
      <c r="BO27" s="555"/>
      <c r="BP27" s="555"/>
      <c r="BQ27" s="555"/>
      <c r="BR27" s="555"/>
      <c r="BS27" s="555"/>
      <c r="BT27" s="555"/>
      <c r="BU27" s="556"/>
      <c r="BV27" s="554">
        <v>463839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3850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3309963</v>
      </c>
      <c r="BO28" s="349"/>
      <c r="BP28" s="349"/>
      <c r="BQ28" s="349"/>
      <c r="BR28" s="349"/>
      <c r="BS28" s="349"/>
      <c r="BT28" s="349"/>
      <c r="BU28" s="350"/>
      <c r="BV28" s="348">
        <v>3058262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14</v>
      </c>
      <c r="M29" s="437"/>
      <c r="N29" s="437"/>
      <c r="O29" s="437"/>
      <c r="P29" s="476"/>
      <c r="Q29" s="436">
        <v>3550</v>
      </c>
      <c r="R29" s="437"/>
      <c r="S29" s="437"/>
      <c r="T29" s="437"/>
      <c r="U29" s="437"/>
      <c r="V29" s="476"/>
      <c r="W29" s="532"/>
      <c r="X29" s="533"/>
      <c r="Y29" s="534"/>
      <c r="Z29" s="435" t="s">
        <v>171</v>
      </c>
      <c r="AA29" s="415"/>
      <c r="AB29" s="415"/>
      <c r="AC29" s="415"/>
      <c r="AD29" s="415"/>
      <c r="AE29" s="415"/>
      <c r="AF29" s="415"/>
      <c r="AG29" s="416"/>
      <c r="AH29" s="436">
        <v>361</v>
      </c>
      <c r="AI29" s="437"/>
      <c r="AJ29" s="437"/>
      <c r="AK29" s="437"/>
      <c r="AL29" s="476"/>
      <c r="AM29" s="436">
        <v>1106534</v>
      </c>
      <c r="AN29" s="437"/>
      <c r="AO29" s="437"/>
      <c r="AP29" s="437"/>
      <c r="AQ29" s="437"/>
      <c r="AR29" s="476"/>
      <c r="AS29" s="436">
        <v>3065</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1281489</v>
      </c>
      <c r="BO29" s="386"/>
      <c r="BP29" s="386"/>
      <c r="BQ29" s="386"/>
      <c r="BR29" s="386"/>
      <c r="BS29" s="386"/>
      <c r="BT29" s="386"/>
      <c r="BU29" s="387"/>
      <c r="BV29" s="385">
        <v>1180761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3814983</v>
      </c>
      <c r="BO30" s="555"/>
      <c r="BP30" s="555"/>
      <c r="BQ30" s="555"/>
      <c r="BR30" s="555"/>
      <c r="BS30" s="555"/>
      <c r="BT30" s="555"/>
      <c r="BU30" s="556"/>
      <c r="BV30" s="554">
        <v>3907818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備前市国民健康保険事業特別会計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IF('各会計、関係団体の財政状況及び健全化判断比率'!B32="","",'各会計、関係団体の財政状況及び健全化判断比率'!B32)</f>
        <v>備前市水道事業会計</v>
      </c>
      <c r="AP34" s="567"/>
      <c r="AQ34" s="567"/>
      <c r="AR34" s="567"/>
      <c r="AS34" s="567"/>
      <c r="AT34" s="567"/>
      <c r="AU34" s="567"/>
      <c r="AV34" s="567"/>
      <c r="AW34" s="567"/>
      <c r="AX34" s="567"/>
      <c r="AY34" s="567"/>
      <c r="AZ34" s="567"/>
      <c r="BA34" s="567"/>
      <c r="BB34" s="567"/>
      <c r="BC34" s="567"/>
      <c r="BD34" s="165"/>
      <c r="BE34" s="566">
        <f>IF(BG34="","",MAX(C34:D43,U34:V43,AM34:AN43)+1)</f>
        <v>13</v>
      </c>
      <c r="BF34" s="566"/>
      <c r="BG34" s="567" t="str">
        <f>IF('各会計、関係団体の財政状況及び健全化判断比率'!B35="","",'各会計、関係団体の財政状況及び健全化判断比率'!B35)</f>
        <v>備前市浄化槽整備事業特別会計</v>
      </c>
      <c r="BH34" s="567"/>
      <c r="BI34" s="567"/>
      <c r="BJ34" s="567"/>
      <c r="BK34" s="567"/>
      <c r="BL34" s="567"/>
      <c r="BM34" s="567"/>
      <c r="BN34" s="567"/>
      <c r="BO34" s="567"/>
      <c r="BP34" s="567"/>
      <c r="BQ34" s="567"/>
      <c r="BR34" s="567"/>
      <c r="BS34" s="567"/>
      <c r="BT34" s="567"/>
      <c r="BU34" s="567"/>
      <c r="BV34" s="165"/>
      <c r="BW34" s="566">
        <f>IF(BY34="","",MAX(C34:D43,U34:V43,AM34:AN43,BE34:BF43)+1)</f>
        <v>17</v>
      </c>
      <c r="BX34" s="566"/>
      <c r="BY34" s="567" t="str">
        <f>IF('各会計、関係団体の財政状況及び健全化判断比率'!B68="","",'各会計、関係団体の財政状況及び健全化判断比率'!B68)</f>
        <v>東備消防組合</v>
      </c>
      <c r="BZ34" s="567"/>
      <c r="CA34" s="567"/>
      <c r="CB34" s="567"/>
      <c r="CC34" s="567"/>
      <c r="CD34" s="567"/>
      <c r="CE34" s="567"/>
      <c r="CF34" s="567"/>
      <c r="CG34" s="567"/>
      <c r="CH34" s="567"/>
      <c r="CI34" s="567"/>
      <c r="CJ34" s="567"/>
      <c r="CK34" s="567"/>
      <c r="CL34" s="567"/>
      <c r="CM34" s="567"/>
      <c r="CN34" s="165"/>
      <c r="CO34" s="566">
        <f>IF(CQ34="","",MAX(C34:D43,U34:V43,AM34:AN43,BE34:BF43,BW34:BX43)+1)</f>
        <v>27</v>
      </c>
      <c r="CP34" s="566"/>
      <c r="CQ34" s="567" t="str">
        <f>IF('各会計、関係団体の財政状況及び健全化判断比率'!BS7="","",'各会計、関係団体の財政状況及び健全化判断比率'!BS7)</f>
        <v>（一財）備前市施設管理公社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備前市土地取得事業特別会計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備前市介護保険事業特別会計（介護保険事業勘定）</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IF('各会計、関係団体の財政状況及び健全化判断比率'!B33="","",'各会計、関係団体の財政状況及び健全化判断比率'!B33)</f>
        <v>備前市下水道事業会計</v>
      </c>
      <c r="AP35" s="567"/>
      <c r="AQ35" s="567"/>
      <c r="AR35" s="567"/>
      <c r="AS35" s="567"/>
      <c r="AT35" s="567"/>
      <c r="AU35" s="567"/>
      <c r="AV35" s="567"/>
      <c r="AW35" s="567"/>
      <c r="AX35" s="567"/>
      <c r="AY35" s="567"/>
      <c r="AZ35" s="567"/>
      <c r="BA35" s="567"/>
      <c r="BB35" s="567"/>
      <c r="BC35" s="567"/>
      <c r="BD35" s="165"/>
      <c r="BE35" s="566">
        <f t="shared" ref="BE35:BE43" si="1">IF(BG35="","",BE34+1)</f>
        <v>14</v>
      </c>
      <c r="BF35" s="566"/>
      <c r="BG35" s="567" t="str">
        <f>IF('各会計、関係団体の財政状況及び健全化判断比率'!B36="","",'各会計、関係団体の財政状況及び健全化判断比率'!B36)</f>
        <v>備前市簡易水道事業特別会計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18</v>
      </c>
      <c r="BX35" s="566"/>
      <c r="BY35" s="567" t="str">
        <f>IF('各会計、関係団体の財政状況及び健全化判断比率'!B69="","",'各会計、関係団体の財政状況及び健全化判断比率'!B69)</f>
        <v>和気北部衛生施設組合一般会計</v>
      </c>
      <c r="BZ35" s="567"/>
      <c r="CA35" s="567"/>
      <c r="CB35" s="567"/>
      <c r="CC35" s="567"/>
      <c r="CD35" s="567"/>
      <c r="CE35" s="567"/>
      <c r="CF35" s="567"/>
      <c r="CG35" s="567"/>
      <c r="CH35" s="567"/>
      <c r="CI35" s="567"/>
      <c r="CJ35" s="567"/>
      <c r="CK35" s="567"/>
      <c r="CL35" s="567"/>
      <c r="CM35" s="567"/>
      <c r="CN35" s="165"/>
      <c r="CO35" s="566">
        <f t="shared" ref="CO35:CO43" si="3">IF(CQ35="","",CO34+1)</f>
        <v>28</v>
      </c>
      <c r="CP35" s="566"/>
      <c r="CQ35" s="567" t="str">
        <f>IF('各会計、関係団体の財政状況及び健全化判断比率'!BS8="","",'各会計、関係団体の財政状況及び健全化判断比率'!BS8)</f>
        <v>（一財）岡山セラミックス技術振興財団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備前市飲料水供給事業特別会計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備前市後期高齢者医療事業特別会計</v>
      </c>
      <c r="X36" s="567"/>
      <c r="Y36" s="567"/>
      <c r="Z36" s="567"/>
      <c r="AA36" s="567"/>
      <c r="AB36" s="567"/>
      <c r="AC36" s="567"/>
      <c r="AD36" s="567"/>
      <c r="AE36" s="567"/>
      <c r="AF36" s="567"/>
      <c r="AG36" s="567"/>
      <c r="AH36" s="567"/>
      <c r="AI36" s="567"/>
      <c r="AJ36" s="567"/>
      <c r="AK36" s="567"/>
      <c r="AL36" s="165"/>
      <c r="AM36" s="566">
        <f t="shared" si="0"/>
        <v>12</v>
      </c>
      <c r="AN36" s="566"/>
      <c r="AO36" s="567" t="str">
        <f>IF('各会計、関係団体の財政状況及び健全化判断比率'!B34="","",'各会計、関係団体の財政状況及び健全化判断比率'!B34)</f>
        <v>備前市国民健康保険病院事業会計</v>
      </c>
      <c r="AP36" s="567"/>
      <c r="AQ36" s="567"/>
      <c r="AR36" s="567"/>
      <c r="AS36" s="567"/>
      <c r="AT36" s="567"/>
      <c r="AU36" s="567"/>
      <c r="AV36" s="567"/>
      <c r="AW36" s="567"/>
      <c r="AX36" s="567"/>
      <c r="AY36" s="567"/>
      <c r="AZ36" s="567"/>
      <c r="BA36" s="567"/>
      <c r="BB36" s="567"/>
      <c r="BC36" s="567"/>
      <c r="BD36" s="165"/>
      <c r="BE36" s="566">
        <f t="shared" si="1"/>
        <v>15</v>
      </c>
      <c r="BF36" s="566"/>
      <c r="BG36" s="567" t="str">
        <f>IF('各会計、関係団体の財政状況及び健全化判断比率'!B37="","",'各会計、関係団体の財政状況及び健全化判断比率'!B37)</f>
        <v>備前市宅地造成分譲事業特別会計</v>
      </c>
      <c r="BH36" s="567"/>
      <c r="BI36" s="567"/>
      <c r="BJ36" s="567"/>
      <c r="BK36" s="567"/>
      <c r="BL36" s="567"/>
      <c r="BM36" s="567"/>
      <c r="BN36" s="567"/>
      <c r="BO36" s="567"/>
      <c r="BP36" s="567"/>
      <c r="BQ36" s="567"/>
      <c r="BR36" s="567"/>
      <c r="BS36" s="567"/>
      <c r="BT36" s="567"/>
      <c r="BU36" s="567"/>
      <c r="BV36" s="165"/>
      <c r="BW36" s="566">
        <f t="shared" si="2"/>
        <v>19</v>
      </c>
      <c r="BX36" s="566"/>
      <c r="BY36" s="567" t="str">
        <f>IF('各会計、関係団体の財政状況及び健全化判断比率'!B70="","",'各会計、関係団体の財政状況及び健全化判断比率'!B70)</f>
        <v>和気・赤磐し尿処理施設一部事務組合</v>
      </c>
      <c r="BZ36" s="567"/>
      <c r="CA36" s="567"/>
      <c r="CB36" s="567"/>
      <c r="CC36" s="567"/>
      <c r="CD36" s="567"/>
      <c r="CE36" s="567"/>
      <c r="CF36" s="567"/>
      <c r="CG36" s="567"/>
      <c r="CH36" s="567"/>
      <c r="CI36" s="567"/>
      <c r="CJ36" s="567"/>
      <c r="CK36" s="567"/>
      <c r="CL36" s="567"/>
      <c r="CM36" s="567"/>
      <c r="CN36" s="165"/>
      <c r="CO36" s="566">
        <f t="shared" si="3"/>
        <v>29</v>
      </c>
      <c r="CP36" s="566"/>
      <c r="CQ36" s="567" t="str">
        <f>IF('各会計、関係団体の財政状況及び健全化判断比率'!BS9="","",'各会計、関係団体の財政状況及び健全化判断比率'!BS9)</f>
        <v>（社福）備前市社会福祉事業団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備前市駐車場事業特別会計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備前市介護保険事業特別会計（予防サービス事業勘定）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16</v>
      </c>
      <c r="BF37" s="566"/>
      <c r="BG37" s="567" t="str">
        <f>IF('各会計、関係団体の財政状況及び健全化判断比率'!B38="","",'各会計、関係団体の財政状況及び健全化判断比率'!B38)</f>
        <v>備前市企業用地造成事業特別会計</v>
      </c>
      <c r="BH37" s="567"/>
      <c r="BI37" s="567"/>
      <c r="BJ37" s="567"/>
      <c r="BK37" s="567"/>
      <c r="BL37" s="567"/>
      <c r="BM37" s="567"/>
      <c r="BN37" s="567"/>
      <c r="BO37" s="567"/>
      <c r="BP37" s="567"/>
      <c r="BQ37" s="567"/>
      <c r="BR37" s="567"/>
      <c r="BS37" s="567"/>
      <c r="BT37" s="567"/>
      <c r="BU37" s="567"/>
      <c r="BV37" s="165"/>
      <c r="BW37" s="566">
        <f t="shared" si="2"/>
        <v>20</v>
      </c>
      <c r="BX37" s="566"/>
      <c r="BY37" s="567" t="str">
        <f>IF('各会計、関係団体の財政状況及び健全化判断比率'!B71="","",'各会計、関係団体の財政状況及び健全化判断比率'!B71)</f>
        <v>和気老人ホーム組合</v>
      </c>
      <c r="BZ37" s="567"/>
      <c r="CA37" s="567"/>
      <c r="CB37" s="567"/>
      <c r="CC37" s="567"/>
      <c r="CD37" s="567"/>
      <c r="CE37" s="567"/>
      <c r="CF37" s="567"/>
      <c r="CG37" s="567"/>
      <c r="CH37" s="567"/>
      <c r="CI37" s="567"/>
      <c r="CJ37" s="567"/>
      <c r="CK37" s="567"/>
      <c r="CL37" s="567"/>
      <c r="CM37" s="567"/>
      <c r="CN37" s="165"/>
      <c r="CO37" s="566">
        <f t="shared" si="3"/>
        <v>30</v>
      </c>
      <c r="CP37" s="566"/>
      <c r="CQ37" s="567" t="str">
        <f>IF('各会計、関係団体の財政状況及び健全化判断比率'!BS10="","",'各会計、関係団体の財政状況及び健全化判断比率'!BS10)</f>
        <v>（社福）吉永福祉会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備前市墓園事業特別会計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21</v>
      </c>
      <c r="BX38" s="566"/>
      <c r="BY38" s="567" t="str">
        <f>IF('各会計、関係団体の財政状況及び健全化判断比率'!B72="","",'各会計、関係団体の財政状況及び健全化判断比率'!B72)</f>
        <v>岡山県広域水道企業団</v>
      </c>
      <c r="BZ38" s="567"/>
      <c r="CA38" s="567"/>
      <c r="CB38" s="567"/>
      <c r="CC38" s="567"/>
      <c r="CD38" s="567"/>
      <c r="CE38" s="567"/>
      <c r="CF38" s="567"/>
      <c r="CG38" s="567"/>
      <c r="CH38" s="567"/>
      <c r="CI38" s="567"/>
      <c r="CJ38" s="567"/>
      <c r="CK38" s="567"/>
      <c r="CL38" s="567"/>
      <c r="CM38" s="567"/>
      <c r="CN38" s="165"/>
      <c r="CO38" s="566">
        <f t="shared" si="3"/>
        <v>31</v>
      </c>
      <c r="CP38" s="566"/>
      <c r="CQ38" s="567" t="str">
        <f>IF('各会計、関係団体の財政状況及び健全化判断比率'!BS11="","",'各会計、関係団体の財政状況及び健全化判断比率'!BS11)</f>
        <v>片上埠頭開発（株）</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22</v>
      </c>
      <c r="BX39" s="566"/>
      <c r="BY39" s="567" t="str">
        <f>IF('各会計、関係団体の財政状況及び健全化判断比率'!B73="","",'各会計、関係団体の財政状況及び健全化判断比率'!B73)</f>
        <v>旭東用排水組合</v>
      </c>
      <c r="BZ39" s="567"/>
      <c r="CA39" s="567"/>
      <c r="CB39" s="567"/>
      <c r="CC39" s="567"/>
      <c r="CD39" s="567"/>
      <c r="CE39" s="567"/>
      <c r="CF39" s="567"/>
      <c r="CG39" s="567"/>
      <c r="CH39" s="567"/>
      <c r="CI39" s="567"/>
      <c r="CJ39" s="567"/>
      <c r="CK39" s="567"/>
      <c r="CL39" s="567"/>
      <c r="CM39" s="567"/>
      <c r="CN39" s="165"/>
      <c r="CO39" s="566">
        <f t="shared" si="3"/>
        <v>32</v>
      </c>
      <c r="CP39" s="566"/>
      <c r="CQ39" s="567" t="str">
        <f>IF('各会計、関係団体の財政状況及び健全化判断比率'!BS12="","",'各会計、関係団体の財政状況及び健全化判断比率'!BS12)</f>
        <v>日生有線テレビ（株）</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23</v>
      </c>
      <c r="BX40" s="566"/>
      <c r="BY40" s="567" t="str">
        <f>IF('各会計、関係団体の財政状況及び健全化判断比率'!B74="","",'各会計、関係団体の財政状況及び健全化判断比率'!B74)</f>
        <v>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24</v>
      </c>
      <c r="BX41" s="566"/>
      <c r="BY41" s="567" t="str">
        <f>IF('各会計、関係団体の財政状況及び健全化判断比率'!B75="","",'各会計、関係団体の財政状況及び健全化判断比率'!B75)</f>
        <v>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25</v>
      </c>
      <c r="BX42" s="566"/>
      <c r="BY42" s="567" t="str">
        <f>IF('各会計、関係団体の財政状況及び健全化判断比率'!B76="","",'各会計、関係団体の財政状況及び健全化判断比率'!B76)</f>
        <v>岡山県市町村税整理組合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26</v>
      </c>
      <c r="BX43" s="566"/>
      <c r="BY43" s="567" t="str">
        <f>IF('各会計、関係団体の財政状況及び健全化判断比率'!B77="","",'各会計、関係団体の財政状況及び健全化判断比率'!B77)</f>
        <v>岡山県市町村総合事務組合一般会計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5029380</v>
      </c>
      <c r="S5" s="583"/>
      <c r="T5" s="583"/>
      <c r="U5" s="583"/>
      <c r="V5" s="583"/>
      <c r="W5" s="583"/>
      <c r="X5" s="583"/>
      <c r="Y5" s="584"/>
      <c r="Z5" s="585">
        <v>24</v>
      </c>
      <c r="AA5" s="585"/>
      <c r="AB5" s="585"/>
      <c r="AC5" s="585"/>
      <c r="AD5" s="586">
        <v>4837171</v>
      </c>
      <c r="AE5" s="586"/>
      <c r="AF5" s="586"/>
      <c r="AG5" s="586"/>
      <c r="AH5" s="586"/>
      <c r="AI5" s="586"/>
      <c r="AJ5" s="586"/>
      <c r="AK5" s="586"/>
      <c r="AL5" s="587">
        <v>42.3</v>
      </c>
      <c r="AM5" s="588"/>
      <c r="AN5" s="588"/>
      <c r="AO5" s="589"/>
      <c r="AP5" s="579" t="s">
        <v>209</v>
      </c>
      <c r="AQ5" s="580"/>
      <c r="AR5" s="580"/>
      <c r="AS5" s="580"/>
      <c r="AT5" s="580"/>
      <c r="AU5" s="580"/>
      <c r="AV5" s="580"/>
      <c r="AW5" s="580"/>
      <c r="AX5" s="580"/>
      <c r="AY5" s="580"/>
      <c r="AZ5" s="580"/>
      <c r="BA5" s="580"/>
      <c r="BB5" s="580"/>
      <c r="BC5" s="580"/>
      <c r="BD5" s="580"/>
      <c r="BE5" s="580"/>
      <c r="BF5" s="581"/>
      <c r="BG5" s="593">
        <v>4837171</v>
      </c>
      <c r="BH5" s="594"/>
      <c r="BI5" s="594"/>
      <c r="BJ5" s="594"/>
      <c r="BK5" s="594"/>
      <c r="BL5" s="594"/>
      <c r="BM5" s="594"/>
      <c r="BN5" s="595"/>
      <c r="BO5" s="596">
        <v>96.2</v>
      </c>
      <c r="BP5" s="596"/>
      <c r="BQ5" s="596"/>
      <c r="BR5" s="596"/>
      <c r="BS5" s="597">
        <v>67372</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130322</v>
      </c>
      <c r="S6" s="594"/>
      <c r="T6" s="594"/>
      <c r="U6" s="594"/>
      <c r="V6" s="594"/>
      <c r="W6" s="594"/>
      <c r="X6" s="594"/>
      <c r="Y6" s="595"/>
      <c r="Z6" s="596">
        <v>0.6</v>
      </c>
      <c r="AA6" s="596"/>
      <c r="AB6" s="596"/>
      <c r="AC6" s="596"/>
      <c r="AD6" s="597">
        <v>130322</v>
      </c>
      <c r="AE6" s="597"/>
      <c r="AF6" s="597"/>
      <c r="AG6" s="597"/>
      <c r="AH6" s="597"/>
      <c r="AI6" s="597"/>
      <c r="AJ6" s="597"/>
      <c r="AK6" s="597"/>
      <c r="AL6" s="598">
        <v>1.1000000000000001</v>
      </c>
      <c r="AM6" s="599"/>
      <c r="AN6" s="599"/>
      <c r="AO6" s="600"/>
      <c r="AP6" s="590" t="s">
        <v>214</v>
      </c>
      <c r="AQ6" s="591"/>
      <c r="AR6" s="591"/>
      <c r="AS6" s="591"/>
      <c r="AT6" s="591"/>
      <c r="AU6" s="591"/>
      <c r="AV6" s="591"/>
      <c r="AW6" s="591"/>
      <c r="AX6" s="591"/>
      <c r="AY6" s="591"/>
      <c r="AZ6" s="591"/>
      <c r="BA6" s="591"/>
      <c r="BB6" s="591"/>
      <c r="BC6" s="591"/>
      <c r="BD6" s="591"/>
      <c r="BE6" s="591"/>
      <c r="BF6" s="592"/>
      <c r="BG6" s="593">
        <v>4837171</v>
      </c>
      <c r="BH6" s="594"/>
      <c r="BI6" s="594"/>
      <c r="BJ6" s="594"/>
      <c r="BK6" s="594"/>
      <c r="BL6" s="594"/>
      <c r="BM6" s="594"/>
      <c r="BN6" s="595"/>
      <c r="BO6" s="596">
        <v>96.2</v>
      </c>
      <c r="BP6" s="596"/>
      <c r="BQ6" s="596"/>
      <c r="BR6" s="596"/>
      <c r="BS6" s="597">
        <v>67372</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196669</v>
      </c>
      <c r="CS6" s="594"/>
      <c r="CT6" s="594"/>
      <c r="CU6" s="594"/>
      <c r="CV6" s="594"/>
      <c r="CW6" s="594"/>
      <c r="CX6" s="594"/>
      <c r="CY6" s="595"/>
      <c r="CZ6" s="596">
        <v>1</v>
      </c>
      <c r="DA6" s="596"/>
      <c r="DB6" s="596"/>
      <c r="DC6" s="596"/>
      <c r="DD6" s="602" t="s">
        <v>216</v>
      </c>
      <c r="DE6" s="594"/>
      <c r="DF6" s="594"/>
      <c r="DG6" s="594"/>
      <c r="DH6" s="594"/>
      <c r="DI6" s="594"/>
      <c r="DJ6" s="594"/>
      <c r="DK6" s="594"/>
      <c r="DL6" s="594"/>
      <c r="DM6" s="594"/>
      <c r="DN6" s="594"/>
      <c r="DO6" s="594"/>
      <c r="DP6" s="595"/>
      <c r="DQ6" s="602">
        <v>196669</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9858</v>
      </c>
      <c r="S7" s="594"/>
      <c r="T7" s="594"/>
      <c r="U7" s="594"/>
      <c r="V7" s="594"/>
      <c r="W7" s="594"/>
      <c r="X7" s="594"/>
      <c r="Y7" s="595"/>
      <c r="Z7" s="596">
        <v>0</v>
      </c>
      <c r="AA7" s="596"/>
      <c r="AB7" s="596"/>
      <c r="AC7" s="596"/>
      <c r="AD7" s="597">
        <v>9858</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1908667</v>
      </c>
      <c r="BH7" s="594"/>
      <c r="BI7" s="594"/>
      <c r="BJ7" s="594"/>
      <c r="BK7" s="594"/>
      <c r="BL7" s="594"/>
      <c r="BM7" s="594"/>
      <c r="BN7" s="595"/>
      <c r="BO7" s="596">
        <v>38</v>
      </c>
      <c r="BP7" s="596"/>
      <c r="BQ7" s="596"/>
      <c r="BR7" s="596"/>
      <c r="BS7" s="597">
        <v>67372</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1996165</v>
      </c>
      <c r="CS7" s="594"/>
      <c r="CT7" s="594"/>
      <c r="CU7" s="594"/>
      <c r="CV7" s="594"/>
      <c r="CW7" s="594"/>
      <c r="CX7" s="594"/>
      <c r="CY7" s="595"/>
      <c r="CZ7" s="596">
        <v>10.1</v>
      </c>
      <c r="DA7" s="596"/>
      <c r="DB7" s="596"/>
      <c r="DC7" s="596"/>
      <c r="DD7" s="602">
        <v>21864</v>
      </c>
      <c r="DE7" s="594"/>
      <c r="DF7" s="594"/>
      <c r="DG7" s="594"/>
      <c r="DH7" s="594"/>
      <c r="DI7" s="594"/>
      <c r="DJ7" s="594"/>
      <c r="DK7" s="594"/>
      <c r="DL7" s="594"/>
      <c r="DM7" s="594"/>
      <c r="DN7" s="594"/>
      <c r="DO7" s="594"/>
      <c r="DP7" s="595"/>
      <c r="DQ7" s="602">
        <v>1825320</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41225</v>
      </c>
      <c r="S8" s="594"/>
      <c r="T8" s="594"/>
      <c r="U8" s="594"/>
      <c r="V8" s="594"/>
      <c r="W8" s="594"/>
      <c r="X8" s="594"/>
      <c r="Y8" s="595"/>
      <c r="Z8" s="596">
        <v>0.2</v>
      </c>
      <c r="AA8" s="596"/>
      <c r="AB8" s="596"/>
      <c r="AC8" s="596"/>
      <c r="AD8" s="597">
        <v>41225</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61370</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4693779</v>
      </c>
      <c r="CS8" s="594"/>
      <c r="CT8" s="594"/>
      <c r="CU8" s="594"/>
      <c r="CV8" s="594"/>
      <c r="CW8" s="594"/>
      <c r="CX8" s="594"/>
      <c r="CY8" s="595"/>
      <c r="CZ8" s="596">
        <v>23.8</v>
      </c>
      <c r="DA8" s="596"/>
      <c r="DB8" s="596"/>
      <c r="DC8" s="596"/>
      <c r="DD8" s="602">
        <v>104160</v>
      </c>
      <c r="DE8" s="594"/>
      <c r="DF8" s="594"/>
      <c r="DG8" s="594"/>
      <c r="DH8" s="594"/>
      <c r="DI8" s="594"/>
      <c r="DJ8" s="594"/>
      <c r="DK8" s="594"/>
      <c r="DL8" s="594"/>
      <c r="DM8" s="594"/>
      <c r="DN8" s="594"/>
      <c r="DO8" s="594"/>
      <c r="DP8" s="595"/>
      <c r="DQ8" s="602">
        <v>2720221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21866</v>
      </c>
      <c r="S9" s="594"/>
      <c r="T9" s="594"/>
      <c r="U9" s="594"/>
      <c r="V9" s="594"/>
      <c r="W9" s="594"/>
      <c r="X9" s="594"/>
      <c r="Y9" s="595"/>
      <c r="Z9" s="596">
        <v>0.1</v>
      </c>
      <c r="AA9" s="596"/>
      <c r="AB9" s="596"/>
      <c r="AC9" s="596"/>
      <c r="AD9" s="597">
        <v>21866</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1326829</v>
      </c>
      <c r="BH9" s="594"/>
      <c r="BI9" s="594"/>
      <c r="BJ9" s="594"/>
      <c r="BK9" s="594"/>
      <c r="BL9" s="594"/>
      <c r="BM9" s="594"/>
      <c r="BN9" s="595"/>
      <c r="BO9" s="596">
        <v>26.4</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1766935</v>
      </c>
      <c r="CS9" s="594"/>
      <c r="CT9" s="594"/>
      <c r="CU9" s="594"/>
      <c r="CV9" s="594"/>
      <c r="CW9" s="594"/>
      <c r="CX9" s="594"/>
      <c r="CY9" s="595"/>
      <c r="CZ9" s="596">
        <v>8.9</v>
      </c>
      <c r="DA9" s="596"/>
      <c r="DB9" s="596"/>
      <c r="DC9" s="596"/>
      <c r="DD9" s="602">
        <v>283018</v>
      </c>
      <c r="DE9" s="594"/>
      <c r="DF9" s="594"/>
      <c r="DG9" s="594"/>
      <c r="DH9" s="594"/>
      <c r="DI9" s="594"/>
      <c r="DJ9" s="594"/>
      <c r="DK9" s="594"/>
      <c r="DL9" s="594"/>
      <c r="DM9" s="594"/>
      <c r="DN9" s="594"/>
      <c r="DO9" s="594"/>
      <c r="DP9" s="595"/>
      <c r="DQ9" s="602">
        <v>1428696</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445791</v>
      </c>
      <c r="S10" s="594"/>
      <c r="T10" s="594"/>
      <c r="U10" s="594"/>
      <c r="V10" s="594"/>
      <c r="W10" s="594"/>
      <c r="X10" s="594"/>
      <c r="Y10" s="595"/>
      <c r="Z10" s="596">
        <v>2.1</v>
      </c>
      <c r="AA10" s="596"/>
      <c r="AB10" s="596"/>
      <c r="AC10" s="596"/>
      <c r="AD10" s="597">
        <v>445791</v>
      </c>
      <c r="AE10" s="597"/>
      <c r="AF10" s="597"/>
      <c r="AG10" s="597"/>
      <c r="AH10" s="597"/>
      <c r="AI10" s="597"/>
      <c r="AJ10" s="597"/>
      <c r="AK10" s="597"/>
      <c r="AL10" s="598">
        <v>3.9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106630</v>
      </c>
      <c r="BH10" s="594"/>
      <c r="BI10" s="594"/>
      <c r="BJ10" s="594"/>
      <c r="BK10" s="594"/>
      <c r="BL10" s="594"/>
      <c r="BM10" s="594"/>
      <c r="BN10" s="595"/>
      <c r="BO10" s="596">
        <v>2.1</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80508</v>
      </c>
      <c r="CS10" s="594"/>
      <c r="CT10" s="594"/>
      <c r="CU10" s="594"/>
      <c r="CV10" s="594"/>
      <c r="CW10" s="594"/>
      <c r="CX10" s="594"/>
      <c r="CY10" s="595"/>
      <c r="CZ10" s="596">
        <v>0.4</v>
      </c>
      <c r="DA10" s="596"/>
      <c r="DB10" s="596"/>
      <c r="DC10" s="596"/>
      <c r="DD10" s="602">
        <v>2815</v>
      </c>
      <c r="DE10" s="594"/>
      <c r="DF10" s="594"/>
      <c r="DG10" s="594"/>
      <c r="DH10" s="594"/>
      <c r="DI10" s="594"/>
      <c r="DJ10" s="594"/>
      <c r="DK10" s="594"/>
      <c r="DL10" s="594"/>
      <c r="DM10" s="594"/>
      <c r="DN10" s="594"/>
      <c r="DO10" s="594"/>
      <c r="DP10" s="595"/>
      <c r="DQ10" s="602">
        <v>27606</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8537</v>
      </c>
      <c r="S11" s="594"/>
      <c r="T11" s="594"/>
      <c r="U11" s="594"/>
      <c r="V11" s="594"/>
      <c r="W11" s="594"/>
      <c r="X11" s="594"/>
      <c r="Y11" s="595"/>
      <c r="Z11" s="596">
        <v>0</v>
      </c>
      <c r="AA11" s="596"/>
      <c r="AB11" s="596"/>
      <c r="AC11" s="596"/>
      <c r="AD11" s="597">
        <v>8537</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413838</v>
      </c>
      <c r="BH11" s="594"/>
      <c r="BI11" s="594"/>
      <c r="BJ11" s="594"/>
      <c r="BK11" s="594"/>
      <c r="BL11" s="594"/>
      <c r="BM11" s="594"/>
      <c r="BN11" s="595"/>
      <c r="BO11" s="596">
        <v>8.1999999999999993</v>
      </c>
      <c r="BP11" s="596"/>
      <c r="BQ11" s="596"/>
      <c r="BR11" s="596"/>
      <c r="BS11" s="602">
        <v>67372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826356</v>
      </c>
      <c r="CS11" s="594"/>
      <c r="CT11" s="594"/>
      <c r="CU11" s="594"/>
      <c r="CV11" s="594"/>
      <c r="CW11" s="594"/>
      <c r="CX11" s="594"/>
      <c r="CY11" s="595"/>
      <c r="CZ11" s="596">
        <v>4.2</v>
      </c>
      <c r="DA11" s="596"/>
      <c r="DB11" s="596"/>
      <c r="DC11" s="596"/>
      <c r="DD11" s="602">
        <v>510674</v>
      </c>
      <c r="DE11" s="594"/>
      <c r="DF11" s="594"/>
      <c r="DG11" s="594"/>
      <c r="DH11" s="594"/>
      <c r="DI11" s="594"/>
      <c r="DJ11" s="594"/>
      <c r="DK11" s="594"/>
      <c r="DL11" s="594"/>
      <c r="DM11" s="594"/>
      <c r="DN11" s="594"/>
      <c r="DO11" s="594"/>
      <c r="DP11" s="595"/>
      <c r="DQ11" s="602">
        <v>258705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2628331</v>
      </c>
      <c r="BH12" s="594"/>
      <c r="BI12" s="594"/>
      <c r="BJ12" s="594"/>
      <c r="BK12" s="594"/>
      <c r="BL12" s="594"/>
      <c r="BM12" s="594"/>
      <c r="BN12" s="595"/>
      <c r="BO12" s="596">
        <v>52.3</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385921</v>
      </c>
      <c r="CS12" s="594"/>
      <c r="CT12" s="594"/>
      <c r="CU12" s="594"/>
      <c r="CV12" s="594"/>
      <c r="CW12" s="594"/>
      <c r="CX12" s="594"/>
      <c r="CY12" s="595"/>
      <c r="CZ12" s="596">
        <v>2</v>
      </c>
      <c r="DA12" s="596"/>
      <c r="DB12" s="596"/>
      <c r="DC12" s="596"/>
      <c r="DD12" s="602">
        <v>76460</v>
      </c>
      <c r="DE12" s="594"/>
      <c r="DF12" s="594"/>
      <c r="DG12" s="594"/>
      <c r="DH12" s="594"/>
      <c r="DI12" s="594"/>
      <c r="DJ12" s="594"/>
      <c r="DK12" s="594"/>
      <c r="DL12" s="594"/>
      <c r="DM12" s="594"/>
      <c r="DN12" s="594"/>
      <c r="DO12" s="594"/>
      <c r="DP12" s="595"/>
      <c r="DQ12" s="602">
        <v>317777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13782</v>
      </c>
      <c r="S13" s="594"/>
      <c r="T13" s="594"/>
      <c r="U13" s="594"/>
      <c r="V13" s="594"/>
      <c r="W13" s="594"/>
      <c r="X13" s="594"/>
      <c r="Y13" s="595"/>
      <c r="Z13" s="596">
        <v>0.1</v>
      </c>
      <c r="AA13" s="596"/>
      <c r="AB13" s="596"/>
      <c r="AC13" s="596"/>
      <c r="AD13" s="597">
        <v>13782</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2610750</v>
      </c>
      <c r="BH13" s="594"/>
      <c r="BI13" s="594"/>
      <c r="BJ13" s="594"/>
      <c r="BK13" s="594"/>
      <c r="BL13" s="594"/>
      <c r="BM13" s="594"/>
      <c r="BN13" s="595"/>
      <c r="BO13" s="596">
        <v>51.9</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3929374</v>
      </c>
      <c r="CS13" s="594"/>
      <c r="CT13" s="594"/>
      <c r="CU13" s="594"/>
      <c r="CV13" s="594"/>
      <c r="CW13" s="594"/>
      <c r="CX13" s="594"/>
      <c r="CY13" s="595"/>
      <c r="CZ13" s="596">
        <v>19.899999999999999</v>
      </c>
      <c r="DA13" s="596"/>
      <c r="DB13" s="596"/>
      <c r="DC13" s="596"/>
      <c r="DD13" s="602">
        <v>1704499</v>
      </c>
      <c r="DE13" s="594"/>
      <c r="DF13" s="594"/>
      <c r="DG13" s="594"/>
      <c r="DH13" s="594"/>
      <c r="DI13" s="594"/>
      <c r="DJ13" s="594"/>
      <c r="DK13" s="594"/>
      <c r="DL13" s="594"/>
      <c r="DM13" s="594"/>
      <c r="DN13" s="594"/>
      <c r="DO13" s="594"/>
      <c r="DP13" s="595"/>
      <c r="DQ13" s="602">
        <v>2317140</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94858</v>
      </c>
      <c r="BH14" s="594"/>
      <c r="BI14" s="594"/>
      <c r="BJ14" s="594"/>
      <c r="BK14" s="594"/>
      <c r="BL14" s="594"/>
      <c r="BM14" s="594"/>
      <c r="BN14" s="595"/>
      <c r="BO14" s="596">
        <v>1.9</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972306</v>
      </c>
      <c r="CS14" s="594"/>
      <c r="CT14" s="594"/>
      <c r="CU14" s="594"/>
      <c r="CV14" s="594"/>
      <c r="CW14" s="594"/>
      <c r="CX14" s="594"/>
      <c r="CY14" s="595"/>
      <c r="CZ14" s="596">
        <v>4.9000000000000004</v>
      </c>
      <c r="DA14" s="596"/>
      <c r="DB14" s="596"/>
      <c r="DC14" s="596"/>
      <c r="DD14" s="602">
        <v>37934</v>
      </c>
      <c r="DE14" s="594"/>
      <c r="DF14" s="594"/>
      <c r="DG14" s="594"/>
      <c r="DH14" s="594"/>
      <c r="DI14" s="594"/>
      <c r="DJ14" s="594"/>
      <c r="DK14" s="594"/>
      <c r="DL14" s="594"/>
      <c r="DM14" s="594"/>
      <c r="DN14" s="594"/>
      <c r="DO14" s="594"/>
      <c r="DP14" s="595"/>
      <c r="DQ14" s="602">
        <v>797418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9859</v>
      </c>
      <c r="S15" s="594"/>
      <c r="T15" s="594"/>
      <c r="U15" s="594"/>
      <c r="V15" s="594"/>
      <c r="W15" s="594"/>
      <c r="X15" s="594"/>
      <c r="Y15" s="595"/>
      <c r="Z15" s="596">
        <v>0</v>
      </c>
      <c r="AA15" s="596"/>
      <c r="AB15" s="596"/>
      <c r="AC15" s="596"/>
      <c r="AD15" s="597">
        <v>9859</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203959</v>
      </c>
      <c r="BH15" s="594"/>
      <c r="BI15" s="594"/>
      <c r="BJ15" s="594"/>
      <c r="BK15" s="594"/>
      <c r="BL15" s="594"/>
      <c r="BM15" s="594"/>
      <c r="BN15" s="595"/>
      <c r="BO15" s="596">
        <v>4.0999999999999996</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3123045</v>
      </c>
      <c r="CS15" s="594"/>
      <c r="CT15" s="594"/>
      <c r="CU15" s="594"/>
      <c r="CV15" s="594"/>
      <c r="CW15" s="594"/>
      <c r="CX15" s="594"/>
      <c r="CY15" s="595"/>
      <c r="CZ15" s="596">
        <v>15.8</v>
      </c>
      <c r="DA15" s="596"/>
      <c r="DB15" s="596"/>
      <c r="DC15" s="596"/>
      <c r="DD15" s="602">
        <v>1536905</v>
      </c>
      <c r="DE15" s="594"/>
      <c r="DF15" s="594"/>
      <c r="DG15" s="594"/>
      <c r="DH15" s="594"/>
      <c r="DI15" s="594"/>
      <c r="DJ15" s="594"/>
      <c r="DK15" s="594"/>
      <c r="DL15" s="594"/>
      <c r="DM15" s="594"/>
      <c r="DN15" s="594"/>
      <c r="DO15" s="594"/>
      <c r="DP15" s="595"/>
      <c r="DQ15" s="602">
        <v>1663068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7000592</v>
      </c>
      <c r="S16" s="594"/>
      <c r="T16" s="594"/>
      <c r="U16" s="594"/>
      <c r="V16" s="594"/>
      <c r="W16" s="594"/>
      <c r="X16" s="594"/>
      <c r="Y16" s="595"/>
      <c r="Z16" s="596">
        <v>33.4</v>
      </c>
      <c r="AA16" s="596"/>
      <c r="AB16" s="596"/>
      <c r="AC16" s="596"/>
      <c r="AD16" s="597">
        <v>5896131</v>
      </c>
      <c r="AE16" s="597"/>
      <c r="AF16" s="597"/>
      <c r="AG16" s="597"/>
      <c r="AH16" s="597"/>
      <c r="AI16" s="597"/>
      <c r="AJ16" s="597"/>
      <c r="AK16" s="597"/>
      <c r="AL16" s="598">
        <v>51.5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1356</v>
      </c>
      <c r="BH16" s="594"/>
      <c r="BI16" s="594"/>
      <c r="BJ16" s="594"/>
      <c r="BK16" s="594"/>
      <c r="BL16" s="594"/>
      <c r="BM16" s="594"/>
      <c r="BN16" s="595"/>
      <c r="BO16" s="596">
        <v>0</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2104</v>
      </c>
      <c r="CS16" s="594"/>
      <c r="CT16" s="594"/>
      <c r="CU16" s="594"/>
      <c r="CV16" s="594"/>
      <c r="CW16" s="594"/>
      <c r="CX16" s="594"/>
      <c r="CY16" s="595"/>
      <c r="CZ16" s="596">
        <v>0</v>
      </c>
      <c r="DA16" s="596"/>
      <c r="DB16" s="596"/>
      <c r="DC16" s="596"/>
      <c r="DD16" s="602" t="s">
        <v>112</v>
      </c>
      <c r="DE16" s="594"/>
      <c r="DF16" s="594"/>
      <c r="DG16" s="594"/>
      <c r="DH16" s="594"/>
      <c r="DI16" s="594"/>
      <c r="DJ16" s="594"/>
      <c r="DK16" s="594"/>
      <c r="DL16" s="594"/>
      <c r="DM16" s="594"/>
      <c r="DN16" s="594"/>
      <c r="DO16" s="594"/>
      <c r="DP16" s="595"/>
      <c r="DQ16" s="602">
        <v>142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5896131</v>
      </c>
      <c r="S17" s="594"/>
      <c r="T17" s="594"/>
      <c r="U17" s="594"/>
      <c r="V17" s="594"/>
      <c r="W17" s="594"/>
      <c r="X17" s="594"/>
      <c r="Y17" s="595"/>
      <c r="Z17" s="596">
        <v>28.2</v>
      </c>
      <c r="AA17" s="596"/>
      <c r="AB17" s="596"/>
      <c r="AC17" s="596"/>
      <c r="AD17" s="597">
        <v>5896131</v>
      </c>
      <c r="AE17" s="597"/>
      <c r="AF17" s="597"/>
      <c r="AG17" s="597"/>
      <c r="AH17" s="597"/>
      <c r="AI17" s="597"/>
      <c r="AJ17" s="597"/>
      <c r="AK17" s="597"/>
      <c r="AL17" s="598">
        <v>51.5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1776978</v>
      </c>
      <c r="CS17" s="594"/>
      <c r="CT17" s="594"/>
      <c r="CU17" s="594"/>
      <c r="CV17" s="594"/>
      <c r="CW17" s="594"/>
      <c r="CX17" s="594"/>
      <c r="CY17" s="595"/>
      <c r="CZ17" s="596">
        <v>9</v>
      </c>
      <c r="DA17" s="596"/>
      <c r="DB17" s="596"/>
      <c r="DC17" s="596"/>
      <c r="DD17" s="602" t="s">
        <v>112</v>
      </c>
      <c r="DE17" s="594"/>
      <c r="DF17" s="594"/>
      <c r="DG17" s="594"/>
      <c r="DH17" s="594"/>
      <c r="DI17" s="594"/>
      <c r="DJ17" s="594"/>
      <c r="DK17" s="594"/>
      <c r="DL17" s="594"/>
      <c r="DM17" s="594"/>
      <c r="DN17" s="594"/>
      <c r="DO17" s="594"/>
      <c r="DP17" s="595"/>
      <c r="DQ17" s="602">
        <v>1765075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1104460</v>
      </c>
      <c r="S18" s="594"/>
      <c r="T18" s="594"/>
      <c r="U18" s="594"/>
      <c r="V18" s="594"/>
      <c r="W18" s="594"/>
      <c r="X18" s="594"/>
      <c r="Y18" s="595"/>
      <c r="Z18" s="596">
        <v>5.3</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192209</v>
      </c>
      <c r="BH19" s="594"/>
      <c r="BI19" s="594"/>
      <c r="BJ19" s="594"/>
      <c r="BK19" s="594"/>
      <c r="BL19" s="594"/>
      <c r="BM19" s="594"/>
      <c r="BN19" s="595"/>
      <c r="BO19" s="596">
        <v>3.8</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12711212</v>
      </c>
      <c r="S20" s="594"/>
      <c r="T20" s="594"/>
      <c r="U20" s="594"/>
      <c r="V20" s="594"/>
      <c r="W20" s="594"/>
      <c r="X20" s="594"/>
      <c r="Y20" s="595"/>
      <c r="Z20" s="596">
        <v>60.7</v>
      </c>
      <c r="AA20" s="596"/>
      <c r="AB20" s="596"/>
      <c r="AC20" s="596"/>
      <c r="AD20" s="597">
        <v>11414542</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192209</v>
      </c>
      <c r="BH20" s="594"/>
      <c r="BI20" s="594"/>
      <c r="BJ20" s="594"/>
      <c r="BK20" s="594"/>
      <c r="BL20" s="594"/>
      <c r="BM20" s="594"/>
      <c r="BN20" s="595"/>
      <c r="BO20" s="596">
        <v>3.8</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19750140</v>
      </c>
      <c r="CS20" s="594"/>
      <c r="CT20" s="594"/>
      <c r="CU20" s="594"/>
      <c r="CV20" s="594"/>
      <c r="CW20" s="594"/>
      <c r="CX20" s="594"/>
      <c r="CY20" s="595"/>
      <c r="CZ20" s="596">
        <v>100</v>
      </c>
      <c r="DA20" s="596"/>
      <c r="DB20" s="596"/>
      <c r="DC20" s="596"/>
      <c r="DD20" s="602">
        <v>4278329</v>
      </c>
      <c r="DE20" s="594"/>
      <c r="DF20" s="594"/>
      <c r="DG20" s="594"/>
      <c r="DH20" s="594"/>
      <c r="DI20" s="594"/>
      <c r="DJ20" s="594"/>
      <c r="DK20" s="594"/>
      <c r="DL20" s="594"/>
      <c r="DM20" s="594"/>
      <c r="DN20" s="594"/>
      <c r="DO20" s="594"/>
      <c r="DP20" s="595"/>
      <c r="DQ20" s="602">
        <v>13317837</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3288</v>
      </c>
      <c r="S21" s="594"/>
      <c r="T21" s="594"/>
      <c r="U21" s="594"/>
      <c r="V21" s="594"/>
      <c r="W21" s="594"/>
      <c r="X21" s="594"/>
      <c r="Y21" s="595"/>
      <c r="Z21" s="596">
        <v>0</v>
      </c>
      <c r="AA21" s="596"/>
      <c r="AB21" s="596"/>
      <c r="AC21" s="596"/>
      <c r="AD21" s="597">
        <v>3288</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37649</v>
      </c>
      <c r="S22" s="594"/>
      <c r="T22" s="594"/>
      <c r="U22" s="594"/>
      <c r="V22" s="594"/>
      <c r="W22" s="594"/>
      <c r="X22" s="594"/>
      <c r="Y22" s="595"/>
      <c r="Z22" s="596">
        <v>0.2</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204594</v>
      </c>
      <c r="S23" s="594"/>
      <c r="T23" s="594"/>
      <c r="U23" s="594"/>
      <c r="V23" s="594"/>
      <c r="W23" s="594"/>
      <c r="X23" s="594"/>
      <c r="Y23" s="595"/>
      <c r="Z23" s="596">
        <v>1</v>
      </c>
      <c r="AA23" s="596"/>
      <c r="AB23" s="596"/>
      <c r="AC23" s="596"/>
      <c r="AD23" s="597">
        <v>12109</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192209</v>
      </c>
      <c r="BH23" s="594"/>
      <c r="BI23" s="594"/>
      <c r="BJ23" s="594"/>
      <c r="BK23" s="594"/>
      <c r="BL23" s="594"/>
      <c r="BM23" s="594"/>
      <c r="BN23" s="595"/>
      <c r="BO23" s="596">
        <v>3.8</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96346</v>
      </c>
      <c r="S24" s="594"/>
      <c r="T24" s="594"/>
      <c r="U24" s="594"/>
      <c r="V24" s="594"/>
      <c r="W24" s="594"/>
      <c r="X24" s="594"/>
      <c r="Y24" s="595"/>
      <c r="Z24" s="596">
        <v>0.5</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6996144</v>
      </c>
      <c r="CS24" s="583"/>
      <c r="CT24" s="583"/>
      <c r="CU24" s="583"/>
      <c r="CV24" s="583"/>
      <c r="CW24" s="583"/>
      <c r="CX24" s="583"/>
      <c r="CY24" s="584"/>
      <c r="CZ24" s="620">
        <v>35.4</v>
      </c>
      <c r="DA24" s="621"/>
      <c r="DB24" s="621"/>
      <c r="DC24" s="622"/>
      <c r="DD24" s="619">
        <v>5367564</v>
      </c>
      <c r="DE24" s="583"/>
      <c r="DF24" s="583"/>
      <c r="DG24" s="583"/>
      <c r="DH24" s="583"/>
      <c r="DI24" s="583"/>
      <c r="DJ24" s="583"/>
      <c r="DK24" s="584"/>
      <c r="DL24" s="619">
        <v>5325582</v>
      </c>
      <c r="DM24" s="583"/>
      <c r="DN24" s="583"/>
      <c r="DO24" s="583"/>
      <c r="DP24" s="583"/>
      <c r="DQ24" s="583"/>
      <c r="DR24" s="583"/>
      <c r="DS24" s="583"/>
      <c r="DT24" s="583"/>
      <c r="DU24" s="583"/>
      <c r="DV24" s="584"/>
      <c r="DW24" s="587">
        <v>43.2</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2815447</v>
      </c>
      <c r="S25" s="594"/>
      <c r="T25" s="594"/>
      <c r="U25" s="594"/>
      <c r="V25" s="594"/>
      <c r="W25" s="594"/>
      <c r="X25" s="594"/>
      <c r="Y25" s="595"/>
      <c r="Z25" s="596">
        <v>13.5</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3048307</v>
      </c>
      <c r="CS25" s="625"/>
      <c r="CT25" s="625"/>
      <c r="CU25" s="625"/>
      <c r="CV25" s="625"/>
      <c r="CW25" s="625"/>
      <c r="CX25" s="625"/>
      <c r="CY25" s="626"/>
      <c r="CZ25" s="627">
        <v>15.4</v>
      </c>
      <c r="DA25" s="628"/>
      <c r="DB25" s="628"/>
      <c r="DC25" s="629"/>
      <c r="DD25" s="602">
        <v>2919622</v>
      </c>
      <c r="DE25" s="625"/>
      <c r="DF25" s="625"/>
      <c r="DG25" s="625"/>
      <c r="DH25" s="625"/>
      <c r="DI25" s="625"/>
      <c r="DJ25" s="625"/>
      <c r="DK25" s="626"/>
      <c r="DL25" s="602">
        <v>2877660</v>
      </c>
      <c r="DM25" s="625"/>
      <c r="DN25" s="625"/>
      <c r="DO25" s="625"/>
      <c r="DP25" s="625"/>
      <c r="DQ25" s="625"/>
      <c r="DR25" s="625"/>
      <c r="DS25" s="625"/>
      <c r="DT25" s="625"/>
      <c r="DU25" s="625"/>
      <c r="DV25" s="626"/>
      <c r="DW25" s="598">
        <v>23.3</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2007945</v>
      </c>
      <c r="CS26" s="594"/>
      <c r="CT26" s="594"/>
      <c r="CU26" s="594"/>
      <c r="CV26" s="594"/>
      <c r="CW26" s="594"/>
      <c r="CX26" s="594"/>
      <c r="CY26" s="595"/>
      <c r="CZ26" s="627">
        <v>10.199999999999999</v>
      </c>
      <c r="DA26" s="628"/>
      <c r="DB26" s="628"/>
      <c r="DC26" s="629"/>
      <c r="DD26" s="602">
        <v>1894003</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1215824</v>
      </c>
      <c r="S27" s="594"/>
      <c r="T27" s="594"/>
      <c r="U27" s="594"/>
      <c r="V27" s="594"/>
      <c r="W27" s="594"/>
      <c r="X27" s="594"/>
      <c r="Y27" s="595"/>
      <c r="Z27" s="596">
        <v>5.8</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5029380</v>
      </c>
      <c r="BH27" s="594"/>
      <c r="BI27" s="594"/>
      <c r="BJ27" s="594"/>
      <c r="BK27" s="594"/>
      <c r="BL27" s="594"/>
      <c r="BM27" s="594"/>
      <c r="BN27" s="595"/>
      <c r="BO27" s="596">
        <v>100</v>
      </c>
      <c r="BP27" s="596"/>
      <c r="BQ27" s="596"/>
      <c r="BR27" s="596"/>
      <c r="BS27" s="602">
        <v>67372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2170859</v>
      </c>
      <c r="CS27" s="625"/>
      <c r="CT27" s="625"/>
      <c r="CU27" s="625"/>
      <c r="CV27" s="625"/>
      <c r="CW27" s="625"/>
      <c r="CX27" s="625"/>
      <c r="CY27" s="626"/>
      <c r="CZ27" s="627">
        <v>11</v>
      </c>
      <c r="DA27" s="628"/>
      <c r="DB27" s="628"/>
      <c r="DC27" s="629"/>
      <c r="DD27" s="602">
        <v>682867</v>
      </c>
      <c r="DE27" s="625"/>
      <c r="DF27" s="625"/>
      <c r="DG27" s="625"/>
      <c r="DH27" s="625"/>
      <c r="DI27" s="625"/>
      <c r="DJ27" s="625"/>
      <c r="DK27" s="626"/>
      <c r="DL27" s="602">
        <v>682847</v>
      </c>
      <c r="DM27" s="625"/>
      <c r="DN27" s="625"/>
      <c r="DO27" s="625"/>
      <c r="DP27" s="625"/>
      <c r="DQ27" s="625"/>
      <c r="DR27" s="625"/>
      <c r="DS27" s="625"/>
      <c r="DT27" s="625"/>
      <c r="DU27" s="625"/>
      <c r="DV27" s="626"/>
      <c r="DW27" s="598">
        <v>5.5</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28633</v>
      </c>
      <c r="S28" s="594"/>
      <c r="T28" s="594"/>
      <c r="U28" s="594"/>
      <c r="V28" s="594"/>
      <c r="W28" s="594"/>
      <c r="X28" s="594"/>
      <c r="Y28" s="595"/>
      <c r="Z28" s="596">
        <v>0.1</v>
      </c>
      <c r="AA28" s="596"/>
      <c r="AB28" s="596"/>
      <c r="AC28" s="596"/>
      <c r="AD28" s="597">
        <v>15997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1776978</v>
      </c>
      <c r="CS28" s="594"/>
      <c r="CT28" s="594"/>
      <c r="CU28" s="594"/>
      <c r="CV28" s="594"/>
      <c r="CW28" s="594"/>
      <c r="CX28" s="594"/>
      <c r="CY28" s="595"/>
      <c r="CZ28" s="627">
        <v>9</v>
      </c>
      <c r="DA28" s="628"/>
      <c r="DB28" s="628"/>
      <c r="DC28" s="629"/>
      <c r="DD28" s="602">
        <v>1765075</v>
      </c>
      <c r="DE28" s="594"/>
      <c r="DF28" s="594"/>
      <c r="DG28" s="594"/>
      <c r="DH28" s="594"/>
      <c r="DI28" s="594"/>
      <c r="DJ28" s="594"/>
      <c r="DK28" s="595"/>
      <c r="DL28" s="602">
        <v>1765075</v>
      </c>
      <c r="DM28" s="594"/>
      <c r="DN28" s="594"/>
      <c r="DO28" s="594"/>
      <c r="DP28" s="594"/>
      <c r="DQ28" s="594"/>
      <c r="DR28" s="594"/>
      <c r="DS28" s="594"/>
      <c r="DT28" s="594"/>
      <c r="DU28" s="594"/>
      <c r="DV28" s="595"/>
      <c r="DW28" s="598">
        <v>14.3</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36749</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1776108</v>
      </c>
      <c r="CS29" s="625"/>
      <c r="CT29" s="625"/>
      <c r="CU29" s="625"/>
      <c r="CV29" s="625"/>
      <c r="CW29" s="625"/>
      <c r="CX29" s="625"/>
      <c r="CY29" s="626"/>
      <c r="CZ29" s="627">
        <v>9</v>
      </c>
      <c r="DA29" s="628"/>
      <c r="DB29" s="628"/>
      <c r="DC29" s="629"/>
      <c r="DD29" s="602">
        <v>1764205</v>
      </c>
      <c r="DE29" s="625"/>
      <c r="DF29" s="625"/>
      <c r="DG29" s="625"/>
      <c r="DH29" s="625"/>
      <c r="DI29" s="625"/>
      <c r="DJ29" s="625"/>
      <c r="DK29" s="626"/>
      <c r="DL29" s="602">
        <v>1764205</v>
      </c>
      <c r="DM29" s="625"/>
      <c r="DN29" s="625"/>
      <c r="DO29" s="625"/>
      <c r="DP29" s="625"/>
      <c r="DQ29" s="625"/>
      <c r="DR29" s="625"/>
      <c r="DS29" s="625"/>
      <c r="DT29" s="625"/>
      <c r="DU29" s="625"/>
      <c r="DV29" s="626"/>
      <c r="DW29" s="598">
        <v>14.3</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228627</v>
      </c>
      <c r="S30" s="594"/>
      <c r="T30" s="594"/>
      <c r="U30" s="594"/>
      <c r="V30" s="594"/>
      <c r="W30" s="594"/>
      <c r="X30" s="594"/>
      <c r="Y30" s="595"/>
      <c r="Z30" s="596">
        <v>1.1000000000000001</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98.7</v>
      </c>
      <c r="BH30" s="652"/>
      <c r="BI30" s="652"/>
      <c r="BJ30" s="652"/>
      <c r="BK30" s="652"/>
      <c r="BL30" s="652"/>
      <c r="BM30" s="588">
        <v>92.4</v>
      </c>
      <c r="BN30" s="652"/>
      <c r="BO30" s="652"/>
      <c r="BP30" s="652"/>
      <c r="BQ30" s="653"/>
      <c r="BR30" s="651">
        <v>98.4</v>
      </c>
      <c r="BS30" s="652"/>
      <c r="BT30" s="652"/>
      <c r="BU30" s="652"/>
      <c r="BV30" s="652"/>
      <c r="BW30" s="652"/>
      <c r="BX30" s="588">
        <v>91.7</v>
      </c>
      <c r="BY30" s="652"/>
      <c r="BZ30" s="652"/>
      <c r="CA30" s="652"/>
      <c r="CB30" s="653"/>
      <c r="CD30" s="656"/>
      <c r="CE30" s="657"/>
      <c r="CF30" s="607" t="s">
        <v>293</v>
      </c>
      <c r="CG30" s="608"/>
      <c r="CH30" s="608"/>
      <c r="CI30" s="608"/>
      <c r="CJ30" s="608"/>
      <c r="CK30" s="608"/>
      <c r="CL30" s="608"/>
      <c r="CM30" s="608"/>
      <c r="CN30" s="608"/>
      <c r="CO30" s="608"/>
      <c r="CP30" s="608"/>
      <c r="CQ30" s="609"/>
      <c r="CR30" s="593">
        <v>1564546</v>
      </c>
      <c r="CS30" s="594"/>
      <c r="CT30" s="594"/>
      <c r="CU30" s="594"/>
      <c r="CV30" s="594"/>
      <c r="CW30" s="594"/>
      <c r="CX30" s="594"/>
      <c r="CY30" s="595"/>
      <c r="CZ30" s="627">
        <v>7.9</v>
      </c>
      <c r="DA30" s="628"/>
      <c r="DB30" s="628"/>
      <c r="DC30" s="629"/>
      <c r="DD30" s="602">
        <v>1552756</v>
      </c>
      <c r="DE30" s="594"/>
      <c r="DF30" s="594"/>
      <c r="DG30" s="594"/>
      <c r="DH30" s="594"/>
      <c r="DI30" s="594"/>
      <c r="DJ30" s="594"/>
      <c r="DK30" s="595"/>
      <c r="DL30" s="602">
        <v>1552756</v>
      </c>
      <c r="DM30" s="594"/>
      <c r="DN30" s="594"/>
      <c r="DO30" s="594"/>
      <c r="DP30" s="594"/>
      <c r="DQ30" s="594"/>
      <c r="DR30" s="594"/>
      <c r="DS30" s="594"/>
      <c r="DT30" s="594"/>
      <c r="DU30" s="594"/>
      <c r="DV30" s="595"/>
      <c r="DW30" s="598">
        <v>12.6</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567774</v>
      </c>
      <c r="S31" s="594"/>
      <c r="T31" s="594"/>
      <c r="U31" s="594"/>
      <c r="V31" s="594"/>
      <c r="W31" s="594"/>
      <c r="X31" s="594"/>
      <c r="Y31" s="595"/>
      <c r="Z31" s="596">
        <v>2.7</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25"/>
      <c r="BI31" s="625"/>
      <c r="BJ31" s="625"/>
      <c r="BK31" s="625"/>
      <c r="BL31" s="625"/>
      <c r="BM31" s="599">
        <v>94.1</v>
      </c>
      <c r="BN31" s="649"/>
      <c r="BO31" s="649"/>
      <c r="BP31" s="649"/>
      <c r="BQ31" s="650"/>
      <c r="BR31" s="648">
        <v>98.8</v>
      </c>
      <c r="BS31" s="625"/>
      <c r="BT31" s="625"/>
      <c r="BU31" s="625"/>
      <c r="BV31" s="625"/>
      <c r="BW31" s="625"/>
      <c r="BX31" s="599">
        <v>93.4</v>
      </c>
      <c r="BY31" s="649"/>
      <c r="BZ31" s="649"/>
      <c r="CA31" s="649"/>
      <c r="CB31" s="650"/>
      <c r="CD31" s="656"/>
      <c r="CE31" s="657"/>
      <c r="CF31" s="607" t="s">
        <v>297</v>
      </c>
      <c r="CG31" s="608"/>
      <c r="CH31" s="608"/>
      <c r="CI31" s="608"/>
      <c r="CJ31" s="608"/>
      <c r="CK31" s="608"/>
      <c r="CL31" s="608"/>
      <c r="CM31" s="608"/>
      <c r="CN31" s="608"/>
      <c r="CO31" s="608"/>
      <c r="CP31" s="608"/>
      <c r="CQ31" s="609"/>
      <c r="CR31" s="593">
        <v>211562</v>
      </c>
      <c r="CS31" s="625"/>
      <c r="CT31" s="625"/>
      <c r="CU31" s="625"/>
      <c r="CV31" s="625"/>
      <c r="CW31" s="625"/>
      <c r="CX31" s="625"/>
      <c r="CY31" s="626"/>
      <c r="CZ31" s="627">
        <v>1.1000000000000001</v>
      </c>
      <c r="DA31" s="628"/>
      <c r="DB31" s="628"/>
      <c r="DC31" s="629"/>
      <c r="DD31" s="602">
        <v>211449</v>
      </c>
      <c r="DE31" s="625"/>
      <c r="DF31" s="625"/>
      <c r="DG31" s="625"/>
      <c r="DH31" s="625"/>
      <c r="DI31" s="625"/>
      <c r="DJ31" s="625"/>
      <c r="DK31" s="626"/>
      <c r="DL31" s="602">
        <v>211449</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512504</v>
      </c>
      <c r="S32" s="594"/>
      <c r="T32" s="594"/>
      <c r="U32" s="594"/>
      <c r="V32" s="594"/>
      <c r="W32" s="594"/>
      <c r="X32" s="594"/>
      <c r="Y32" s="595"/>
      <c r="Z32" s="596">
        <v>2.4</v>
      </c>
      <c r="AA32" s="596"/>
      <c r="AB32" s="596"/>
      <c r="AC32" s="596"/>
      <c r="AD32" s="597">
        <v>697</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98.5</v>
      </c>
      <c r="BH32" s="661"/>
      <c r="BI32" s="661"/>
      <c r="BJ32" s="661"/>
      <c r="BK32" s="661"/>
      <c r="BL32" s="661"/>
      <c r="BM32" s="662">
        <v>91.3</v>
      </c>
      <c r="BN32" s="661"/>
      <c r="BO32" s="661"/>
      <c r="BP32" s="661"/>
      <c r="BQ32" s="663"/>
      <c r="BR32" s="660">
        <v>98.1</v>
      </c>
      <c r="BS32" s="661"/>
      <c r="BT32" s="661"/>
      <c r="BU32" s="661"/>
      <c r="BV32" s="661"/>
      <c r="BW32" s="661"/>
      <c r="BX32" s="662">
        <v>90.6</v>
      </c>
      <c r="BY32" s="661"/>
      <c r="BZ32" s="661"/>
      <c r="CA32" s="661"/>
      <c r="CB32" s="663"/>
      <c r="CD32" s="658"/>
      <c r="CE32" s="659"/>
      <c r="CF32" s="607" t="s">
        <v>300</v>
      </c>
      <c r="CG32" s="608"/>
      <c r="CH32" s="608"/>
      <c r="CI32" s="608"/>
      <c r="CJ32" s="608"/>
      <c r="CK32" s="608"/>
      <c r="CL32" s="608"/>
      <c r="CM32" s="608"/>
      <c r="CN32" s="608"/>
      <c r="CO32" s="608"/>
      <c r="CP32" s="608"/>
      <c r="CQ32" s="609"/>
      <c r="CR32" s="593">
        <v>870</v>
      </c>
      <c r="CS32" s="594"/>
      <c r="CT32" s="594"/>
      <c r="CU32" s="594"/>
      <c r="CV32" s="594"/>
      <c r="CW32" s="594"/>
      <c r="CX32" s="594"/>
      <c r="CY32" s="595"/>
      <c r="CZ32" s="627">
        <v>0</v>
      </c>
      <c r="DA32" s="628"/>
      <c r="DB32" s="628"/>
      <c r="DC32" s="629"/>
      <c r="DD32" s="602">
        <v>870</v>
      </c>
      <c r="DE32" s="594"/>
      <c r="DF32" s="594"/>
      <c r="DG32" s="594"/>
      <c r="DH32" s="594"/>
      <c r="DI32" s="594"/>
      <c r="DJ32" s="594"/>
      <c r="DK32" s="595"/>
      <c r="DL32" s="602">
        <v>870</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2471676</v>
      </c>
      <c r="S33" s="594"/>
      <c r="T33" s="594"/>
      <c r="U33" s="594"/>
      <c r="V33" s="594"/>
      <c r="W33" s="594"/>
      <c r="X33" s="594"/>
      <c r="Y33" s="595"/>
      <c r="Z33" s="596">
        <v>11.8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8473563</v>
      </c>
      <c r="CS33" s="625"/>
      <c r="CT33" s="625"/>
      <c r="CU33" s="625"/>
      <c r="CV33" s="625"/>
      <c r="CW33" s="625"/>
      <c r="CX33" s="625"/>
      <c r="CY33" s="626"/>
      <c r="CZ33" s="627">
        <v>42.9</v>
      </c>
      <c r="DA33" s="628"/>
      <c r="DB33" s="628"/>
      <c r="DC33" s="629"/>
      <c r="DD33" s="602">
        <v>7496835</v>
      </c>
      <c r="DE33" s="625"/>
      <c r="DF33" s="625"/>
      <c r="DG33" s="625"/>
      <c r="DH33" s="625"/>
      <c r="DI33" s="625"/>
      <c r="DJ33" s="625"/>
      <c r="DK33" s="626"/>
      <c r="DL33" s="602">
        <v>5912276</v>
      </c>
      <c r="DM33" s="625"/>
      <c r="DN33" s="625"/>
      <c r="DO33" s="625"/>
      <c r="DP33" s="625"/>
      <c r="DQ33" s="625"/>
      <c r="DR33" s="625"/>
      <c r="DS33" s="625"/>
      <c r="DT33" s="625"/>
      <c r="DU33" s="625"/>
      <c r="DV33" s="626"/>
      <c r="DW33" s="598">
        <v>48</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2306962</v>
      </c>
      <c r="CS34" s="594"/>
      <c r="CT34" s="594"/>
      <c r="CU34" s="594"/>
      <c r="CV34" s="594"/>
      <c r="CW34" s="594"/>
      <c r="CX34" s="594"/>
      <c r="CY34" s="595"/>
      <c r="CZ34" s="627">
        <v>11.7</v>
      </c>
      <c r="DA34" s="628"/>
      <c r="DB34" s="628"/>
      <c r="DC34" s="629"/>
      <c r="DD34" s="602">
        <v>1930826</v>
      </c>
      <c r="DE34" s="594"/>
      <c r="DF34" s="594"/>
      <c r="DG34" s="594"/>
      <c r="DH34" s="594"/>
      <c r="DI34" s="594"/>
      <c r="DJ34" s="594"/>
      <c r="DK34" s="595"/>
      <c r="DL34" s="602">
        <v>1408841</v>
      </c>
      <c r="DM34" s="594"/>
      <c r="DN34" s="594"/>
      <c r="DO34" s="594"/>
      <c r="DP34" s="594"/>
      <c r="DQ34" s="594"/>
      <c r="DR34" s="594"/>
      <c r="DS34" s="594"/>
      <c r="DT34" s="594"/>
      <c r="DU34" s="594"/>
      <c r="DV34" s="595"/>
      <c r="DW34" s="598">
        <v>11.4</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880676</v>
      </c>
      <c r="S35" s="594"/>
      <c r="T35" s="594"/>
      <c r="U35" s="594"/>
      <c r="V35" s="594"/>
      <c r="W35" s="594"/>
      <c r="X35" s="594"/>
      <c r="Y35" s="595"/>
      <c r="Z35" s="596">
        <v>4.2</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4193138</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112911</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143548</v>
      </c>
      <c r="CS35" s="625"/>
      <c r="CT35" s="625"/>
      <c r="CU35" s="625"/>
      <c r="CV35" s="625"/>
      <c r="CW35" s="625"/>
      <c r="CX35" s="625"/>
      <c r="CY35" s="626"/>
      <c r="CZ35" s="627">
        <v>0.7</v>
      </c>
      <c r="DA35" s="628"/>
      <c r="DB35" s="628"/>
      <c r="DC35" s="629"/>
      <c r="DD35" s="602">
        <v>119832</v>
      </c>
      <c r="DE35" s="625"/>
      <c r="DF35" s="625"/>
      <c r="DG35" s="625"/>
      <c r="DH35" s="625"/>
      <c r="DI35" s="625"/>
      <c r="DJ35" s="625"/>
      <c r="DK35" s="626"/>
      <c r="DL35" s="602">
        <v>117162</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20930323</v>
      </c>
      <c r="S36" s="666"/>
      <c r="T36" s="666"/>
      <c r="U36" s="666"/>
      <c r="V36" s="666"/>
      <c r="W36" s="666"/>
      <c r="X36" s="666"/>
      <c r="Y36" s="667"/>
      <c r="Z36" s="668">
        <v>100</v>
      </c>
      <c r="AA36" s="668"/>
      <c r="AB36" s="668"/>
      <c r="AC36" s="668"/>
      <c r="AD36" s="669">
        <v>11446633</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1957000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79212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3152091</v>
      </c>
      <c r="CS36" s="594"/>
      <c r="CT36" s="594"/>
      <c r="CU36" s="594"/>
      <c r="CV36" s="594"/>
      <c r="CW36" s="594"/>
      <c r="CX36" s="594"/>
      <c r="CY36" s="595"/>
      <c r="CZ36" s="627">
        <v>16</v>
      </c>
      <c r="DA36" s="628"/>
      <c r="DB36" s="628"/>
      <c r="DC36" s="629"/>
      <c r="DD36" s="602">
        <v>2860563</v>
      </c>
      <c r="DE36" s="594"/>
      <c r="DF36" s="594"/>
      <c r="DG36" s="594"/>
      <c r="DH36" s="594"/>
      <c r="DI36" s="594"/>
      <c r="DJ36" s="594"/>
      <c r="DK36" s="595"/>
      <c r="DL36" s="602">
        <v>2263210</v>
      </c>
      <c r="DM36" s="594"/>
      <c r="DN36" s="594"/>
      <c r="DO36" s="594"/>
      <c r="DP36" s="594"/>
      <c r="DQ36" s="594"/>
      <c r="DR36" s="594"/>
      <c r="DS36" s="594"/>
      <c r="DT36" s="594"/>
      <c r="DU36" s="594"/>
      <c r="DV36" s="595"/>
      <c r="DW36" s="598">
        <v>18.399999999999999</v>
      </c>
      <c r="DX36" s="623"/>
      <c r="DY36" s="623"/>
      <c r="DZ36" s="623"/>
      <c r="EA36" s="623"/>
      <c r="EB36" s="623"/>
      <c r="EC36" s="624"/>
    </row>
    <row r="37" spans="2:133" ht="11.25" customHeight="1">
      <c r="AQ37" s="672" t="s">
        <v>315</v>
      </c>
      <c r="AR37" s="673"/>
      <c r="AS37" s="673"/>
      <c r="AT37" s="673"/>
      <c r="AU37" s="673"/>
      <c r="AV37" s="673"/>
      <c r="AW37" s="673"/>
      <c r="AX37" s="673"/>
      <c r="AY37" s="674"/>
      <c r="AZ37" s="593">
        <v>480468</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5873</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893085</v>
      </c>
      <c r="CS37" s="625"/>
      <c r="CT37" s="625"/>
      <c r="CU37" s="625"/>
      <c r="CV37" s="625"/>
      <c r="CW37" s="625"/>
      <c r="CX37" s="625"/>
      <c r="CY37" s="626"/>
      <c r="CZ37" s="627">
        <v>4.5</v>
      </c>
      <c r="DA37" s="628"/>
      <c r="DB37" s="628"/>
      <c r="DC37" s="629"/>
      <c r="DD37" s="602">
        <v>752985</v>
      </c>
      <c r="DE37" s="625"/>
      <c r="DF37" s="625"/>
      <c r="DG37" s="625"/>
      <c r="DH37" s="625"/>
      <c r="DI37" s="625"/>
      <c r="DJ37" s="625"/>
      <c r="DK37" s="626"/>
      <c r="DL37" s="602">
        <v>672283</v>
      </c>
      <c r="DM37" s="625"/>
      <c r="DN37" s="625"/>
      <c r="DO37" s="625"/>
      <c r="DP37" s="625"/>
      <c r="DQ37" s="625"/>
      <c r="DR37" s="625"/>
      <c r="DS37" s="625"/>
      <c r="DT37" s="625"/>
      <c r="DU37" s="625"/>
      <c r="DV37" s="626"/>
      <c r="DW37" s="598">
        <v>5.5</v>
      </c>
      <c r="DX37" s="623"/>
      <c r="DY37" s="623"/>
      <c r="DZ37" s="623"/>
      <c r="EA37" s="623"/>
      <c r="EB37" s="623"/>
      <c r="EC37" s="624"/>
    </row>
    <row r="38" spans="2:133" ht="11.25" customHeight="1">
      <c r="AQ38" s="672" t="s">
        <v>318</v>
      </c>
      <c r="AR38" s="673"/>
      <c r="AS38" s="673"/>
      <c r="AT38" s="673"/>
      <c r="AU38" s="673"/>
      <c r="AV38" s="673"/>
      <c r="AW38" s="673"/>
      <c r="AX38" s="673"/>
      <c r="AY38" s="674"/>
      <c r="AZ38" s="593">
        <v>147000</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9715</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1754432</v>
      </c>
      <c r="CS38" s="594"/>
      <c r="CT38" s="594"/>
      <c r="CU38" s="594"/>
      <c r="CV38" s="594"/>
      <c r="CW38" s="594"/>
      <c r="CX38" s="594"/>
      <c r="CY38" s="595"/>
      <c r="CZ38" s="627">
        <v>8.9</v>
      </c>
      <c r="DA38" s="628"/>
      <c r="DB38" s="628"/>
      <c r="DC38" s="629"/>
      <c r="DD38" s="602">
        <v>1532520</v>
      </c>
      <c r="DE38" s="594"/>
      <c r="DF38" s="594"/>
      <c r="DG38" s="594"/>
      <c r="DH38" s="594"/>
      <c r="DI38" s="594"/>
      <c r="DJ38" s="594"/>
      <c r="DK38" s="595"/>
      <c r="DL38" s="602">
        <v>1286307</v>
      </c>
      <c r="DM38" s="594"/>
      <c r="DN38" s="594"/>
      <c r="DO38" s="594"/>
      <c r="DP38" s="594"/>
      <c r="DQ38" s="594"/>
      <c r="DR38" s="594"/>
      <c r="DS38" s="594"/>
      <c r="DT38" s="594"/>
      <c r="DU38" s="594"/>
      <c r="DV38" s="595"/>
      <c r="DW38" s="598">
        <v>10.4</v>
      </c>
      <c r="DX38" s="623"/>
      <c r="DY38" s="623"/>
      <c r="DZ38" s="623"/>
      <c r="EA38" s="623"/>
      <c r="EB38" s="623"/>
      <c r="EC38" s="624"/>
    </row>
    <row r="39" spans="2:133" ht="11.25" customHeight="1">
      <c r="AQ39" s="672" t="s">
        <v>321</v>
      </c>
      <c r="AR39" s="673"/>
      <c r="AS39" s="673"/>
      <c r="AT39" s="673"/>
      <c r="AU39" s="673"/>
      <c r="AV39" s="673"/>
      <c r="AW39" s="673"/>
      <c r="AX39" s="673"/>
      <c r="AY39" s="674"/>
      <c r="AZ39" s="593">
        <v>15297</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83</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219278</v>
      </c>
      <c r="CS39" s="625"/>
      <c r="CT39" s="625"/>
      <c r="CU39" s="625"/>
      <c r="CV39" s="625"/>
      <c r="CW39" s="625"/>
      <c r="CX39" s="625"/>
      <c r="CY39" s="626"/>
      <c r="CZ39" s="627">
        <v>1.1000000000000001</v>
      </c>
      <c r="DA39" s="628"/>
      <c r="DB39" s="628"/>
      <c r="DC39" s="629"/>
      <c r="DD39" s="602">
        <v>210092</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284767</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100</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897252</v>
      </c>
      <c r="CS40" s="594"/>
      <c r="CT40" s="594"/>
      <c r="CU40" s="594"/>
      <c r="CV40" s="594"/>
      <c r="CW40" s="594"/>
      <c r="CX40" s="594"/>
      <c r="CY40" s="595"/>
      <c r="CZ40" s="627">
        <v>4.5</v>
      </c>
      <c r="DA40" s="628"/>
      <c r="DB40" s="628"/>
      <c r="DC40" s="629"/>
      <c r="DD40" s="602">
        <v>843002</v>
      </c>
      <c r="DE40" s="594"/>
      <c r="DF40" s="594"/>
      <c r="DG40" s="594"/>
      <c r="DH40" s="594"/>
      <c r="DI40" s="594"/>
      <c r="DJ40" s="594"/>
      <c r="DK40" s="595"/>
      <c r="DL40" s="602">
        <v>836756</v>
      </c>
      <c r="DM40" s="594"/>
      <c r="DN40" s="594"/>
      <c r="DO40" s="594"/>
      <c r="DP40" s="594"/>
      <c r="DQ40" s="594"/>
      <c r="DR40" s="594"/>
      <c r="DS40" s="594"/>
      <c r="DT40" s="594"/>
      <c r="DU40" s="594"/>
      <c r="DV40" s="595"/>
      <c r="DW40" s="598">
        <v>6.8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1308606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361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4280433</v>
      </c>
      <c r="CS42" s="594"/>
      <c r="CT42" s="594"/>
      <c r="CU42" s="594"/>
      <c r="CV42" s="594"/>
      <c r="CW42" s="594"/>
      <c r="CX42" s="594"/>
      <c r="CY42" s="595"/>
      <c r="CZ42" s="627">
        <v>21.7</v>
      </c>
      <c r="DA42" s="676"/>
      <c r="DB42" s="676"/>
      <c r="DC42" s="677"/>
      <c r="DD42" s="602">
        <v>453438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83717</v>
      </c>
      <c r="CS43" s="625"/>
      <c r="CT43" s="625"/>
      <c r="CU43" s="625"/>
      <c r="CV43" s="625"/>
      <c r="CW43" s="625"/>
      <c r="CX43" s="625"/>
      <c r="CY43" s="626"/>
      <c r="CZ43" s="627">
        <v>0.4</v>
      </c>
      <c r="DA43" s="628"/>
      <c r="DB43" s="628"/>
      <c r="DC43" s="629"/>
      <c r="DD43" s="602">
        <v>64895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4278329</v>
      </c>
      <c r="CS44" s="594"/>
      <c r="CT44" s="594"/>
      <c r="CU44" s="594"/>
      <c r="CV44" s="594"/>
      <c r="CW44" s="594"/>
      <c r="CX44" s="594"/>
      <c r="CY44" s="595"/>
      <c r="CZ44" s="627">
        <v>21.7</v>
      </c>
      <c r="DA44" s="676"/>
      <c r="DB44" s="676"/>
      <c r="DC44" s="677"/>
      <c r="DD44" s="602">
        <v>453296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3253750</v>
      </c>
      <c r="CS45" s="625"/>
      <c r="CT45" s="625"/>
      <c r="CU45" s="625"/>
      <c r="CV45" s="625"/>
      <c r="CW45" s="625"/>
      <c r="CX45" s="625"/>
      <c r="CY45" s="626"/>
      <c r="CZ45" s="627">
        <v>16.5</v>
      </c>
      <c r="DA45" s="628"/>
      <c r="DB45" s="628"/>
      <c r="DC45" s="629"/>
      <c r="DD45" s="602">
        <v>76707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952544</v>
      </c>
      <c r="CS46" s="594"/>
      <c r="CT46" s="594"/>
      <c r="CU46" s="594"/>
      <c r="CV46" s="594"/>
      <c r="CW46" s="594"/>
      <c r="CX46" s="594"/>
      <c r="CY46" s="595"/>
      <c r="CZ46" s="627">
        <v>4.8</v>
      </c>
      <c r="DA46" s="676"/>
      <c r="DB46" s="676"/>
      <c r="DC46" s="677"/>
      <c r="DD46" s="602">
        <v>324154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2104</v>
      </c>
      <c r="CS47" s="625"/>
      <c r="CT47" s="625"/>
      <c r="CU47" s="625"/>
      <c r="CV47" s="625"/>
      <c r="CW47" s="625"/>
      <c r="CX47" s="625"/>
      <c r="CY47" s="626"/>
      <c r="CZ47" s="627">
        <v>0</v>
      </c>
      <c r="DA47" s="628"/>
      <c r="DB47" s="628"/>
      <c r="DC47" s="629"/>
      <c r="DD47" s="602">
        <v>142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19750140</v>
      </c>
      <c r="CS49" s="661"/>
      <c r="CT49" s="661"/>
      <c r="CU49" s="661"/>
      <c r="CV49" s="661"/>
      <c r="CW49" s="661"/>
      <c r="CX49" s="661"/>
      <c r="CY49" s="688"/>
      <c r="CZ49" s="689">
        <v>100</v>
      </c>
      <c r="DA49" s="690"/>
      <c r="DB49" s="690"/>
      <c r="DC49" s="691"/>
      <c r="DD49" s="692">
        <v>13317837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20833</v>
      </c>
      <c r="R7" s="723"/>
      <c r="S7" s="723"/>
      <c r="T7" s="723"/>
      <c r="U7" s="723"/>
      <c r="V7" s="723">
        <v>19685</v>
      </c>
      <c r="W7" s="723"/>
      <c r="X7" s="723"/>
      <c r="Y7" s="723"/>
      <c r="Z7" s="723"/>
      <c r="AA7" s="723">
        <v>1149</v>
      </c>
      <c r="AB7" s="723"/>
      <c r="AC7" s="723"/>
      <c r="AD7" s="723"/>
      <c r="AE7" s="724"/>
      <c r="AF7" s="725">
        <v>639</v>
      </c>
      <c r="AG7" s="726"/>
      <c r="AH7" s="726"/>
      <c r="AI7" s="726"/>
      <c r="AJ7" s="727"/>
      <c r="AK7" s="762">
        <v>204</v>
      </c>
      <c r="AL7" s="763"/>
      <c r="AM7" s="763"/>
      <c r="AN7" s="763"/>
      <c r="AO7" s="763"/>
      <c r="AP7" s="763">
        <v>18409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6</v>
      </c>
      <c r="CI7" s="760"/>
      <c r="CJ7" s="760"/>
      <c r="CK7" s="760"/>
      <c r="CL7" s="761"/>
      <c r="CM7" s="759">
        <v>122</v>
      </c>
      <c r="CN7" s="760"/>
      <c r="CO7" s="760"/>
      <c r="CP7" s="760"/>
      <c r="CQ7" s="761"/>
      <c r="CR7" s="759">
        <v>50</v>
      </c>
      <c r="CS7" s="760"/>
      <c r="CT7" s="760"/>
      <c r="CU7" s="760"/>
      <c r="CV7" s="761"/>
      <c r="CW7" s="759">
        <v>0</v>
      </c>
      <c r="CX7" s="760"/>
      <c r="CY7" s="760"/>
      <c r="CZ7" s="760"/>
      <c r="DA7" s="761"/>
      <c r="DB7" s="759"/>
      <c r="DC7" s="760"/>
      <c r="DD7" s="760"/>
      <c r="DE7" s="760"/>
      <c r="DF7" s="761"/>
      <c r="DG7" s="759" t="s">
        <v>575</v>
      </c>
      <c r="DH7" s="760"/>
      <c r="DI7" s="760"/>
      <c r="DJ7" s="760"/>
      <c r="DK7" s="761"/>
      <c r="DL7" s="759" t="s">
        <v>575</v>
      </c>
      <c r="DM7" s="760"/>
      <c r="DN7" s="760"/>
      <c r="DO7" s="760"/>
      <c r="DP7" s="761"/>
      <c r="DQ7" s="759"/>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19</v>
      </c>
      <c r="R8" s="747"/>
      <c r="S8" s="747"/>
      <c r="T8" s="747"/>
      <c r="U8" s="747"/>
      <c r="V8" s="747">
        <v>16</v>
      </c>
      <c r="W8" s="747"/>
      <c r="X8" s="747"/>
      <c r="Y8" s="747"/>
      <c r="Z8" s="747"/>
      <c r="AA8" s="748">
        <v>3</v>
      </c>
      <c r="AB8" s="749"/>
      <c r="AC8" s="749"/>
      <c r="AD8" s="749"/>
      <c r="AE8" s="750"/>
      <c r="AF8" s="751">
        <v>3</v>
      </c>
      <c r="AG8" s="749"/>
      <c r="AH8" s="749"/>
      <c r="AI8" s="749"/>
      <c r="AJ8" s="750"/>
      <c r="AK8" s="752" t="s">
        <v>574</v>
      </c>
      <c r="AL8" s="753"/>
      <c r="AM8" s="753"/>
      <c r="AN8" s="753"/>
      <c r="AO8" s="753"/>
      <c r="AP8" s="753" t="s">
        <v>569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9</v>
      </c>
      <c r="CI8" s="770"/>
      <c r="CJ8" s="770"/>
      <c r="CK8" s="770"/>
      <c r="CL8" s="771"/>
      <c r="CM8" s="769">
        <v>612</v>
      </c>
      <c r="CN8" s="770"/>
      <c r="CO8" s="770"/>
      <c r="CP8" s="770"/>
      <c r="CQ8" s="771"/>
      <c r="CR8" s="769">
        <v>235</v>
      </c>
      <c r="CS8" s="770"/>
      <c r="CT8" s="770"/>
      <c r="CU8" s="770"/>
      <c r="CV8" s="771"/>
      <c r="CW8" s="769">
        <v>3</v>
      </c>
      <c r="CX8" s="770"/>
      <c r="CY8" s="770"/>
      <c r="CZ8" s="770"/>
      <c r="DA8" s="771"/>
      <c r="DB8" s="769"/>
      <c r="DC8" s="770"/>
      <c r="DD8" s="770"/>
      <c r="DE8" s="770"/>
      <c r="DF8" s="771"/>
      <c r="DG8" s="769" t="s">
        <v>578</v>
      </c>
      <c r="DH8" s="770"/>
      <c r="DI8" s="770"/>
      <c r="DJ8" s="770"/>
      <c r="DK8" s="771"/>
      <c r="DL8" s="769" t="s">
        <v>576</v>
      </c>
      <c r="DM8" s="770"/>
      <c r="DN8" s="770"/>
      <c r="DO8" s="770"/>
      <c r="DP8" s="771"/>
      <c r="DQ8" s="769"/>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16</v>
      </c>
      <c r="R9" s="747"/>
      <c r="S9" s="747"/>
      <c r="T9" s="747"/>
      <c r="U9" s="747"/>
      <c r="V9" s="747">
        <v>13</v>
      </c>
      <c r="W9" s="747"/>
      <c r="X9" s="747"/>
      <c r="Y9" s="747"/>
      <c r="Z9" s="747"/>
      <c r="AA9" s="748">
        <v>4</v>
      </c>
      <c r="AB9" s="749"/>
      <c r="AC9" s="749"/>
      <c r="AD9" s="749"/>
      <c r="AE9" s="750"/>
      <c r="AF9" s="751">
        <v>4</v>
      </c>
      <c r="AG9" s="749"/>
      <c r="AH9" s="749"/>
      <c r="AI9" s="749"/>
      <c r="AJ9" s="750"/>
      <c r="AK9" s="752">
        <v>6</v>
      </c>
      <c r="AL9" s="753"/>
      <c r="AM9" s="753"/>
      <c r="AN9" s="753"/>
      <c r="AO9" s="753"/>
      <c r="AP9" s="753" t="s">
        <v>569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-65</v>
      </c>
      <c r="CI9" s="770"/>
      <c r="CJ9" s="770"/>
      <c r="CK9" s="770"/>
      <c r="CL9" s="771"/>
      <c r="CM9" s="769">
        <v>258</v>
      </c>
      <c r="CN9" s="770"/>
      <c r="CO9" s="770"/>
      <c r="CP9" s="770"/>
      <c r="CQ9" s="771"/>
      <c r="CR9" s="769">
        <v>3</v>
      </c>
      <c r="CS9" s="770"/>
      <c r="CT9" s="770"/>
      <c r="CU9" s="770"/>
      <c r="CV9" s="771"/>
      <c r="CW9" s="769">
        <v>0</v>
      </c>
      <c r="CX9" s="770"/>
      <c r="CY9" s="770"/>
      <c r="CZ9" s="770"/>
      <c r="DA9" s="771"/>
      <c r="DB9" s="769"/>
      <c r="DC9" s="770"/>
      <c r="DD9" s="770"/>
      <c r="DE9" s="770"/>
      <c r="DF9" s="771"/>
      <c r="DG9" s="769" t="s">
        <v>578</v>
      </c>
      <c r="DH9" s="770"/>
      <c r="DI9" s="770"/>
      <c r="DJ9" s="770"/>
      <c r="DK9" s="771"/>
      <c r="DL9" s="769" t="s">
        <v>577</v>
      </c>
      <c r="DM9" s="770"/>
      <c r="DN9" s="770"/>
      <c r="DO9" s="770"/>
      <c r="DP9" s="771"/>
      <c r="DQ9" s="769"/>
      <c r="DR9" s="770"/>
      <c r="DS9" s="770"/>
      <c r="DT9" s="770"/>
      <c r="DU9" s="771"/>
      <c r="DV9" s="772"/>
      <c r="DW9" s="773"/>
      <c r="DX9" s="773"/>
      <c r="DY9" s="773"/>
      <c r="DZ9" s="774"/>
      <c r="EA9" s="205"/>
    </row>
    <row r="10" spans="1:131" s="206" customFormat="1" ht="26.25" customHeight="1">
      <c r="A10" s="212">
        <v>4</v>
      </c>
      <c r="B10" s="743" t="s">
        <v>367</v>
      </c>
      <c r="C10" s="744"/>
      <c r="D10" s="744"/>
      <c r="E10" s="744"/>
      <c r="F10" s="744"/>
      <c r="G10" s="744"/>
      <c r="H10" s="744"/>
      <c r="I10" s="744"/>
      <c r="J10" s="744"/>
      <c r="K10" s="744"/>
      <c r="L10" s="744"/>
      <c r="M10" s="744"/>
      <c r="N10" s="744"/>
      <c r="O10" s="744"/>
      <c r="P10" s="745"/>
      <c r="Q10" s="746">
        <v>90</v>
      </c>
      <c r="R10" s="747"/>
      <c r="S10" s="747"/>
      <c r="T10" s="747"/>
      <c r="U10" s="747"/>
      <c r="V10" s="747">
        <v>65</v>
      </c>
      <c r="W10" s="747"/>
      <c r="X10" s="747"/>
      <c r="Y10" s="747"/>
      <c r="Z10" s="747"/>
      <c r="AA10" s="748">
        <v>25</v>
      </c>
      <c r="AB10" s="749"/>
      <c r="AC10" s="749"/>
      <c r="AD10" s="749"/>
      <c r="AE10" s="750"/>
      <c r="AF10" s="751">
        <v>11</v>
      </c>
      <c r="AG10" s="749"/>
      <c r="AH10" s="749"/>
      <c r="AI10" s="749"/>
      <c r="AJ10" s="750"/>
      <c r="AK10" s="752">
        <v>26</v>
      </c>
      <c r="AL10" s="753"/>
      <c r="AM10" s="753"/>
      <c r="AN10" s="753"/>
      <c r="AO10" s="753"/>
      <c r="AP10" s="753" t="s">
        <v>569</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-5</v>
      </c>
      <c r="CI10" s="770"/>
      <c r="CJ10" s="770"/>
      <c r="CK10" s="770"/>
      <c r="CL10" s="771"/>
      <c r="CM10" s="769">
        <v>672</v>
      </c>
      <c r="CN10" s="770"/>
      <c r="CO10" s="770"/>
      <c r="CP10" s="770"/>
      <c r="CQ10" s="771"/>
      <c r="CR10" s="769">
        <v>5</v>
      </c>
      <c r="CS10" s="770"/>
      <c r="CT10" s="770"/>
      <c r="CU10" s="770"/>
      <c r="CV10" s="771"/>
      <c r="CW10" s="769" t="s">
        <v>569</v>
      </c>
      <c r="CX10" s="770"/>
      <c r="CY10" s="770"/>
      <c r="CZ10" s="770"/>
      <c r="DA10" s="771"/>
      <c r="DB10" s="769"/>
      <c r="DC10" s="770"/>
      <c r="DD10" s="770"/>
      <c r="DE10" s="770"/>
      <c r="DF10" s="771"/>
      <c r="DG10" s="769" t="s">
        <v>577</v>
      </c>
      <c r="DH10" s="770"/>
      <c r="DI10" s="770"/>
      <c r="DJ10" s="770"/>
      <c r="DK10" s="771"/>
      <c r="DL10" s="769" t="s">
        <v>578</v>
      </c>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368</v>
      </c>
      <c r="C11" s="744"/>
      <c r="D11" s="744"/>
      <c r="E11" s="744"/>
      <c r="F11" s="744"/>
      <c r="G11" s="744"/>
      <c r="H11" s="744"/>
      <c r="I11" s="744"/>
      <c r="J11" s="744"/>
      <c r="K11" s="744"/>
      <c r="L11" s="744"/>
      <c r="M11" s="744"/>
      <c r="N11" s="744"/>
      <c r="O11" s="744"/>
      <c r="P11" s="745"/>
      <c r="Q11" s="746">
        <v>5</v>
      </c>
      <c r="R11" s="747"/>
      <c r="S11" s="747"/>
      <c r="T11" s="747"/>
      <c r="U11" s="747"/>
      <c r="V11" s="747">
        <v>5</v>
      </c>
      <c r="W11" s="747"/>
      <c r="X11" s="747"/>
      <c r="Y11" s="747"/>
      <c r="Z11" s="747"/>
      <c r="AA11" s="748">
        <v>0</v>
      </c>
      <c r="AB11" s="749"/>
      <c r="AC11" s="749"/>
      <c r="AD11" s="749"/>
      <c r="AE11" s="750"/>
      <c r="AF11" s="751">
        <v>0</v>
      </c>
      <c r="AG11" s="749"/>
      <c r="AH11" s="749"/>
      <c r="AI11" s="749"/>
      <c r="AJ11" s="750"/>
      <c r="AK11" s="752">
        <v>0</v>
      </c>
      <c r="AL11" s="753"/>
      <c r="AM11" s="753"/>
      <c r="AN11" s="753"/>
      <c r="AO11" s="753"/>
      <c r="AP11" s="753" t="s">
        <v>569</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552</v>
      </c>
      <c r="BT11" s="757"/>
      <c r="BU11" s="757"/>
      <c r="BV11" s="757"/>
      <c r="BW11" s="757"/>
      <c r="BX11" s="757"/>
      <c r="BY11" s="757"/>
      <c r="BZ11" s="757"/>
      <c r="CA11" s="757"/>
      <c r="CB11" s="757"/>
      <c r="CC11" s="757"/>
      <c r="CD11" s="757"/>
      <c r="CE11" s="757"/>
      <c r="CF11" s="757"/>
      <c r="CG11" s="758"/>
      <c r="CH11" s="769">
        <v>8</v>
      </c>
      <c r="CI11" s="770"/>
      <c r="CJ11" s="770"/>
      <c r="CK11" s="770"/>
      <c r="CL11" s="771"/>
      <c r="CM11" s="769">
        <v>168</v>
      </c>
      <c r="CN11" s="770"/>
      <c r="CO11" s="770"/>
      <c r="CP11" s="770"/>
      <c r="CQ11" s="771"/>
      <c r="CR11" s="769">
        <v>10</v>
      </c>
      <c r="CS11" s="770"/>
      <c r="CT11" s="770"/>
      <c r="CU11" s="770"/>
      <c r="CV11" s="771"/>
      <c r="CW11" s="769" t="s">
        <v>570</v>
      </c>
      <c r="CX11" s="770"/>
      <c r="CY11" s="770"/>
      <c r="CZ11" s="770"/>
      <c r="DA11" s="771"/>
      <c r="DB11" s="769"/>
      <c r="DC11" s="770"/>
      <c r="DD11" s="770"/>
      <c r="DE11" s="770"/>
      <c r="DF11" s="771"/>
      <c r="DG11" s="769" t="s">
        <v>578</v>
      </c>
      <c r="DH11" s="770"/>
      <c r="DI11" s="770"/>
      <c r="DJ11" s="770"/>
      <c r="DK11" s="771"/>
      <c r="DL11" s="769" t="s">
        <v>578</v>
      </c>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51"/>
      <c r="AG12" s="749"/>
      <c r="AH12" s="749"/>
      <c r="AI12" s="749"/>
      <c r="AJ12" s="750"/>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551</v>
      </c>
      <c r="BT12" s="757"/>
      <c r="BU12" s="757"/>
      <c r="BV12" s="757"/>
      <c r="BW12" s="757"/>
      <c r="BX12" s="757"/>
      <c r="BY12" s="757"/>
      <c r="BZ12" s="757"/>
      <c r="CA12" s="757"/>
      <c r="CB12" s="757"/>
      <c r="CC12" s="757"/>
      <c r="CD12" s="757"/>
      <c r="CE12" s="757"/>
      <c r="CF12" s="757"/>
      <c r="CG12" s="758"/>
      <c r="CH12" s="769">
        <v>2</v>
      </c>
      <c r="CI12" s="770"/>
      <c r="CJ12" s="770"/>
      <c r="CK12" s="770"/>
      <c r="CL12" s="771"/>
      <c r="CM12" s="769">
        <v>63</v>
      </c>
      <c r="CN12" s="770"/>
      <c r="CO12" s="770"/>
      <c r="CP12" s="770"/>
      <c r="CQ12" s="771"/>
      <c r="CR12" s="769">
        <v>35</v>
      </c>
      <c r="CS12" s="770"/>
      <c r="CT12" s="770"/>
      <c r="CU12" s="770"/>
      <c r="CV12" s="771"/>
      <c r="CW12" s="769" t="s">
        <v>553</v>
      </c>
      <c r="CX12" s="770"/>
      <c r="CY12" s="770"/>
      <c r="CZ12" s="770"/>
      <c r="DA12" s="771"/>
      <c r="DB12" s="769"/>
      <c r="DC12" s="770"/>
      <c r="DD12" s="770"/>
      <c r="DE12" s="770"/>
      <c r="DF12" s="771"/>
      <c r="DG12" s="769" t="s">
        <v>578</v>
      </c>
      <c r="DH12" s="770"/>
      <c r="DI12" s="770"/>
      <c r="DJ12" s="770"/>
      <c r="DK12" s="771"/>
      <c r="DL12" s="769" t="s">
        <v>578</v>
      </c>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51"/>
      <c r="AG13" s="749"/>
      <c r="AH13" s="749"/>
      <c r="AI13" s="749"/>
      <c r="AJ13" s="750"/>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51"/>
      <c r="AG14" s="749"/>
      <c r="AH14" s="749"/>
      <c r="AI14" s="749"/>
      <c r="AJ14" s="750"/>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51"/>
      <c r="AG15" s="749"/>
      <c r="AH15" s="749"/>
      <c r="AI15" s="749"/>
      <c r="AJ15" s="750"/>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51"/>
      <c r="AG16" s="749"/>
      <c r="AH16" s="749"/>
      <c r="AI16" s="749"/>
      <c r="AJ16" s="750"/>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51"/>
      <c r="AG17" s="749"/>
      <c r="AH17" s="749"/>
      <c r="AI17" s="749"/>
      <c r="AJ17" s="750"/>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51"/>
      <c r="AG18" s="749"/>
      <c r="AH18" s="749"/>
      <c r="AI18" s="749"/>
      <c r="AJ18" s="750"/>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51"/>
      <c r="AG19" s="749"/>
      <c r="AH19" s="749"/>
      <c r="AI19" s="749"/>
      <c r="AJ19" s="750"/>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51"/>
      <c r="AG20" s="749"/>
      <c r="AH20" s="749"/>
      <c r="AI20" s="749"/>
      <c r="AJ20" s="750"/>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51"/>
      <c r="AG21" s="749"/>
      <c r="AH21" s="749"/>
      <c r="AI21" s="749"/>
      <c r="AJ21" s="750"/>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51"/>
      <c r="AG22" s="749"/>
      <c r="AH22" s="749"/>
      <c r="AI22" s="749"/>
      <c r="AJ22" s="750"/>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20963</v>
      </c>
      <c r="R23" s="782"/>
      <c r="S23" s="782"/>
      <c r="T23" s="782"/>
      <c r="U23" s="782"/>
      <c r="V23" s="782">
        <v>19784</v>
      </c>
      <c r="W23" s="782"/>
      <c r="X23" s="782"/>
      <c r="Y23" s="782"/>
      <c r="Z23" s="782"/>
      <c r="AA23" s="782">
        <v>1181</v>
      </c>
      <c r="AB23" s="782"/>
      <c r="AC23" s="782"/>
      <c r="AD23" s="782"/>
      <c r="AE23" s="783"/>
      <c r="AF23" s="784">
        <v>657</v>
      </c>
      <c r="AG23" s="782"/>
      <c r="AH23" s="782"/>
      <c r="AI23" s="782"/>
      <c r="AJ23" s="785"/>
      <c r="AK23" s="786"/>
      <c r="AL23" s="787"/>
      <c r="AM23" s="787"/>
      <c r="AN23" s="787"/>
      <c r="AO23" s="787"/>
      <c r="AP23" s="782">
        <v>18409</v>
      </c>
      <c r="AQ23" s="782"/>
      <c r="AR23" s="782"/>
      <c r="AS23" s="782"/>
      <c r="AT23" s="782"/>
      <c r="AU23" s="788"/>
      <c r="AV23" s="788"/>
      <c r="AW23" s="788"/>
      <c r="AX23" s="788"/>
      <c r="AY23" s="789"/>
      <c r="AZ23" s="797" t="s">
        <v>372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5012</v>
      </c>
      <c r="R28" s="811"/>
      <c r="S28" s="811"/>
      <c r="T28" s="811"/>
      <c r="U28" s="811"/>
      <c r="V28" s="811">
        <v>4899</v>
      </c>
      <c r="W28" s="811"/>
      <c r="X28" s="811"/>
      <c r="Y28" s="811"/>
      <c r="Z28" s="811"/>
      <c r="AA28" s="811">
        <v>113</v>
      </c>
      <c r="AB28" s="811"/>
      <c r="AC28" s="811"/>
      <c r="AD28" s="811"/>
      <c r="AE28" s="812"/>
      <c r="AF28" s="813">
        <v>113</v>
      </c>
      <c r="AG28" s="811"/>
      <c r="AH28" s="811"/>
      <c r="AI28" s="811"/>
      <c r="AJ28" s="814"/>
      <c r="AK28" s="815">
        <v>470</v>
      </c>
      <c r="AL28" s="806"/>
      <c r="AM28" s="806"/>
      <c r="AN28" s="806"/>
      <c r="AO28" s="806"/>
      <c r="AP28" s="806">
        <v>80</v>
      </c>
      <c r="AQ28" s="806"/>
      <c r="AR28" s="806"/>
      <c r="AS28" s="806"/>
      <c r="AT28" s="806"/>
      <c r="AU28" s="806">
        <v>4</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3747</v>
      </c>
      <c r="R29" s="747"/>
      <c r="S29" s="747"/>
      <c r="T29" s="747"/>
      <c r="U29" s="747"/>
      <c r="V29" s="747">
        <v>3658</v>
      </c>
      <c r="W29" s="747"/>
      <c r="X29" s="747"/>
      <c r="Y29" s="747"/>
      <c r="Z29" s="747"/>
      <c r="AA29" s="747">
        <v>89</v>
      </c>
      <c r="AB29" s="747"/>
      <c r="AC29" s="747"/>
      <c r="AD29" s="747"/>
      <c r="AE29" s="748"/>
      <c r="AF29" s="751">
        <v>89</v>
      </c>
      <c r="AG29" s="749"/>
      <c r="AH29" s="749"/>
      <c r="AI29" s="749"/>
      <c r="AJ29" s="750"/>
      <c r="AK29" s="818">
        <v>564</v>
      </c>
      <c r="AL29" s="819"/>
      <c r="AM29" s="819"/>
      <c r="AN29" s="819"/>
      <c r="AO29" s="819"/>
      <c r="AP29" s="819" t="s">
        <v>570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517</v>
      </c>
      <c r="R30" s="747"/>
      <c r="S30" s="747"/>
      <c r="T30" s="747"/>
      <c r="U30" s="747"/>
      <c r="V30" s="747">
        <v>515</v>
      </c>
      <c r="W30" s="747"/>
      <c r="X30" s="747"/>
      <c r="Y30" s="747"/>
      <c r="Z30" s="747"/>
      <c r="AA30" s="747">
        <v>2</v>
      </c>
      <c r="AB30" s="747"/>
      <c r="AC30" s="747"/>
      <c r="AD30" s="747"/>
      <c r="AE30" s="748"/>
      <c r="AF30" s="751">
        <v>2</v>
      </c>
      <c r="AG30" s="749"/>
      <c r="AH30" s="749"/>
      <c r="AI30" s="749"/>
      <c r="AJ30" s="750"/>
      <c r="AK30" s="818">
        <v>135</v>
      </c>
      <c r="AL30" s="819"/>
      <c r="AM30" s="819"/>
      <c r="AN30" s="819"/>
      <c r="AO30" s="819"/>
      <c r="AP30" s="819" t="s">
        <v>569</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f>3779-Q29</f>
        <v>32</v>
      </c>
      <c r="R31" s="747"/>
      <c r="S31" s="747"/>
      <c r="T31" s="747"/>
      <c r="U31" s="747"/>
      <c r="V31" s="747">
        <f>3687-V29</f>
        <v>29</v>
      </c>
      <c r="W31" s="747"/>
      <c r="X31" s="747"/>
      <c r="Y31" s="747"/>
      <c r="Z31" s="747"/>
      <c r="AA31" s="747">
        <v>3</v>
      </c>
      <c r="AB31" s="747"/>
      <c r="AC31" s="747"/>
      <c r="AD31" s="747"/>
      <c r="AE31" s="748"/>
      <c r="AF31" s="751">
        <v>3</v>
      </c>
      <c r="AG31" s="749"/>
      <c r="AH31" s="749"/>
      <c r="AI31" s="749"/>
      <c r="AJ31" s="750"/>
      <c r="AK31" s="818">
        <v>11</v>
      </c>
      <c r="AL31" s="819"/>
      <c r="AM31" s="819"/>
      <c r="AN31" s="819"/>
      <c r="AO31" s="819"/>
      <c r="AP31" s="819" t="s">
        <v>569</v>
      </c>
      <c r="AQ31" s="819"/>
      <c r="AR31" s="819"/>
      <c r="AS31" s="819"/>
      <c r="AT31" s="819"/>
      <c r="AU31" s="819">
        <v>0</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803</v>
      </c>
      <c r="R32" s="747"/>
      <c r="S32" s="747"/>
      <c r="T32" s="747"/>
      <c r="U32" s="747"/>
      <c r="V32" s="747">
        <v>733</v>
      </c>
      <c r="W32" s="747"/>
      <c r="X32" s="747"/>
      <c r="Y32" s="747"/>
      <c r="Z32" s="747"/>
      <c r="AA32" s="747">
        <v>70</v>
      </c>
      <c r="AB32" s="747"/>
      <c r="AC32" s="747"/>
      <c r="AD32" s="747"/>
      <c r="AE32" s="748"/>
      <c r="AF32" s="751">
        <v>2172</v>
      </c>
      <c r="AG32" s="749"/>
      <c r="AH32" s="749"/>
      <c r="AI32" s="749"/>
      <c r="AJ32" s="750"/>
      <c r="AK32" s="818">
        <v>7</v>
      </c>
      <c r="AL32" s="819"/>
      <c r="AM32" s="819"/>
      <c r="AN32" s="819"/>
      <c r="AO32" s="819"/>
      <c r="AP32" s="819">
        <v>1428</v>
      </c>
      <c r="AQ32" s="819"/>
      <c r="AR32" s="819"/>
      <c r="AS32" s="819"/>
      <c r="AT32" s="819"/>
      <c r="AU32" s="819">
        <v>86</v>
      </c>
      <c r="AV32" s="819"/>
      <c r="AW32" s="819"/>
      <c r="AX32" s="819"/>
      <c r="AY32" s="819"/>
      <c r="AZ32" s="820"/>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2098</v>
      </c>
      <c r="R33" s="747"/>
      <c r="S33" s="747"/>
      <c r="T33" s="747"/>
      <c r="U33" s="747"/>
      <c r="V33" s="747">
        <v>2504</v>
      </c>
      <c r="W33" s="747"/>
      <c r="X33" s="747"/>
      <c r="Y33" s="747"/>
      <c r="Z33" s="747"/>
      <c r="AA33" s="747">
        <v>-407</v>
      </c>
      <c r="AB33" s="747"/>
      <c r="AC33" s="747"/>
      <c r="AD33" s="747"/>
      <c r="AE33" s="748"/>
      <c r="AF33" s="751">
        <v>246</v>
      </c>
      <c r="AG33" s="749"/>
      <c r="AH33" s="749"/>
      <c r="AI33" s="749"/>
      <c r="AJ33" s="750"/>
      <c r="AK33" s="818">
        <v>1940</v>
      </c>
      <c r="AL33" s="819"/>
      <c r="AM33" s="819"/>
      <c r="AN33" s="819"/>
      <c r="AO33" s="819"/>
      <c r="AP33" s="819">
        <f>ROUND((15826660+3898494+325054+2260)/1000,0)</f>
        <v>20052</v>
      </c>
      <c r="AQ33" s="819"/>
      <c r="AR33" s="819"/>
      <c r="AS33" s="819"/>
      <c r="AT33" s="819"/>
      <c r="AU33" s="819">
        <v>18308</v>
      </c>
      <c r="AV33" s="819"/>
      <c r="AW33" s="819"/>
      <c r="AX33" s="819"/>
      <c r="AY33" s="819"/>
      <c r="AZ33" s="820"/>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5120</v>
      </c>
      <c r="R34" s="747"/>
      <c r="S34" s="747"/>
      <c r="T34" s="747"/>
      <c r="U34" s="747"/>
      <c r="V34" s="747">
        <v>5308</v>
      </c>
      <c r="W34" s="747"/>
      <c r="X34" s="747"/>
      <c r="Y34" s="747"/>
      <c r="Z34" s="747"/>
      <c r="AA34" s="747">
        <v>-188</v>
      </c>
      <c r="AB34" s="747"/>
      <c r="AC34" s="747"/>
      <c r="AD34" s="747"/>
      <c r="AE34" s="748"/>
      <c r="AF34" s="751">
        <v>3052</v>
      </c>
      <c r="AG34" s="749"/>
      <c r="AH34" s="749"/>
      <c r="AI34" s="749"/>
      <c r="AJ34" s="750"/>
      <c r="AK34" s="818">
        <v>480</v>
      </c>
      <c r="AL34" s="819"/>
      <c r="AM34" s="819"/>
      <c r="AN34" s="819"/>
      <c r="AO34" s="819"/>
      <c r="AP34" s="819">
        <v>4704</v>
      </c>
      <c r="AQ34" s="819"/>
      <c r="AR34" s="819"/>
      <c r="AS34" s="819"/>
      <c r="AT34" s="819"/>
      <c r="AU34" s="819">
        <v>2197</v>
      </c>
      <c r="AV34" s="819"/>
      <c r="AW34" s="819"/>
      <c r="AX34" s="819"/>
      <c r="AY34" s="819"/>
      <c r="AZ34" s="820"/>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21</v>
      </c>
      <c r="R35" s="747"/>
      <c r="S35" s="747"/>
      <c r="T35" s="747"/>
      <c r="U35" s="747"/>
      <c r="V35" s="747">
        <v>20</v>
      </c>
      <c r="W35" s="747"/>
      <c r="X35" s="747"/>
      <c r="Y35" s="747"/>
      <c r="Z35" s="747"/>
      <c r="AA35" s="747">
        <v>1</v>
      </c>
      <c r="AB35" s="747"/>
      <c r="AC35" s="747"/>
      <c r="AD35" s="747"/>
      <c r="AE35" s="748"/>
      <c r="AF35" s="751">
        <v>7</v>
      </c>
      <c r="AG35" s="749"/>
      <c r="AH35" s="749"/>
      <c r="AI35" s="749"/>
      <c r="AJ35" s="750"/>
      <c r="AK35" s="818">
        <v>17</v>
      </c>
      <c r="AL35" s="819"/>
      <c r="AM35" s="819"/>
      <c r="AN35" s="819"/>
      <c r="AO35" s="819"/>
      <c r="AP35" s="819">
        <v>166</v>
      </c>
      <c r="AQ35" s="819"/>
      <c r="AR35" s="819"/>
      <c r="AS35" s="819"/>
      <c r="AT35" s="819"/>
      <c r="AU35" s="819">
        <v>166</v>
      </c>
      <c r="AV35" s="819"/>
      <c r="AW35" s="819"/>
      <c r="AX35" s="819"/>
      <c r="AY35" s="819"/>
      <c r="AZ35" s="820"/>
      <c r="BA35" s="820"/>
      <c r="BB35" s="820"/>
      <c r="BC35" s="820"/>
      <c r="BD35" s="820"/>
      <c r="BE35" s="816" t="s">
        <v>392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393</v>
      </c>
      <c r="C36" s="744"/>
      <c r="D36" s="744"/>
      <c r="E36" s="744"/>
      <c r="F36" s="744"/>
      <c r="G36" s="744"/>
      <c r="H36" s="744"/>
      <c r="I36" s="744"/>
      <c r="J36" s="744"/>
      <c r="K36" s="744"/>
      <c r="L36" s="744"/>
      <c r="M36" s="744"/>
      <c r="N36" s="744"/>
      <c r="O36" s="744"/>
      <c r="P36" s="745"/>
      <c r="Q36" s="746">
        <v>38</v>
      </c>
      <c r="R36" s="747"/>
      <c r="S36" s="747"/>
      <c r="T36" s="747"/>
      <c r="U36" s="747"/>
      <c r="V36" s="747">
        <v>42</v>
      </c>
      <c r="W36" s="747"/>
      <c r="X36" s="747"/>
      <c r="Y36" s="747"/>
      <c r="Z36" s="747"/>
      <c r="AA36" s="747">
        <v>-4</v>
      </c>
      <c r="AB36" s="747"/>
      <c r="AC36" s="747"/>
      <c r="AD36" s="747"/>
      <c r="AE36" s="748"/>
      <c r="AF36" s="751">
        <v>3</v>
      </c>
      <c r="AG36" s="749"/>
      <c r="AH36" s="749"/>
      <c r="AI36" s="749"/>
      <c r="AJ36" s="750"/>
      <c r="AK36" s="818">
        <v>15</v>
      </c>
      <c r="AL36" s="819"/>
      <c r="AM36" s="819"/>
      <c r="AN36" s="819"/>
      <c r="AO36" s="819"/>
      <c r="AP36" s="819">
        <v>160</v>
      </c>
      <c r="AQ36" s="819"/>
      <c r="AR36" s="819"/>
      <c r="AS36" s="819"/>
      <c r="AT36" s="819"/>
      <c r="AU36" s="819">
        <v>158</v>
      </c>
      <c r="AV36" s="819"/>
      <c r="AW36" s="819"/>
      <c r="AX36" s="819"/>
      <c r="AY36" s="819"/>
      <c r="AZ36" s="820"/>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394</v>
      </c>
      <c r="C37" s="744"/>
      <c r="D37" s="744"/>
      <c r="E37" s="744"/>
      <c r="F37" s="744"/>
      <c r="G37" s="744"/>
      <c r="H37" s="744"/>
      <c r="I37" s="744"/>
      <c r="J37" s="744"/>
      <c r="K37" s="744"/>
      <c r="L37" s="744"/>
      <c r="M37" s="744"/>
      <c r="N37" s="744"/>
      <c r="O37" s="744"/>
      <c r="P37" s="745"/>
      <c r="Q37" s="746">
        <v>11</v>
      </c>
      <c r="R37" s="747"/>
      <c r="S37" s="747"/>
      <c r="T37" s="747"/>
      <c r="U37" s="747"/>
      <c r="V37" s="747">
        <v>12</v>
      </c>
      <c r="W37" s="747"/>
      <c r="X37" s="747"/>
      <c r="Y37" s="747"/>
      <c r="Z37" s="747"/>
      <c r="AA37" s="747">
        <v>-1</v>
      </c>
      <c r="AB37" s="747"/>
      <c r="AC37" s="747"/>
      <c r="AD37" s="747"/>
      <c r="AE37" s="748"/>
      <c r="AF37" s="751">
        <v>42</v>
      </c>
      <c r="AG37" s="749"/>
      <c r="AH37" s="749"/>
      <c r="AI37" s="749"/>
      <c r="AJ37" s="750"/>
      <c r="AK37" s="818" t="s">
        <v>570</v>
      </c>
      <c r="AL37" s="819"/>
      <c r="AM37" s="819"/>
      <c r="AN37" s="819"/>
      <c r="AO37" s="819"/>
      <c r="AP37" s="819">
        <v>256</v>
      </c>
      <c r="AQ37" s="819"/>
      <c r="AR37" s="819"/>
      <c r="AS37" s="819"/>
      <c r="AT37" s="819"/>
      <c r="AU37" s="819">
        <v>0</v>
      </c>
      <c r="AV37" s="819"/>
      <c r="AW37" s="819"/>
      <c r="AX37" s="819"/>
      <c r="AY37" s="819"/>
      <c r="AZ37" s="820"/>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395</v>
      </c>
      <c r="C38" s="744"/>
      <c r="D38" s="744"/>
      <c r="E38" s="744"/>
      <c r="F38" s="744"/>
      <c r="G38" s="744"/>
      <c r="H38" s="744"/>
      <c r="I38" s="744"/>
      <c r="J38" s="744"/>
      <c r="K38" s="744"/>
      <c r="L38" s="744"/>
      <c r="M38" s="744"/>
      <c r="N38" s="744"/>
      <c r="O38" s="744"/>
      <c r="P38" s="745"/>
      <c r="Q38" s="746">
        <v>403</v>
      </c>
      <c r="R38" s="747"/>
      <c r="S38" s="747"/>
      <c r="T38" s="747"/>
      <c r="U38" s="747"/>
      <c r="V38" s="747">
        <v>333</v>
      </c>
      <c r="W38" s="747"/>
      <c r="X38" s="747"/>
      <c r="Y38" s="747"/>
      <c r="Z38" s="747"/>
      <c r="AA38" s="747">
        <v>70</v>
      </c>
      <c r="AB38" s="747"/>
      <c r="AC38" s="747"/>
      <c r="AD38" s="747"/>
      <c r="AE38" s="748"/>
      <c r="AF38" s="751">
        <v>0</v>
      </c>
      <c r="AG38" s="749"/>
      <c r="AH38" s="749"/>
      <c r="AI38" s="749"/>
      <c r="AJ38" s="750"/>
      <c r="AK38" s="818">
        <v>147</v>
      </c>
      <c r="AL38" s="819"/>
      <c r="AM38" s="819"/>
      <c r="AN38" s="819"/>
      <c r="AO38" s="819"/>
      <c r="AP38" s="819" t="s">
        <v>569</v>
      </c>
      <c r="AQ38" s="819"/>
      <c r="AR38" s="819"/>
      <c r="AS38" s="819"/>
      <c r="AT38" s="819"/>
      <c r="AU38" s="819">
        <v>256</v>
      </c>
      <c r="AV38" s="819"/>
      <c r="AW38" s="819"/>
      <c r="AX38" s="819"/>
      <c r="AY38" s="819"/>
      <c r="AZ38" s="820"/>
      <c r="BA38" s="820"/>
      <c r="BB38" s="820"/>
      <c r="BC38" s="820"/>
      <c r="BD38" s="820"/>
      <c r="BE38" s="816" t="s">
        <v>392</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51"/>
      <c r="AG39" s="749"/>
      <c r="AH39" s="749"/>
      <c r="AI39" s="749"/>
      <c r="AJ39" s="750"/>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51"/>
      <c r="AG40" s="749"/>
      <c r="AH40" s="749"/>
      <c r="AI40" s="749"/>
      <c r="AJ40" s="750"/>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51"/>
      <c r="AG41" s="749"/>
      <c r="AH41" s="749"/>
      <c r="AI41" s="749"/>
      <c r="AJ41" s="750"/>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51"/>
      <c r="AG42" s="749"/>
      <c r="AH42" s="749"/>
      <c r="AI42" s="749"/>
      <c r="AJ42" s="750"/>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51"/>
      <c r="AG43" s="749"/>
      <c r="AH43" s="749"/>
      <c r="AI43" s="749"/>
      <c r="AJ43" s="750"/>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51"/>
      <c r="AG44" s="749"/>
      <c r="AH44" s="749"/>
      <c r="AI44" s="749"/>
      <c r="AJ44" s="750"/>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51"/>
      <c r="AG45" s="749"/>
      <c r="AH45" s="749"/>
      <c r="AI45" s="749"/>
      <c r="AJ45" s="750"/>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51"/>
      <c r="AG46" s="749"/>
      <c r="AH46" s="749"/>
      <c r="AI46" s="749"/>
      <c r="AJ46" s="750"/>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51"/>
      <c r="AG47" s="749"/>
      <c r="AH47" s="749"/>
      <c r="AI47" s="749"/>
      <c r="AJ47" s="750"/>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51"/>
      <c r="AG48" s="749"/>
      <c r="AH48" s="749"/>
      <c r="AI48" s="749"/>
      <c r="AJ48" s="750"/>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51"/>
      <c r="AG49" s="749"/>
      <c r="AH49" s="749"/>
      <c r="AI49" s="749"/>
      <c r="AJ49" s="750"/>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51"/>
      <c r="AG50" s="749"/>
      <c r="AH50" s="749"/>
      <c r="AI50" s="749"/>
      <c r="AJ50" s="750"/>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51"/>
      <c r="AG51" s="749"/>
      <c r="AH51" s="749"/>
      <c r="AI51" s="749"/>
      <c r="AJ51" s="750"/>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51"/>
      <c r="AG52" s="749"/>
      <c r="AH52" s="749"/>
      <c r="AI52" s="749"/>
      <c r="AJ52" s="750"/>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51"/>
      <c r="AG53" s="749"/>
      <c r="AH53" s="749"/>
      <c r="AI53" s="749"/>
      <c r="AJ53" s="750"/>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51"/>
      <c r="AG54" s="749"/>
      <c r="AH54" s="749"/>
      <c r="AI54" s="749"/>
      <c r="AJ54" s="750"/>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51"/>
      <c r="AG55" s="749"/>
      <c r="AH55" s="749"/>
      <c r="AI55" s="749"/>
      <c r="AJ55" s="750"/>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51"/>
      <c r="AG56" s="749"/>
      <c r="AH56" s="749"/>
      <c r="AI56" s="749"/>
      <c r="AJ56" s="750"/>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51"/>
      <c r="AG57" s="749"/>
      <c r="AH57" s="749"/>
      <c r="AI57" s="749"/>
      <c r="AJ57" s="750"/>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51"/>
      <c r="AG58" s="749"/>
      <c r="AH58" s="749"/>
      <c r="AI58" s="749"/>
      <c r="AJ58" s="750"/>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51"/>
      <c r="AG59" s="749"/>
      <c r="AH59" s="749"/>
      <c r="AI59" s="749"/>
      <c r="AJ59" s="750"/>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51"/>
      <c r="AG60" s="749"/>
      <c r="AH60" s="749"/>
      <c r="AI60" s="749"/>
      <c r="AJ60" s="750"/>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51"/>
      <c r="AG61" s="749"/>
      <c r="AH61" s="749"/>
      <c r="AI61" s="749"/>
      <c r="AJ61" s="750"/>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51"/>
      <c r="AG62" s="749"/>
      <c r="AH62" s="749"/>
      <c r="AI62" s="749"/>
      <c r="AJ62" s="750"/>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5729</v>
      </c>
      <c r="AG63" s="830"/>
      <c r="AH63" s="830"/>
      <c r="AI63" s="830"/>
      <c r="AJ63" s="831"/>
      <c r="AK63" s="832"/>
      <c r="AL63" s="827"/>
      <c r="AM63" s="827"/>
      <c r="AN63" s="827"/>
      <c r="AO63" s="827"/>
      <c r="AP63" s="830">
        <v>26846</v>
      </c>
      <c r="AQ63" s="830"/>
      <c r="AR63" s="830"/>
      <c r="AS63" s="830"/>
      <c r="AT63" s="830"/>
      <c r="AU63" s="830">
        <v>21175</v>
      </c>
      <c r="AV63" s="830"/>
      <c r="AW63" s="830"/>
      <c r="AX63" s="830"/>
      <c r="AY63" s="830"/>
      <c r="AZ63" s="834"/>
      <c r="BA63" s="834"/>
      <c r="BB63" s="834"/>
      <c r="BC63" s="834"/>
      <c r="BD63" s="834"/>
      <c r="BE63" s="835"/>
      <c r="BF63" s="835"/>
      <c r="BG63" s="835"/>
      <c r="BH63" s="835"/>
      <c r="BI63" s="836"/>
      <c r="BJ63" s="837" t="s">
        <v>398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400</v>
      </c>
      <c r="B66" s="729"/>
      <c r="C66" s="729"/>
      <c r="D66" s="729"/>
      <c r="E66" s="729"/>
      <c r="F66" s="729"/>
      <c r="G66" s="729"/>
      <c r="H66" s="729"/>
      <c r="I66" s="729"/>
      <c r="J66" s="729"/>
      <c r="K66" s="729"/>
      <c r="L66" s="729"/>
      <c r="M66" s="729"/>
      <c r="N66" s="729"/>
      <c r="O66" s="729"/>
      <c r="P66" s="730"/>
      <c r="Q66" s="705" t="s">
        <v>401</v>
      </c>
      <c r="R66" s="706"/>
      <c r="S66" s="706"/>
      <c r="T66" s="706"/>
      <c r="U66" s="707"/>
      <c r="V66" s="705" t="s">
        <v>402</v>
      </c>
      <c r="W66" s="706"/>
      <c r="X66" s="706"/>
      <c r="Y66" s="706"/>
      <c r="Z66" s="707"/>
      <c r="AA66" s="705" t="s">
        <v>403</v>
      </c>
      <c r="AB66" s="706"/>
      <c r="AC66" s="706"/>
      <c r="AD66" s="706"/>
      <c r="AE66" s="707"/>
      <c r="AF66" s="840" t="s">
        <v>404</v>
      </c>
      <c r="AG66" s="801"/>
      <c r="AH66" s="801"/>
      <c r="AI66" s="801"/>
      <c r="AJ66" s="841"/>
      <c r="AK66" s="705" t="s">
        <v>405</v>
      </c>
      <c r="AL66" s="729"/>
      <c r="AM66" s="729"/>
      <c r="AN66" s="729"/>
      <c r="AO66" s="730"/>
      <c r="AP66" s="705" t="s">
        <v>406</v>
      </c>
      <c r="AQ66" s="706"/>
      <c r="AR66" s="706"/>
      <c r="AS66" s="706"/>
      <c r="AT66" s="707"/>
      <c r="AU66" s="705" t="s">
        <v>407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554</v>
      </c>
      <c r="C68" s="858"/>
      <c r="D68" s="858"/>
      <c r="E68" s="858"/>
      <c r="F68" s="858"/>
      <c r="G68" s="858"/>
      <c r="H68" s="858"/>
      <c r="I68" s="858"/>
      <c r="J68" s="858"/>
      <c r="K68" s="858"/>
      <c r="L68" s="858"/>
      <c r="M68" s="858"/>
      <c r="N68" s="858"/>
      <c r="O68" s="858"/>
      <c r="P68" s="859"/>
      <c r="Q68" s="860">
        <v>1529</v>
      </c>
      <c r="R68" s="854"/>
      <c r="S68" s="854"/>
      <c r="T68" s="854"/>
      <c r="U68" s="854"/>
      <c r="V68" s="854">
        <v>1474</v>
      </c>
      <c r="W68" s="854"/>
      <c r="X68" s="854"/>
      <c r="Y68" s="854"/>
      <c r="Z68" s="854"/>
      <c r="AA68" s="854">
        <v>55</v>
      </c>
      <c r="AB68" s="854"/>
      <c r="AC68" s="854"/>
      <c r="AD68" s="854"/>
      <c r="AE68" s="854"/>
      <c r="AF68" s="854">
        <v>55</v>
      </c>
      <c r="AG68" s="854"/>
      <c r="AH68" s="854"/>
      <c r="AI68" s="854"/>
      <c r="AJ68" s="854"/>
      <c r="AK68" s="854" t="s">
        <v>571</v>
      </c>
      <c r="AL68" s="854"/>
      <c r="AM68" s="854"/>
      <c r="AN68" s="854"/>
      <c r="AO68" s="854"/>
      <c r="AP68" s="854">
        <v>729</v>
      </c>
      <c r="AQ68" s="854"/>
      <c r="AR68" s="854"/>
      <c r="AS68" s="854"/>
      <c r="AT68" s="854"/>
      <c r="AU68" s="854">
        <v>531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555</v>
      </c>
      <c r="C69" s="862"/>
      <c r="D69" s="862"/>
      <c r="E69" s="862"/>
      <c r="F69" s="862"/>
      <c r="G69" s="862"/>
      <c r="H69" s="862"/>
      <c r="I69" s="862"/>
      <c r="J69" s="862"/>
      <c r="K69" s="862"/>
      <c r="L69" s="862"/>
      <c r="M69" s="862"/>
      <c r="N69" s="862"/>
      <c r="O69" s="862"/>
      <c r="P69" s="863"/>
      <c r="Q69" s="864">
        <v>350</v>
      </c>
      <c r="R69" s="819"/>
      <c r="S69" s="819"/>
      <c r="T69" s="819"/>
      <c r="U69" s="819"/>
      <c r="V69" s="819">
        <v>343</v>
      </c>
      <c r="W69" s="819"/>
      <c r="X69" s="819"/>
      <c r="Y69" s="819"/>
      <c r="Z69" s="819"/>
      <c r="AA69" s="865">
        <v>6</v>
      </c>
      <c r="AB69" s="866"/>
      <c r="AC69" s="866"/>
      <c r="AD69" s="866"/>
      <c r="AE69" s="818"/>
      <c r="AF69" s="819">
        <v>6</v>
      </c>
      <c r="AG69" s="819"/>
      <c r="AH69" s="819"/>
      <c r="AI69" s="819"/>
      <c r="AJ69" s="819"/>
      <c r="AK69" s="819" t="s">
        <v>572</v>
      </c>
      <c r="AL69" s="819"/>
      <c r="AM69" s="819"/>
      <c r="AN69" s="819"/>
      <c r="AO69" s="819"/>
      <c r="AP69" s="819" t="s">
        <v>571</v>
      </c>
      <c r="AQ69" s="819"/>
      <c r="AR69" s="819"/>
      <c r="AS69" s="819"/>
      <c r="AT69" s="819"/>
      <c r="AU69" s="819" t="s">
        <v>570</v>
      </c>
      <c r="AV69" s="819"/>
      <c r="AW69" s="819"/>
      <c r="AX69" s="819"/>
      <c r="AY69" s="819"/>
      <c r="AZ69" s="867"/>
      <c r="BA69" s="867"/>
      <c r="BB69" s="867"/>
      <c r="BC69" s="867"/>
      <c r="BD69" s="868"/>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556</v>
      </c>
      <c r="C70" s="862"/>
      <c r="D70" s="862"/>
      <c r="E70" s="862"/>
      <c r="F70" s="862"/>
      <c r="G70" s="862"/>
      <c r="H70" s="862"/>
      <c r="I70" s="862"/>
      <c r="J70" s="862"/>
      <c r="K70" s="862"/>
      <c r="L70" s="862"/>
      <c r="M70" s="862"/>
      <c r="N70" s="862"/>
      <c r="O70" s="862"/>
      <c r="P70" s="863"/>
      <c r="Q70" s="864">
        <v>393</v>
      </c>
      <c r="R70" s="819"/>
      <c r="S70" s="819"/>
      <c r="T70" s="819"/>
      <c r="U70" s="819"/>
      <c r="V70" s="819">
        <v>361</v>
      </c>
      <c r="W70" s="819"/>
      <c r="X70" s="819"/>
      <c r="Y70" s="819"/>
      <c r="Z70" s="819"/>
      <c r="AA70" s="865">
        <v>33</v>
      </c>
      <c r="AB70" s="866"/>
      <c r="AC70" s="866"/>
      <c r="AD70" s="866"/>
      <c r="AE70" s="818"/>
      <c r="AF70" s="819">
        <v>33</v>
      </c>
      <c r="AG70" s="819"/>
      <c r="AH70" s="819"/>
      <c r="AI70" s="819"/>
      <c r="AJ70" s="819"/>
      <c r="AK70" s="819" t="s">
        <v>572</v>
      </c>
      <c r="AL70" s="819"/>
      <c r="AM70" s="819"/>
      <c r="AN70" s="819"/>
      <c r="AO70" s="819"/>
      <c r="AP70" s="819">
        <v>259</v>
      </c>
      <c r="AQ70" s="819"/>
      <c r="AR70" s="819"/>
      <c r="AS70" s="819"/>
      <c r="AT70" s="819"/>
      <c r="AU70" s="819">
        <v>10</v>
      </c>
      <c r="AV70" s="819"/>
      <c r="AW70" s="819"/>
      <c r="AX70" s="819"/>
      <c r="AY70" s="819"/>
      <c r="AZ70" s="867"/>
      <c r="BA70" s="867"/>
      <c r="BB70" s="867"/>
      <c r="BC70" s="867"/>
      <c r="BD70" s="868"/>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557</v>
      </c>
      <c r="C71" s="862"/>
      <c r="D71" s="862"/>
      <c r="E71" s="862"/>
      <c r="F71" s="862"/>
      <c r="G71" s="862"/>
      <c r="H71" s="862"/>
      <c r="I71" s="862"/>
      <c r="J71" s="862"/>
      <c r="K71" s="862"/>
      <c r="L71" s="862"/>
      <c r="M71" s="862"/>
      <c r="N71" s="862"/>
      <c r="O71" s="862"/>
      <c r="P71" s="863"/>
      <c r="Q71" s="864">
        <v>156</v>
      </c>
      <c r="R71" s="819"/>
      <c r="S71" s="819"/>
      <c r="T71" s="819"/>
      <c r="U71" s="819"/>
      <c r="V71" s="819">
        <v>136</v>
      </c>
      <c r="W71" s="819"/>
      <c r="X71" s="819"/>
      <c r="Y71" s="819"/>
      <c r="Z71" s="819"/>
      <c r="AA71" s="865">
        <v>20</v>
      </c>
      <c r="AB71" s="866"/>
      <c r="AC71" s="866"/>
      <c r="AD71" s="866"/>
      <c r="AE71" s="818"/>
      <c r="AF71" s="819">
        <v>20</v>
      </c>
      <c r="AG71" s="819"/>
      <c r="AH71" s="819"/>
      <c r="AI71" s="819"/>
      <c r="AJ71" s="819"/>
      <c r="AK71" s="819" t="s">
        <v>571</v>
      </c>
      <c r="AL71" s="819"/>
      <c r="AM71" s="819"/>
      <c r="AN71" s="819"/>
      <c r="AO71" s="819"/>
      <c r="AP71" s="819">
        <v>133</v>
      </c>
      <c r="AQ71" s="819"/>
      <c r="AR71" s="819"/>
      <c r="AS71" s="819"/>
      <c r="AT71" s="819"/>
      <c r="AU71" s="819">
        <v>34</v>
      </c>
      <c r="AV71" s="819"/>
      <c r="AW71" s="819"/>
      <c r="AX71" s="819"/>
      <c r="AY71" s="819"/>
      <c r="AZ71" s="867"/>
      <c r="BA71" s="867"/>
      <c r="BB71" s="867"/>
      <c r="BC71" s="867"/>
      <c r="BD71" s="868"/>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558</v>
      </c>
      <c r="C72" s="862"/>
      <c r="D72" s="862"/>
      <c r="E72" s="862"/>
      <c r="F72" s="862"/>
      <c r="G72" s="862"/>
      <c r="H72" s="862"/>
      <c r="I72" s="862"/>
      <c r="J72" s="862"/>
      <c r="K72" s="862"/>
      <c r="L72" s="862"/>
      <c r="M72" s="862"/>
      <c r="N72" s="862"/>
      <c r="O72" s="862"/>
      <c r="P72" s="863"/>
      <c r="Q72" s="864">
        <v>6709</v>
      </c>
      <c r="R72" s="819"/>
      <c r="S72" s="819"/>
      <c r="T72" s="819"/>
      <c r="U72" s="819"/>
      <c r="V72" s="819">
        <v>7724</v>
      </c>
      <c r="W72" s="819"/>
      <c r="X72" s="819"/>
      <c r="Y72" s="819"/>
      <c r="Z72" s="819"/>
      <c r="AA72" s="865">
        <v>-1015</v>
      </c>
      <c r="AB72" s="866"/>
      <c r="AC72" s="866"/>
      <c r="AD72" s="866"/>
      <c r="AE72" s="818"/>
      <c r="AF72" s="819">
        <v>391</v>
      </c>
      <c r="AG72" s="819"/>
      <c r="AH72" s="819"/>
      <c r="AI72" s="819"/>
      <c r="AJ72" s="819"/>
      <c r="AK72" s="819">
        <v>0</v>
      </c>
      <c r="AL72" s="819"/>
      <c r="AM72" s="819"/>
      <c r="AN72" s="819"/>
      <c r="AO72" s="819"/>
      <c r="AP72" s="819">
        <v>35147</v>
      </c>
      <c r="AQ72" s="819"/>
      <c r="AR72" s="819"/>
      <c r="AS72" s="819"/>
      <c r="AT72" s="819"/>
      <c r="AU72" s="819" t="s">
        <v>580</v>
      </c>
      <c r="AV72" s="819"/>
      <c r="AW72" s="819"/>
      <c r="AX72" s="819"/>
      <c r="AY72" s="819"/>
      <c r="AZ72" s="867"/>
      <c r="BA72" s="867"/>
      <c r="BB72" s="867"/>
      <c r="BC72" s="867"/>
      <c r="BD72" s="868"/>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559</v>
      </c>
      <c r="C73" s="862"/>
      <c r="D73" s="862"/>
      <c r="E73" s="862"/>
      <c r="F73" s="862"/>
      <c r="G73" s="862"/>
      <c r="H73" s="862"/>
      <c r="I73" s="862"/>
      <c r="J73" s="862"/>
      <c r="K73" s="862"/>
      <c r="L73" s="862"/>
      <c r="M73" s="862"/>
      <c r="N73" s="862"/>
      <c r="O73" s="862"/>
      <c r="P73" s="863"/>
      <c r="Q73" s="864">
        <v>45</v>
      </c>
      <c r="R73" s="819"/>
      <c r="S73" s="819"/>
      <c r="T73" s="819"/>
      <c r="U73" s="819"/>
      <c r="V73" s="819">
        <v>40</v>
      </c>
      <c r="W73" s="819"/>
      <c r="X73" s="819"/>
      <c r="Y73" s="819"/>
      <c r="Z73" s="819"/>
      <c r="AA73" s="865">
        <v>5</v>
      </c>
      <c r="AB73" s="866"/>
      <c r="AC73" s="866"/>
      <c r="AD73" s="866"/>
      <c r="AE73" s="818"/>
      <c r="AF73" s="819">
        <v>5</v>
      </c>
      <c r="AG73" s="819"/>
      <c r="AH73" s="819"/>
      <c r="AI73" s="819"/>
      <c r="AJ73" s="819"/>
      <c r="AK73" s="819" t="s">
        <v>571</v>
      </c>
      <c r="AL73" s="819"/>
      <c r="AM73" s="819"/>
      <c r="AN73" s="819"/>
      <c r="AO73" s="819"/>
      <c r="AP73" s="819" t="s">
        <v>571</v>
      </c>
      <c r="AQ73" s="819"/>
      <c r="AR73" s="819"/>
      <c r="AS73" s="819"/>
      <c r="AT73" s="819"/>
      <c r="AU73" s="819" t="s">
        <v>573</v>
      </c>
      <c r="AV73" s="819"/>
      <c r="AW73" s="819"/>
      <c r="AX73" s="819"/>
      <c r="AY73" s="819"/>
      <c r="AZ73" s="867"/>
      <c r="BA73" s="867"/>
      <c r="BB73" s="867"/>
      <c r="BC73" s="867"/>
      <c r="BD73" s="868"/>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560</v>
      </c>
      <c r="C74" s="862"/>
      <c r="D74" s="862"/>
      <c r="E74" s="862"/>
      <c r="F74" s="862"/>
      <c r="G74" s="862"/>
      <c r="H74" s="862"/>
      <c r="I74" s="862"/>
      <c r="J74" s="862"/>
      <c r="K74" s="862"/>
      <c r="L74" s="862"/>
      <c r="M74" s="862"/>
      <c r="N74" s="862"/>
      <c r="O74" s="862"/>
      <c r="P74" s="863"/>
      <c r="Q74" s="864">
        <v>61</v>
      </c>
      <c r="R74" s="819"/>
      <c r="S74" s="819"/>
      <c r="T74" s="819"/>
      <c r="U74" s="819"/>
      <c r="V74" s="819">
        <v>60</v>
      </c>
      <c r="W74" s="819"/>
      <c r="X74" s="819"/>
      <c r="Y74" s="819"/>
      <c r="Z74" s="819"/>
      <c r="AA74" s="865">
        <v>2</v>
      </c>
      <c r="AB74" s="866"/>
      <c r="AC74" s="866"/>
      <c r="AD74" s="866"/>
      <c r="AE74" s="818"/>
      <c r="AF74" s="819">
        <v>2</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7"/>
      <c r="BA74" s="867"/>
      <c r="BB74" s="867"/>
      <c r="BC74" s="867"/>
      <c r="BD74" s="868"/>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561</v>
      </c>
      <c r="C75" s="862"/>
      <c r="D75" s="862"/>
      <c r="E75" s="862"/>
      <c r="F75" s="862"/>
      <c r="G75" s="862"/>
      <c r="H75" s="862"/>
      <c r="I75" s="862"/>
      <c r="J75" s="862"/>
      <c r="K75" s="862"/>
      <c r="L75" s="862"/>
      <c r="M75" s="862"/>
      <c r="N75" s="862"/>
      <c r="O75" s="862"/>
      <c r="P75" s="863"/>
      <c r="Q75" s="869">
        <v>257828</v>
      </c>
      <c r="R75" s="866"/>
      <c r="S75" s="866"/>
      <c r="T75" s="866"/>
      <c r="U75" s="818"/>
      <c r="V75" s="865">
        <v>257733</v>
      </c>
      <c r="W75" s="866"/>
      <c r="X75" s="866"/>
      <c r="Y75" s="866"/>
      <c r="Z75" s="818"/>
      <c r="AA75" s="865">
        <v>95</v>
      </c>
      <c r="AB75" s="866"/>
      <c r="AC75" s="866"/>
      <c r="AD75" s="866"/>
      <c r="AE75" s="818"/>
      <c r="AF75" s="865">
        <v>95</v>
      </c>
      <c r="AG75" s="866"/>
      <c r="AH75" s="866"/>
      <c r="AI75" s="866"/>
      <c r="AJ75" s="818"/>
      <c r="AK75" s="865">
        <v>9107</v>
      </c>
      <c r="AL75" s="866"/>
      <c r="AM75" s="866"/>
      <c r="AN75" s="866"/>
      <c r="AO75" s="818"/>
      <c r="AP75" s="865">
        <v>0</v>
      </c>
      <c r="AQ75" s="866"/>
      <c r="AR75" s="866"/>
      <c r="AS75" s="866"/>
      <c r="AT75" s="818"/>
      <c r="AU75" s="865">
        <v>0</v>
      </c>
      <c r="AV75" s="866"/>
      <c r="AW75" s="866"/>
      <c r="AX75" s="866"/>
      <c r="AY75" s="818"/>
      <c r="AZ75" s="867"/>
      <c r="BA75" s="867"/>
      <c r="BB75" s="867"/>
      <c r="BC75" s="867"/>
      <c r="BD75" s="868"/>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562</v>
      </c>
      <c r="C76" s="862"/>
      <c r="D76" s="862"/>
      <c r="E76" s="862"/>
      <c r="F76" s="862"/>
      <c r="G76" s="862"/>
      <c r="H76" s="862"/>
      <c r="I76" s="862"/>
      <c r="J76" s="862"/>
      <c r="K76" s="862"/>
      <c r="L76" s="862"/>
      <c r="M76" s="862"/>
      <c r="N76" s="862"/>
      <c r="O76" s="862"/>
      <c r="P76" s="863"/>
      <c r="Q76" s="869">
        <v>97</v>
      </c>
      <c r="R76" s="866"/>
      <c r="S76" s="866"/>
      <c r="T76" s="866"/>
      <c r="U76" s="818"/>
      <c r="V76" s="865">
        <v>92</v>
      </c>
      <c r="W76" s="866"/>
      <c r="X76" s="866"/>
      <c r="Y76" s="866"/>
      <c r="Z76" s="818"/>
      <c r="AA76" s="865">
        <v>5</v>
      </c>
      <c r="AB76" s="866"/>
      <c r="AC76" s="866"/>
      <c r="AD76" s="866"/>
      <c r="AE76" s="818"/>
      <c r="AF76" s="865">
        <v>5</v>
      </c>
      <c r="AG76" s="866"/>
      <c r="AH76" s="866"/>
      <c r="AI76" s="866"/>
      <c r="AJ76" s="818"/>
      <c r="AK76" s="865">
        <v>0</v>
      </c>
      <c r="AL76" s="866"/>
      <c r="AM76" s="866"/>
      <c r="AN76" s="866"/>
      <c r="AO76" s="818"/>
      <c r="AP76" s="865">
        <v>0</v>
      </c>
      <c r="AQ76" s="866"/>
      <c r="AR76" s="866"/>
      <c r="AS76" s="866"/>
      <c r="AT76" s="818"/>
      <c r="AU76" s="865">
        <v>0</v>
      </c>
      <c r="AV76" s="866"/>
      <c r="AW76" s="866"/>
      <c r="AX76" s="866"/>
      <c r="AY76" s="818"/>
      <c r="AZ76" s="867"/>
      <c r="BA76" s="867"/>
      <c r="BB76" s="867"/>
      <c r="BC76" s="867"/>
      <c r="BD76" s="868"/>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563</v>
      </c>
      <c r="C77" s="862"/>
      <c r="D77" s="862"/>
      <c r="E77" s="862"/>
      <c r="F77" s="862"/>
      <c r="G77" s="862"/>
      <c r="H77" s="862"/>
      <c r="I77" s="862"/>
      <c r="J77" s="862"/>
      <c r="K77" s="862"/>
      <c r="L77" s="862"/>
      <c r="M77" s="862"/>
      <c r="N77" s="862"/>
      <c r="O77" s="862"/>
      <c r="P77" s="863"/>
      <c r="Q77" s="869">
        <v>8652</v>
      </c>
      <c r="R77" s="866"/>
      <c r="S77" s="866"/>
      <c r="T77" s="866"/>
      <c r="U77" s="818"/>
      <c r="V77" s="865">
        <v>7933</v>
      </c>
      <c r="W77" s="866"/>
      <c r="X77" s="866"/>
      <c r="Y77" s="866"/>
      <c r="Z77" s="818"/>
      <c r="AA77" s="865">
        <v>718</v>
      </c>
      <c r="AB77" s="866"/>
      <c r="AC77" s="866"/>
      <c r="AD77" s="866"/>
      <c r="AE77" s="818"/>
      <c r="AF77" s="865">
        <v>718</v>
      </c>
      <c r="AG77" s="866"/>
      <c r="AH77" s="866"/>
      <c r="AI77" s="866"/>
      <c r="AJ77" s="818"/>
      <c r="AK77" s="865">
        <v>652</v>
      </c>
      <c r="AL77" s="866"/>
      <c r="AM77" s="866"/>
      <c r="AN77" s="866"/>
      <c r="AO77" s="818"/>
      <c r="AP77" s="865">
        <v>0</v>
      </c>
      <c r="AQ77" s="866"/>
      <c r="AR77" s="866"/>
      <c r="AS77" s="866"/>
      <c r="AT77" s="818"/>
      <c r="AU77" s="865">
        <v>0</v>
      </c>
      <c r="AV77" s="866"/>
      <c r="AW77" s="866"/>
      <c r="AX77" s="866"/>
      <c r="AY77" s="818"/>
      <c r="AZ77" s="867"/>
      <c r="BA77" s="867"/>
      <c r="BB77" s="867"/>
      <c r="BC77" s="867"/>
      <c r="BD77" s="868"/>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564</v>
      </c>
      <c r="C78" s="862"/>
      <c r="D78" s="862"/>
      <c r="E78" s="862"/>
      <c r="F78" s="862"/>
      <c r="G78" s="862"/>
      <c r="H78" s="862"/>
      <c r="I78" s="862"/>
      <c r="J78" s="862"/>
      <c r="K78" s="862"/>
      <c r="L78" s="862"/>
      <c r="M78" s="862"/>
      <c r="N78" s="862"/>
      <c r="O78" s="862"/>
      <c r="P78" s="863"/>
      <c r="Q78" s="864">
        <v>948</v>
      </c>
      <c r="R78" s="819"/>
      <c r="S78" s="819"/>
      <c r="T78" s="819"/>
      <c r="U78" s="819"/>
      <c r="V78" s="819">
        <v>751</v>
      </c>
      <c r="W78" s="819"/>
      <c r="X78" s="819"/>
      <c r="Y78" s="819"/>
      <c r="Z78" s="819"/>
      <c r="AA78" s="865">
        <v>197</v>
      </c>
      <c r="AB78" s="866"/>
      <c r="AC78" s="866"/>
      <c r="AD78" s="866"/>
      <c r="AE78" s="818"/>
      <c r="AF78" s="819">
        <v>197</v>
      </c>
      <c r="AG78" s="819"/>
      <c r="AH78" s="819"/>
      <c r="AI78" s="819"/>
      <c r="AJ78" s="819"/>
      <c r="AK78" s="819">
        <v>0</v>
      </c>
      <c r="AL78" s="819"/>
      <c r="AM78" s="819"/>
      <c r="AN78" s="819"/>
      <c r="AO78" s="819"/>
      <c r="AP78" s="819">
        <v>0</v>
      </c>
      <c r="AQ78" s="819"/>
      <c r="AR78" s="819"/>
      <c r="AS78" s="819"/>
      <c r="AT78" s="819"/>
      <c r="AU78" s="819">
        <v>0</v>
      </c>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565</v>
      </c>
      <c r="C79" s="862"/>
      <c r="D79" s="862"/>
      <c r="E79" s="862"/>
      <c r="F79" s="862"/>
      <c r="G79" s="862"/>
      <c r="H79" s="862"/>
      <c r="I79" s="862"/>
      <c r="J79" s="862"/>
      <c r="K79" s="862"/>
      <c r="L79" s="862"/>
      <c r="M79" s="862"/>
      <c r="N79" s="862"/>
      <c r="O79" s="862"/>
      <c r="P79" s="863"/>
      <c r="Q79" s="864">
        <v>57</v>
      </c>
      <c r="R79" s="819"/>
      <c r="S79" s="819"/>
      <c r="T79" s="819"/>
      <c r="U79" s="819"/>
      <c r="V79" s="819">
        <v>54</v>
      </c>
      <c r="W79" s="819"/>
      <c r="X79" s="819"/>
      <c r="Y79" s="819"/>
      <c r="Z79" s="819"/>
      <c r="AA79" s="865">
        <v>3</v>
      </c>
      <c r="AB79" s="866"/>
      <c r="AC79" s="866"/>
      <c r="AD79" s="866"/>
      <c r="AE79" s="818"/>
      <c r="AF79" s="819">
        <v>3</v>
      </c>
      <c r="AG79" s="819"/>
      <c r="AH79" s="819"/>
      <c r="AI79" s="819"/>
      <c r="AJ79" s="819"/>
      <c r="AK79" s="819">
        <v>56</v>
      </c>
      <c r="AL79" s="819"/>
      <c r="AM79" s="819"/>
      <c r="AN79" s="819"/>
      <c r="AO79" s="819"/>
      <c r="AP79" s="819">
        <v>0</v>
      </c>
      <c r="AQ79" s="819"/>
      <c r="AR79" s="819"/>
      <c r="AS79" s="819"/>
      <c r="AT79" s="819"/>
      <c r="AU79" s="819">
        <v>0</v>
      </c>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566</v>
      </c>
      <c r="C80" s="862"/>
      <c r="D80" s="862"/>
      <c r="E80" s="862"/>
      <c r="F80" s="862"/>
      <c r="G80" s="862"/>
      <c r="H80" s="862"/>
      <c r="I80" s="862"/>
      <c r="J80" s="862"/>
      <c r="K80" s="862"/>
      <c r="L80" s="862"/>
      <c r="M80" s="862"/>
      <c r="N80" s="862"/>
      <c r="O80" s="862"/>
      <c r="P80" s="863"/>
      <c r="Q80" s="864">
        <v>6</v>
      </c>
      <c r="R80" s="819"/>
      <c r="S80" s="819"/>
      <c r="T80" s="819"/>
      <c r="U80" s="819"/>
      <c r="V80" s="819">
        <v>3</v>
      </c>
      <c r="W80" s="819"/>
      <c r="X80" s="819"/>
      <c r="Y80" s="819"/>
      <c r="Z80" s="819"/>
      <c r="AA80" s="865">
        <v>3</v>
      </c>
      <c r="AB80" s="866"/>
      <c r="AC80" s="866"/>
      <c r="AD80" s="866"/>
      <c r="AE80" s="818"/>
      <c r="AF80" s="819">
        <v>3</v>
      </c>
      <c r="AG80" s="819"/>
      <c r="AH80" s="819"/>
      <c r="AI80" s="819"/>
      <c r="AJ80" s="819"/>
      <c r="AK80" s="819">
        <v>0</v>
      </c>
      <c r="AL80" s="819"/>
      <c r="AM80" s="819"/>
      <c r="AN80" s="819"/>
      <c r="AO80" s="819"/>
      <c r="AP80" s="819">
        <v>0</v>
      </c>
      <c r="AQ80" s="819"/>
      <c r="AR80" s="819"/>
      <c r="AS80" s="819"/>
      <c r="AT80" s="819"/>
      <c r="AU80" s="819">
        <v>0</v>
      </c>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567</v>
      </c>
      <c r="C81" s="862"/>
      <c r="D81" s="862"/>
      <c r="E81" s="862"/>
      <c r="F81" s="862"/>
      <c r="G81" s="862"/>
      <c r="H81" s="862"/>
      <c r="I81" s="862"/>
      <c r="J81" s="862"/>
      <c r="K81" s="862"/>
      <c r="L81" s="862"/>
      <c r="M81" s="862"/>
      <c r="N81" s="862"/>
      <c r="O81" s="862"/>
      <c r="P81" s="863"/>
      <c r="Q81" s="864">
        <v>29</v>
      </c>
      <c r="R81" s="819"/>
      <c r="S81" s="819"/>
      <c r="T81" s="819"/>
      <c r="U81" s="819"/>
      <c r="V81" s="819">
        <v>29</v>
      </c>
      <c r="W81" s="819"/>
      <c r="X81" s="819"/>
      <c r="Y81" s="819"/>
      <c r="Z81" s="819"/>
      <c r="AA81" s="865">
        <v>0</v>
      </c>
      <c r="AB81" s="866"/>
      <c r="AC81" s="866"/>
      <c r="AD81" s="866"/>
      <c r="AE81" s="818"/>
      <c r="AF81" s="819">
        <v>1</v>
      </c>
      <c r="AG81" s="819"/>
      <c r="AH81" s="819"/>
      <c r="AI81" s="819"/>
      <c r="AJ81" s="819"/>
      <c r="AK81" s="819" t="s">
        <v>571</v>
      </c>
      <c r="AL81" s="819"/>
      <c r="AM81" s="819"/>
      <c r="AN81" s="819"/>
      <c r="AO81" s="819"/>
      <c r="AP81" s="819" t="s">
        <v>571</v>
      </c>
      <c r="AQ81" s="819"/>
      <c r="AR81" s="819"/>
      <c r="AS81" s="819"/>
      <c r="AT81" s="819"/>
      <c r="AU81" s="819" t="s">
        <v>571</v>
      </c>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568</v>
      </c>
      <c r="C82" s="862"/>
      <c r="D82" s="862"/>
      <c r="E82" s="862"/>
      <c r="F82" s="862"/>
      <c r="G82" s="862"/>
      <c r="H82" s="862"/>
      <c r="I82" s="862"/>
      <c r="J82" s="862"/>
      <c r="K82" s="862"/>
      <c r="L82" s="862"/>
      <c r="M82" s="862"/>
      <c r="N82" s="862"/>
      <c r="O82" s="862"/>
      <c r="P82" s="863"/>
      <c r="Q82" s="864">
        <v>67</v>
      </c>
      <c r="R82" s="819"/>
      <c r="S82" s="819"/>
      <c r="T82" s="819"/>
      <c r="U82" s="819"/>
      <c r="V82" s="819">
        <v>67</v>
      </c>
      <c r="W82" s="819"/>
      <c r="X82" s="819"/>
      <c r="Y82" s="819"/>
      <c r="Z82" s="819"/>
      <c r="AA82" s="865">
        <v>0</v>
      </c>
      <c r="AB82" s="866"/>
      <c r="AC82" s="866"/>
      <c r="AD82" s="866"/>
      <c r="AE82" s="818"/>
      <c r="AF82" s="819" t="s">
        <v>579</v>
      </c>
      <c r="AG82" s="819"/>
      <c r="AH82" s="819"/>
      <c r="AI82" s="819"/>
      <c r="AJ82" s="819"/>
      <c r="AK82" s="819" t="s">
        <v>571</v>
      </c>
      <c r="AL82" s="819"/>
      <c r="AM82" s="819"/>
      <c r="AN82" s="819"/>
      <c r="AO82" s="819"/>
      <c r="AP82" s="819" t="s">
        <v>571</v>
      </c>
      <c r="AQ82" s="819"/>
      <c r="AR82" s="819"/>
      <c r="AS82" s="819"/>
      <c r="AT82" s="819"/>
      <c r="AU82" s="819" t="s">
        <v>571</v>
      </c>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408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1534</v>
      </c>
      <c r="AG88" s="830"/>
      <c r="AH88" s="830"/>
      <c r="AI88" s="830"/>
      <c r="AJ88" s="830"/>
      <c r="AK88" s="827"/>
      <c r="AL88" s="827"/>
      <c r="AM88" s="827"/>
      <c r="AN88" s="827"/>
      <c r="AO88" s="827"/>
      <c r="AP88" s="830">
        <v>36268</v>
      </c>
      <c r="AQ88" s="830"/>
      <c r="AR88" s="830"/>
      <c r="AS88" s="830"/>
      <c r="AT88" s="830"/>
      <c r="AU88" s="830">
        <v>575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338</v>
      </c>
      <c r="CS102" s="838"/>
      <c r="CT102" s="838"/>
      <c r="CU102" s="838"/>
      <c r="CV102" s="881"/>
      <c r="CW102" s="880">
        <v>3</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410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411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417</v>
      </c>
      <c r="AB109" s="883"/>
      <c r="AC109" s="883"/>
      <c r="AD109" s="883"/>
      <c r="AE109" s="884"/>
      <c r="AF109" s="882" t="s">
        <v>287</v>
      </c>
      <c r="AG109" s="883"/>
      <c r="AH109" s="883"/>
      <c r="AI109" s="883"/>
      <c r="AJ109" s="884"/>
      <c r="AK109" s="882" t="s">
        <v>286</v>
      </c>
      <c r="AL109" s="883"/>
      <c r="AM109" s="883"/>
      <c r="AN109" s="883"/>
      <c r="AO109" s="884"/>
      <c r="AP109" s="882" t="s">
        <v>418</v>
      </c>
      <c r="AQ109" s="883"/>
      <c r="AR109" s="883"/>
      <c r="AS109" s="883"/>
      <c r="AT109" s="885"/>
      <c r="AU109" s="904" t="s">
        <v>416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417</v>
      </c>
      <c r="BR109" s="883"/>
      <c r="BS109" s="883"/>
      <c r="BT109" s="883"/>
      <c r="BU109" s="884"/>
      <c r="BV109" s="882" t="s">
        <v>287</v>
      </c>
      <c r="BW109" s="883"/>
      <c r="BX109" s="883"/>
      <c r="BY109" s="883"/>
      <c r="BZ109" s="884"/>
      <c r="CA109" s="882" t="s">
        <v>286</v>
      </c>
      <c r="CB109" s="883"/>
      <c r="CC109" s="883"/>
      <c r="CD109" s="883"/>
      <c r="CE109" s="884"/>
      <c r="CF109" s="905" t="s">
        <v>418</v>
      </c>
      <c r="CG109" s="905"/>
      <c r="CH109" s="905"/>
      <c r="CI109" s="905"/>
      <c r="CJ109" s="905"/>
      <c r="CK109" s="882" t="s">
        <v>419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417</v>
      </c>
      <c r="DH109" s="883"/>
      <c r="DI109" s="883"/>
      <c r="DJ109" s="883"/>
      <c r="DK109" s="884"/>
      <c r="DL109" s="882" t="s">
        <v>287</v>
      </c>
      <c r="DM109" s="883"/>
      <c r="DN109" s="883"/>
      <c r="DO109" s="883"/>
      <c r="DP109" s="884"/>
      <c r="DQ109" s="882" t="s">
        <v>286</v>
      </c>
      <c r="DR109" s="883"/>
      <c r="DS109" s="883"/>
      <c r="DT109" s="883"/>
      <c r="DU109" s="884"/>
      <c r="DV109" s="882" t="s">
        <v>418</v>
      </c>
      <c r="DW109" s="883"/>
      <c r="DX109" s="883"/>
      <c r="DY109" s="883"/>
      <c r="DZ109" s="885"/>
    </row>
    <row r="110" spans="1:131" s="197" customFormat="1" ht="26.25" customHeight="1">
      <c r="A110" s="886" t="s">
        <v>420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1988794</v>
      </c>
      <c r="AB110" s="890"/>
      <c r="AC110" s="890"/>
      <c r="AD110" s="890"/>
      <c r="AE110" s="891"/>
      <c r="AF110" s="892">
        <v>1851201</v>
      </c>
      <c r="AG110" s="890"/>
      <c r="AH110" s="890"/>
      <c r="AI110" s="890"/>
      <c r="AJ110" s="891"/>
      <c r="AK110" s="892">
        <v>1776108</v>
      </c>
      <c r="AL110" s="890"/>
      <c r="AM110" s="890"/>
      <c r="AN110" s="890"/>
      <c r="AO110" s="891"/>
      <c r="AP110" s="893">
        <v>18.2</v>
      </c>
      <c r="AQ110" s="894"/>
      <c r="AR110" s="894"/>
      <c r="AS110" s="894"/>
      <c r="AT110" s="895"/>
      <c r="AU110" s="896" t="s">
        <v>60</v>
      </c>
      <c r="AV110" s="897"/>
      <c r="AW110" s="897"/>
      <c r="AX110" s="897"/>
      <c r="AY110" s="898"/>
      <c r="AZ110" s="940" t="s">
        <v>421</v>
      </c>
      <c r="BA110" s="887"/>
      <c r="BB110" s="887"/>
      <c r="BC110" s="887"/>
      <c r="BD110" s="887"/>
      <c r="BE110" s="887"/>
      <c r="BF110" s="887"/>
      <c r="BG110" s="887"/>
      <c r="BH110" s="887"/>
      <c r="BI110" s="887"/>
      <c r="BJ110" s="887"/>
      <c r="BK110" s="887"/>
      <c r="BL110" s="887"/>
      <c r="BM110" s="887"/>
      <c r="BN110" s="887"/>
      <c r="BO110" s="887"/>
      <c r="BP110" s="888"/>
      <c r="BQ110" s="926">
        <v>17581952</v>
      </c>
      <c r="BR110" s="927"/>
      <c r="BS110" s="927"/>
      <c r="BT110" s="927"/>
      <c r="BU110" s="927"/>
      <c r="BV110" s="927">
        <v>17501581</v>
      </c>
      <c r="BW110" s="927"/>
      <c r="BX110" s="927"/>
      <c r="BY110" s="927"/>
      <c r="BZ110" s="927"/>
      <c r="CA110" s="927">
        <v>18408711</v>
      </c>
      <c r="CB110" s="927"/>
      <c r="CC110" s="927"/>
      <c r="CD110" s="927"/>
      <c r="CE110" s="927"/>
      <c r="CF110" s="941">
        <v>188.6</v>
      </c>
      <c r="CG110" s="942"/>
      <c r="CH110" s="942"/>
      <c r="CI110" s="942"/>
      <c r="CJ110" s="942"/>
      <c r="CK110" s="943" t="s">
        <v>422</v>
      </c>
      <c r="CL110" s="944"/>
      <c r="CM110" s="923" t="s">
        <v>423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372</v>
      </c>
      <c r="DH110" s="927"/>
      <c r="DI110" s="927"/>
      <c r="DJ110" s="927"/>
      <c r="DK110" s="927"/>
      <c r="DL110" s="927" t="s">
        <v>372</v>
      </c>
      <c r="DM110" s="927"/>
      <c r="DN110" s="927"/>
      <c r="DO110" s="927"/>
      <c r="DP110" s="927"/>
      <c r="DQ110" s="927" t="s">
        <v>372</v>
      </c>
      <c r="DR110" s="927"/>
      <c r="DS110" s="927"/>
      <c r="DT110" s="927"/>
      <c r="DU110" s="927"/>
      <c r="DV110" s="928" t="s">
        <v>372</v>
      </c>
      <c r="DW110" s="928"/>
      <c r="DX110" s="928"/>
      <c r="DY110" s="928"/>
      <c r="DZ110" s="929"/>
    </row>
    <row r="111" spans="1:131" s="197" customFormat="1" ht="26.25" customHeight="1">
      <c r="A111" s="930" t="s">
        <v>424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372</v>
      </c>
      <c r="AB111" s="934"/>
      <c r="AC111" s="934"/>
      <c r="AD111" s="934"/>
      <c r="AE111" s="935"/>
      <c r="AF111" s="936" t="s">
        <v>372</v>
      </c>
      <c r="AG111" s="934"/>
      <c r="AH111" s="934"/>
      <c r="AI111" s="934"/>
      <c r="AJ111" s="935"/>
      <c r="AK111" s="936" t="s">
        <v>372</v>
      </c>
      <c r="AL111" s="934"/>
      <c r="AM111" s="934"/>
      <c r="AN111" s="934"/>
      <c r="AO111" s="935"/>
      <c r="AP111" s="937" t="s">
        <v>372</v>
      </c>
      <c r="AQ111" s="938"/>
      <c r="AR111" s="938"/>
      <c r="AS111" s="938"/>
      <c r="AT111" s="939"/>
      <c r="AU111" s="899"/>
      <c r="AV111" s="900"/>
      <c r="AW111" s="900"/>
      <c r="AX111" s="900"/>
      <c r="AY111" s="901"/>
      <c r="AZ111" s="949" t="s">
        <v>425</v>
      </c>
      <c r="BA111" s="950"/>
      <c r="BB111" s="950"/>
      <c r="BC111" s="950"/>
      <c r="BD111" s="950"/>
      <c r="BE111" s="950"/>
      <c r="BF111" s="950"/>
      <c r="BG111" s="950"/>
      <c r="BH111" s="950"/>
      <c r="BI111" s="950"/>
      <c r="BJ111" s="950"/>
      <c r="BK111" s="950"/>
      <c r="BL111" s="950"/>
      <c r="BM111" s="950"/>
      <c r="BN111" s="950"/>
      <c r="BO111" s="950"/>
      <c r="BP111" s="951"/>
      <c r="BQ111" s="919">
        <v>444377</v>
      </c>
      <c r="BR111" s="920"/>
      <c r="BS111" s="920"/>
      <c r="BT111" s="920"/>
      <c r="BU111" s="920"/>
      <c r="BV111" s="920">
        <v>369481</v>
      </c>
      <c r="BW111" s="920"/>
      <c r="BX111" s="920"/>
      <c r="BY111" s="920"/>
      <c r="BZ111" s="920"/>
      <c r="CA111" s="920">
        <v>280274</v>
      </c>
      <c r="CB111" s="920"/>
      <c r="CC111" s="920"/>
      <c r="CD111" s="920"/>
      <c r="CE111" s="920"/>
      <c r="CF111" s="914">
        <v>2.9</v>
      </c>
      <c r="CG111" s="915"/>
      <c r="CH111" s="915"/>
      <c r="CI111" s="915"/>
      <c r="CJ111" s="915"/>
      <c r="CK111" s="945"/>
      <c r="CL111" s="946"/>
      <c r="CM111" s="916" t="s">
        <v>426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372</v>
      </c>
      <c r="DH111" s="920"/>
      <c r="DI111" s="920"/>
      <c r="DJ111" s="920"/>
      <c r="DK111" s="920"/>
      <c r="DL111" s="920" t="s">
        <v>372</v>
      </c>
      <c r="DM111" s="920"/>
      <c r="DN111" s="920"/>
      <c r="DO111" s="920"/>
      <c r="DP111" s="920"/>
      <c r="DQ111" s="920" t="s">
        <v>372</v>
      </c>
      <c r="DR111" s="920"/>
      <c r="DS111" s="920"/>
      <c r="DT111" s="920"/>
      <c r="DU111" s="920"/>
      <c r="DV111" s="921" t="s">
        <v>372</v>
      </c>
      <c r="DW111" s="921"/>
      <c r="DX111" s="921"/>
      <c r="DY111" s="921"/>
      <c r="DZ111" s="922"/>
    </row>
    <row r="112" spans="1:131" s="197" customFormat="1" ht="26.25" customHeight="1">
      <c r="A112" s="952" t="s">
        <v>427</v>
      </c>
      <c r="B112" s="953"/>
      <c r="C112" s="950" t="s">
        <v>428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372</v>
      </c>
      <c r="AB112" s="959"/>
      <c r="AC112" s="959"/>
      <c r="AD112" s="959"/>
      <c r="AE112" s="960"/>
      <c r="AF112" s="961" t="s">
        <v>372</v>
      </c>
      <c r="AG112" s="959"/>
      <c r="AH112" s="959"/>
      <c r="AI112" s="959"/>
      <c r="AJ112" s="960"/>
      <c r="AK112" s="961" t="s">
        <v>372</v>
      </c>
      <c r="AL112" s="959"/>
      <c r="AM112" s="959"/>
      <c r="AN112" s="959"/>
      <c r="AO112" s="960"/>
      <c r="AP112" s="962" t="s">
        <v>372</v>
      </c>
      <c r="AQ112" s="963"/>
      <c r="AR112" s="963"/>
      <c r="AS112" s="963"/>
      <c r="AT112" s="964"/>
      <c r="AU112" s="899"/>
      <c r="AV112" s="900"/>
      <c r="AW112" s="900"/>
      <c r="AX112" s="900"/>
      <c r="AY112" s="901"/>
      <c r="AZ112" s="949" t="s">
        <v>429</v>
      </c>
      <c r="BA112" s="950"/>
      <c r="BB112" s="950"/>
      <c r="BC112" s="950"/>
      <c r="BD112" s="950"/>
      <c r="BE112" s="950"/>
      <c r="BF112" s="950"/>
      <c r="BG112" s="950"/>
      <c r="BH112" s="950"/>
      <c r="BI112" s="950"/>
      <c r="BJ112" s="950"/>
      <c r="BK112" s="950"/>
      <c r="BL112" s="950"/>
      <c r="BM112" s="950"/>
      <c r="BN112" s="950"/>
      <c r="BO112" s="950"/>
      <c r="BP112" s="951"/>
      <c r="BQ112" s="919">
        <v>22532655</v>
      </c>
      <c r="BR112" s="920"/>
      <c r="BS112" s="920"/>
      <c r="BT112" s="920"/>
      <c r="BU112" s="920"/>
      <c r="BV112" s="920">
        <v>21963168</v>
      </c>
      <c r="BW112" s="920"/>
      <c r="BX112" s="920"/>
      <c r="BY112" s="920"/>
      <c r="BZ112" s="920"/>
      <c r="CA112" s="920">
        <v>21174612</v>
      </c>
      <c r="CB112" s="920"/>
      <c r="CC112" s="920"/>
      <c r="CD112" s="920"/>
      <c r="CE112" s="920"/>
      <c r="CF112" s="914">
        <v>216.9</v>
      </c>
      <c r="CG112" s="915"/>
      <c r="CH112" s="915"/>
      <c r="CI112" s="915"/>
      <c r="CJ112" s="915"/>
      <c r="CK112" s="945"/>
      <c r="CL112" s="946"/>
      <c r="CM112" s="916" t="s">
        <v>430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8826</v>
      </c>
      <c r="DH112" s="920"/>
      <c r="DI112" s="920"/>
      <c r="DJ112" s="920"/>
      <c r="DK112" s="920"/>
      <c r="DL112" s="920">
        <v>9000</v>
      </c>
      <c r="DM112" s="920"/>
      <c r="DN112" s="920"/>
      <c r="DO112" s="920"/>
      <c r="DP112" s="920"/>
      <c r="DQ112" s="920">
        <v>9000</v>
      </c>
      <c r="DR112" s="920"/>
      <c r="DS112" s="920"/>
      <c r="DT112" s="920"/>
      <c r="DU112" s="920"/>
      <c r="DV112" s="921">
        <v>0.1</v>
      </c>
      <c r="DW112" s="921"/>
      <c r="DX112" s="921"/>
      <c r="DY112" s="921"/>
      <c r="DZ112" s="922"/>
    </row>
    <row r="113" spans="1:130" s="197" customFormat="1" ht="26.25" customHeight="1">
      <c r="A113" s="954"/>
      <c r="B113" s="955"/>
      <c r="C113" s="950" t="s">
        <v>431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1979858</v>
      </c>
      <c r="AB113" s="934"/>
      <c r="AC113" s="934"/>
      <c r="AD113" s="934"/>
      <c r="AE113" s="935"/>
      <c r="AF113" s="936">
        <v>2109416</v>
      </c>
      <c r="AG113" s="934"/>
      <c r="AH113" s="934"/>
      <c r="AI113" s="934"/>
      <c r="AJ113" s="935"/>
      <c r="AK113" s="936">
        <v>2004810</v>
      </c>
      <c r="AL113" s="934"/>
      <c r="AM113" s="934"/>
      <c r="AN113" s="934"/>
      <c r="AO113" s="935"/>
      <c r="AP113" s="937">
        <v>20.5</v>
      </c>
      <c r="AQ113" s="938"/>
      <c r="AR113" s="938"/>
      <c r="AS113" s="938"/>
      <c r="AT113" s="939"/>
      <c r="AU113" s="899"/>
      <c r="AV113" s="900"/>
      <c r="AW113" s="900"/>
      <c r="AX113" s="900"/>
      <c r="AY113" s="901"/>
      <c r="AZ113" s="949" t="s">
        <v>432</v>
      </c>
      <c r="BA113" s="950"/>
      <c r="BB113" s="950"/>
      <c r="BC113" s="950"/>
      <c r="BD113" s="950"/>
      <c r="BE113" s="950"/>
      <c r="BF113" s="950"/>
      <c r="BG113" s="950"/>
      <c r="BH113" s="950"/>
      <c r="BI113" s="950"/>
      <c r="BJ113" s="950"/>
      <c r="BK113" s="950"/>
      <c r="BL113" s="950"/>
      <c r="BM113" s="950"/>
      <c r="BN113" s="950"/>
      <c r="BO113" s="950"/>
      <c r="BP113" s="951"/>
      <c r="BQ113" s="919">
        <v>702408</v>
      </c>
      <c r="BR113" s="920"/>
      <c r="BS113" s="920"/>
      <c r="BT113" s="920"/>
      <c r="BU113" s="920"/>
      <c r="BV113" s="920">
        <v>621557</v>
      </c>
      <c r="BW113" s="920"/>
      <c r="BX113" s="920"/>
      <c r="BY113" s="920"/>
      <c r="BZ113" s="920"/>
      <c r="CA113" s="920">
        <v>574601</v>
      </c>
      <c r="CB113" s="920"/>
      <c r="CC113" s="920"/>
      <c r="CD113" s="920"/>
      <c r="CE113" s="920"/>
      <c r="CF113" s="914">
        <v>5.9</v>
      </c>
      <c r="CG113" s="915"/>
      <c r="CH113" s="915"/>
      <c r="CI113" s="915"/>
      <c r="CJ113" s="915"/>
      <c r="CK113" s="945"/>
      <c r="CL113" s="946"/>
      <c r="CM113" s="916" t="s">
        <v>433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372</v>
      </c>
      <c r="DH113" s="959"/>
      <c r="DI113" s="959"/>
      <c r="DJ113" s="959"/>
      <c r="DK113" s="960"/>
      <c r="DL113" s="961" t="s">
        <v>372</v>
      </c>
      <c r="DM113" s="959"/>
      <c r="DN113" s="959"/>
      <c r="DO113" s="959"/>
      <c r="DP113" s="960"/>
      <c r="DQ113" s="961" t="s">
        <v>372</v>
      </c>
      <c r="DR113" s="959"/>
      <c r="DS113" s="959"/>
      <c r="DT113" s="959"/>
      <c r="DU113" s="960"/>
      <c r="DV113" s="962" t="s">
        <v>372</v>
      </c>
      <c r="DW113" s="963"/>
      <c r="DX113" s="963"/>
      <c r="DY113" s="963"/>
      <c r="DZ113" s="964"/>
    </row>
    <row r="114" spans="1:130" s="197" customFormat="1" ht="26.25" customHeight="1">
      <c r="A114" s="954"/>
      <c r="B114" s="955"/>
      <c r="C114" s="950" t="s">
        <v>434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91435</v>
      </c>
      <c r="AB114" s="959"/>
      <c r="AC114" s="959"/>
      <c r="AD114" s="959"/>
      <c r="AE114" s="960"/>
      <c r="AF114" s="961">
        <v>102977</v>
      </c>
      <c r="AG114" s="959"/>
      <c r="AH114" s="959"/>
      <c r="AI114" s="959"/>
      <c r="AJ114" s="960"/>
      <c r="AK114" s="961">
        <v>90557</v>
      </c>
      <c r="AL114" s="959"/>
      <c r="AM114" s="959"/>
      <c r="AN114" s="959"/>
      <c r="AO114" s="960"/>
      <c r="AP114" s="962">
        <v>0.9</v>
      </c>
      <c r="AQ114" s="963"/>
      <c r="AR114" s="963"/>
      <c r="AS114" s="963"/>
      <c r="AT114" s="964"/>
      <c r="AU114" s="899"/>
      <c r="AV114" s="900"/>
      <c r="AW114" s="900"/>
      <c r="AX114" s="900"/>
      <c r="AY114" s="901"/>
      <c r="AZ114" s="949" t="s">
        <v>435</v>
      </c>
      <c r="BA114" s="950"/>
      <c r="BB114" s="950"/>
      <c r="BC114" s="950"/>
      <c r="BD114" s="950"/>
      <c r="BE114" s="950"/>
      <c r="BF114" s="950"/>
      <c r="BG114" s="950"/>
      <c r="BH114" s="950"/>
      <c r="BI114" s="950"/>
      <c r="BJ114" s="950"/>
      <c r="BK114" s="950"/>
      <c r="BL114" s="950"/>
      <c r="BM114" s="950"/>
      <c r="BN114" s="950"/>
      <c r="BO114" s="950"/>
      <c r="BP114" s="951"/>
      <c r="BQ114" s="919">
        <v>2163660</v>
      </c>
      <c r="BR114" s="920"/>
      <c r="BS114" s="920"/>
      <c r="BT114" s="920"/>
      <c r="BU114" s="920"/>
      <c r="BV114" s="920">
        <v>2006899</v>
      </c>
      <c r="BW114" s="920"/>
      <c r="BX114" s="920"/>
      <c r="BY114" s="920"/>
      <c r="BZ114" s="920"/>
      <c r="CA114" s="920">
        <v>1781941</v>
      </c>
      <c r="CB114" s="920"/>
      <c r="CC114" s="920"/>
      <c r="CD114" s="920"/>
      <c r="CE114" s="920"/>
      <c r="CF114" s="914">
        <v>18.3</v>
      </c>
      <c r="CG114" s="915"/>
      <c r="CH114" s="915"/>
      <c r="CI114" s="915"/>
      <c r="CJ114" s="915"/>
      <c r="CK114" s="945"/>
      <c r="CL114" s="946"/>
      <c r="CM114" s="916" t="s">
        <v>436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372</v>
      </c>
      <c r="DH114" s="959"/>
      <c r="DI114" s="959"/>
      <c r="DJ114" s="959"/>
      <c r="DK114" s="960"/>
      <c r="DL114" s="961" t="s">
        <v>372</v>
      </c>
      <c r="DM114" s="959"/>
      <c r="DN114" s="959"/>
      <c r="DO114" s="959"/>
      <c r="DP114" s="960"/>
      <c r="DQ114" s="961" t="s">
        <v>372</v>
      </c>
      <c r="DR114" s="959"/>
      <c r="DS114" s="959"/>
      <c r="DT114" s="959"/>
      <c r="DU114" s="960"/>
      <c r="DV114" s="962" t="s">
        <v>372</v>
      </c>
      <c r="DW114" s="963"/>
      <c r="DX114" s="963"/>
      <c r="DY114" s="963"/>
      <c r="DZ114" s="964"/>
    </row>
    <row r="115" spans="1:130" s="197" customFormat="1" ht="26.25" customHeight="1">
      <c r="A115" s="954"/>
      <c r="B115" s="955"/>
      <c r="C115" s="950" t="s">
        <v>437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57784</v>
      </c>
      <c r="AB115" s="934"/>
      <c r="AC115" s="934"/>
      <c r="AD115" s="934"/>
      <c r="AE115" s="935"/>
      <c r="AF115" s="936">
        <v>52555</v>
      </c>
      <c r="AG115" s="934"/>
      <c r="AH115" s="934"/>
      <c r="AI115" s="934"/>
      <c r="AJ115" s="935"/>
      <c r="AK115" s="936">
        <v>36410</v>
      </c>
      <c r="AL115" s="934"/>
      <c r="AM115" s="934"/>
      <c r="AN115" s="934"/>
      <c r="AO115" s="935"/>
      <c r="AP115" s="937">
        <v>0.4</v>
      </c>
      <c r="AQ115" s="938"/>
      <c r="AR115" s="938"/>
      <c r="AS115" s="938"/>
      <c r="AT115" s="939"/>
      <c r="AU115" s="899"/>
      <c r="AV115" s="900"/>
      <c r="AW115" s="900"/>
      <c r="AX115" s="900"/>
      <c r="AY115" s="901"/>
      <c r="AZ115" s="949" t="s">
        <v>438</v>
      </c>
      <c r="BA115" s="950"/>
      <c r="BB115" s="950"/>
      <c r="BC115" s="950"/>
      <c r="BD115" s="950"/>
      <c r="BE115" s="950"/>
      <c r="BF115" s="950"/>
      <c r="BG115" s="950"/>
      <c r="BH115" s="950"/>
      <c r="BI115" s="950"/>
      <c r="BJ115" s="950"/>
      <c r="BK115" s="950"/>
      <c r="BL115" s="950"/>
      <c r="BM115" s="950"/>
      <c r="BN115" s="950"/>
      <c r="BO115" s="950"/>
      <c r="BP115" s="951"/>
      <c r="BQ115" s="919">
        <v>44818</v>
      </c>
      <c r="BR115" s="920"/>
      <c r="BS115" s="920"/>
      <c r="BT115" s="920"/>
      <c r="BU115" s="920"/>
      <c r="BV115" s="920">
        <v>800</v>
      </c>
      <c r="BW115" s="920"/>
      <c r="BX115" s="920"/>
      <c r="BY115" s="920"/>
      <c r="BZ115" s="920"/>
      <c r="CA115" s="920">
        <v>378</v>
      </c>
      <c r="CB115" s="920"/>
      <c r="CC115" s="920"/>
      <c r="CD115" s="920"/>
      <c r="CE115" s="920"/>
      <c r="CF115" s="914">
        <v>0</v>
      </c>
      <c r="CG115" s="915"/>
      <c r="CH115" s="915"/>
      <c r="CI115" s="915"/>
      <c r="CJ115" s="915"/>
      <c r="CK115" s="945"/>
      <c r="CL115" s="946"/>
      <c r="CM115" s="949" t="s">
        <v>439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372</v>
      </c>
      <c r="DH115" s="959"/>
      <c r="DI115" s="959"/>
      <c r="DJ115" s="959"/>
      <c r="DK115" s="960"/>
      <c r="DL115" s="961" t="s">
        <v>372</v>
      </c>
      <c r="DM115" s="959"/>
      <c r="DN115" s="959"/>
      <c r="DO115" s="959"/>
      <c r="DP115" s="960"/>
      <c r="DQ115" s="961" t="s">
        <v>372</v>
      </c>
      <c r="DR115" s="959"/>
      <c r="DS115" s="959"/>
      <c r="DT115" s="959"/>
      <c r="DU115" s="960"/>
      <c r="DV115" s="962" t="s">
        <v>372</v>
      </c>
      <c r="DW115" s="963"/>
      <c r="DX115" s="963"/>
      <c r="DY115" s="963"/>
      <c r="DZ115" s="964"/>
    </row>
    <row r="116" spans="1:130" s="197" customFormat="1" ht="26.25" customHeight="1">
      <c r="A116" s="956"/>
      <c r="B116" s="957"/>
      <c r="C116" s="971" t="s">
        <v>440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123</v>
      </c>
      <c r="AB116" s="959"/>
      <c r="AC116" s="959"/>
      <c r="AD116" s="959"/>
      <c r="AE116" s="960"/>
      <c r="AF116" s="961">
        <v>1499</v>
      </c>
      <c r="AG116" s="959"/>
      <c r="AH116" s="959"/>
      <c r="AI116" s="959"/>
      <c r="AJ116" s="960"/>
      <c r="AK116" s="961">
        <v>870</v>
      </c>
      <c r="AL116" s="959"/>
      <c r="AM116" s="959"/>
      <c r="AN116" s="959"/>
      <c r="AO116" s="960"/>
      <c r="AP116" s="962">
        <v>0</v>
      </c>
      <c r="AQ116" s="963"/>
      <c r="AR116" s="963"/>
      <c r="AS116" s="963"/>
      <c r="AT116" s="964"/>
      <c r="AU116" s="899"/>
      <c r="AV116" s="900"/>
      <c r="AW116" s="900"/>
      <c r="AX116" s="900"/>
      <c r="AY116" s="901"/>
      <c r="AZ116" s="949" t="s">
        <v>441</v>
      </c>
      <c r="BA116" s="950"/>
      <c r="BB116" s="950"/>
      <c r="BC116" s="950"/>
      <c r="BD116" s="950"/>
      <c r="BE116" s="950"/>
      <c r="BF116" s="950"/>
      <c r="BG116" s="950"/>
      <c r="BH116" s="950"/>
      <c r="BI116" s="950"/>
      <c r="BJ116" s="950"/>
      <c r="BK116" s="950"/>
      <c r="BL116" s="950"/>
      <c r="BM116" s="950"/>
      <c r="BN116" s="950"/>
      <c r="BO116" s="950"/>
      <c r="BP116" s="951"/>
      <c r="BQ116" s="919" t="s">
        <v>372</v>
      </c>
      <c r="BR116" s="920"/>
      <c r="BS116" s="920"/>
      <c r="BT116" s="920"/>
      <c r="BU116" s="920"/>
      <c r="BV116" s="920" t="s">
        <v>372</v>
      </c>
      <c r="BW116" s="920"/>
      <c r="BX116" s="920"/>
      <c r="BY116" s="920"/>
      <c r="BZ116" s="920"/>
      <c r="CA116" s="920" t="s">
        <v>372</v>
      </c>
      <c r="CB116" s="920"/>
      <c r="CC116" s="920"/>
      <c r="CD116" s="920"/>
      <c r="CE116" s="920"/>
      <c r="CF116" s="914" t="s">
        <v>372</v>
      </c>
      <c r="CG116" s="915"/>
      <c r="CH116" s="915"/>
      <c r="CI116" s="915"/>
      <c r="CJ116" s="915"/>
      <c r="CK116" s="945"/>
      <c r="CL116" s="946"/>
      <c r="CM116" s="916" t="s">
        <v>442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25640</v>
      </c>
      <c r="DH116" s="959"/>
      <c r="DI116" s="959"/>
      <c r="DJ116" s="959"/>
      <c r="DK116" s="960"/>
      <c r="DL116" s="961">
        <v>12820</v>
      </c>
      <c r="DM116" s="959"/>
      <c r="DN116" s="959"/>
      <c r="DO116" s="959"/>
      <c r="DP116" s="960"/>
      <c r="DQ116" s="961" t="s">
        <v>372</v>
      </c>
      <c r="DR116" s="959"/>
      <c r="DS116" s="959"/>
      <c r="DT116" s="959"/>
      <c r="DU116" s="960"/>
      <c r="DV116" s="962" t="s">
        <v>372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443</v>
      </c>
      <c r="Z117" s="884"/>
      <c r="AA117" s="996">
        <v>4117994</v>
      </c>
      <c r="AB117" s="966"/>
      <c r="AC117" s="966"/>
      <c r="AD117" s="966"/>
      <c r="AE117" s="967"/>
      <c r="AF117" s="965">
        <v>4117648</v>
      </c>
      <c r="AG117" s="966"/>
      <c r="AH117" s="966"/>
      <c r="AI117" s="966"/>
      <c r="AJ117" s="967"/>
      <c r="AK117" s="965">
        <v>3908755</v>
      </c>
      <c r="AL117" s="966"/>
      <c r="AM117" s="966"/>
      <c r="AN117" s="966"/>
      <c r="AO117" s="967"/>
      <c r="AP117" s="968"/>
      <c r="AQ117" s="969"/>
      <c r="AR117" s="969"/>
      <c r="AS117" s="969"/>
      <c r="AT117" s="970"/>
      <c r="AU117" s="899"/>
      <c r="AV117" s="900"/>
      <c r="AW117" s="900"/>
      <c r="AX117" s="900"/>
      <c r="AY117" s="901"/>
      <c r="AZ117" s="995" t="s">
        <v>444</v>
      </c>
      <c r="BA117" s="971"/>
      <c r="BB117" s="971"/>
      <c r="BC117" s="971"/>
      <c r="BD117" s="971"/>
      <c r="BE117" s="971"/>
      <c r="BF117" s="971"/>
      <c r="BG117" s="971"/>
      <c r="BH117" s="971"/>
      <c r="BI117" s="971"/>
      <c r="BJ117" s="971"/>
      <c r="BK117" s="971"/>
      <c r="BL117" s="971"/>
      <c r="BM117" s="971"/>
      <c r="BN117" s="971"/>
      <c r="BO117" s="971"/>
      <c r="BP117" s="972"/>
      <c r="BQ117" s="985" t="s">
        <v>372</v>
      </c>
      <c r="BR117" s="986"/>
      <c r="BS117" s="986"/>
      <c r="BT117" s="986"/>
      <c r="BU117" s="986"/>
      <c r="BV117" s="986" t="s">
        <v>372</v>
      </c>
      <c r="BW117" s="986"/>
      <c r="BX117" s="986"/>
      <c r="BY117" s="986"/>
      <c r="BZ117" s="986"/>
      <c r="CA117" s="986" t="s">
        <v>372</v>
      </c>
      <c r="CB117" s="986"/>
      <c r="CC117" s="986"/>
      <c r="CD117" s="986"/>
      <c r="CE117" s="986"/>
      <c r="CF117" s="914" t="s">
        <v>372</v>
      </c>
      <c r="CG117" s="915"/>
      <c r="CH117" s="915"/>
      <c r="CI117" s="915"/>
      <c r="CJ117" s="915"/>
      <c r="CK117" s="945"/>
      <c r="CL117" s="946"/>
      <c r="CM117" s="916" t="s">
        <v>445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372</v>
      </c>
      <c r="DH117" s="959"/>
      <c r="DI117" s="959"/>
      <c r="DJ117" s="959"/>
      <c r="DK117" s="960"/>
      <c r="DL117" s="961" t="s">
        <v>372</v>
      </c>
      <c r="DM117" s="959"/>
      <c r="DN117" s="959"/>
      <c r="DO117" s="959"/>
      <c r="DP117" s="960"/>
      <c r="DQ117" s="961" t="s">
        <v>372</v>
      </c>
      <c r="DR117" s="959"/>
      <c r="DS117" s="959"/>
      <c r="DT117" s="959"/>
      <c r="DU117" s="960"/>
      <c r="DV117" s="962" t="s">
        <v>372</v>
      </c>
      <c r="DW117" s="963"/>
      <c r="DX117" s="963"/>
      <c r="DY117" s="963"/>
      <c r="DZ117" s="964"/>
    </row>
    <row r="118" spans="1:130" s="197" customFormat="1" ht="26.25" customHeight="1">
      <c r="A118" s="904" t="s">
        <v>419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417</v>
      </c>
      <c r="AB118" s="883"/>
      <c r="AC118" s="883"/>
      <c r="AD118" s="883"/>
      <c r="AE118" s="884"/>
      <c r="AF118" s="882" t="s">
        <v>287</v>
      </c>
      <c r="AG118" s="883"/>
      <c r="AH118" s="883"/>
      <c r="AI118" s="883"/>
      <c r="AJ118" s="884"/>
      <c r="AK118" s="882" t="s">
        <v>286</v>
      </c>
      <c r="AL118" s="883"/>
      <c r="AM118" s="883"/>
      <c r="AN118" s="883"/>
      <c r="AO118" s="884"/>
      <c r="AP118" s="990" t="s">
        <v>418</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446</v>
      </c>
      <c r="BP118" s="994"/>
      <c r="BQ118" s="985">
        <v>43469870</v>
      </c>
      <c r="BR118" s="986"/>
      <c r="BS118" s="986"/>
      <c r="BT118" s="986"/>
      <c r="BU118" s="986"/>
      <c r="BV118" s="986">
        <v>42463486</v>
      </c>
      <c r="BW118" s="986"/>
      <c r="BX118" s="986"/>
      <c r="BY118" s="986"/>
      <c r="BZ118" s="986"/>
      <c r="CA118" s="986">
        <v>42220517</v>
      </c>
      <c r="CB118" s="986"/>
      <c r="CC118" s="986"/>
      <c r="CD118" s="986"/>
      <c r="CE118" s="986"/>
      <c r="CF118" s="987"/>
      <c r="CG118" s="988"/>
      <c r="CH118" s="988"/>
      <c r="CI118" s="988"/>
      <c r="CJ118" s="989"/>
      <c r="CK118" s="945"/>
      <c r="CL118" s="946"/>
      <c r="CM118" s="916" t="s">
        <v>447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372</v>
      </c>
      <c r="DH118" s="959"/>
      <c r="DI118" s="959"/>
      <c r="DJ118" s="959"/>
      <c r="DK118" s="960"/>
      <c r="DL118" s="961" t="s">
        <v>372</v>
      </c>
      <c r="DM118" s="959"/>
      <c r="DN118" s="959"/>
      <c r="DO118" s="959"/>
      <c r="DP118" s="960"/>
      <c r="DQ118" s="961" t="s">
        <v>372</v>
      </c>
      <c r="DR118" s="959"/>
      <c r="DS118" s="959"/>
      <c r="DT118" s="959"/>
      <c r="DU118" s="960"/>
      <c r="DV118" s="962" t="s">
        <v>372</v>
      </c>
      <c r="DW118" s="963"/>
      <c r="DX118" s="963"/>
      <c r="DY118" s="963"/>
      <c r="DZ118" s="964"/>
    </row>
    <row r="119" spans="1:130" s="197" customFormat="1" ht="26.25" customHeight="1">
      <c r="A119" s="974" t="s">
        <v>422</v>
      </c>
      <c r="B119" s="944"/>
      <c r="C119" s="923" t="s">
        <v>423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372</v>
      </c>
      <c r="AB119" s="890"/>
      <c r="AC119" s="890"/>
      <c r="AD119" s="890"/>
      <c r="AE119" s="891"/>
      <c r="AF119" s="892" t="s">
        <v>372</v>
      </c>
      <c r="AG119" s="890"/>
      <c r="AH119" s="890"/>
      <c r="AI119" s="890"/>
      <c r="AJ119" s="891"/>
      <c r="AK119" s="892" t="s">
        <v>372</v>
      </c>
      <c r="AL119" s="890"/>
      <c r="AM119" s="890"/>
      <c r="AN119" s="890"/>
      <c r="AO119" s="891"/>
      <c r="AP119" s="893" t="s">
        <v>372</v>
      </c>
      <c r="AQ119" s="894"/>
      <c r="AR119" s="894"/>
      <c r="AS119" s="894"/>
      <c r="AT119" s="895"/>
      <c r="AU119" s="977" t="s">
        <v>448</v>
      </c>
      <c r="AV119" s="978"/>
      <c r="AW119" s="978"/>
      <c r="AX119" s="978"/>
      <c r="AY119" s="979"/>
      <c r="AZ119" s="940" t="s">
        <v>449</v>
      </c>
      <c r="BA119" s="887"/>
      <c r="BB119" s="887"/>
      <c r="BC119" s="887"/>
      <c r="BD119" s="887"/>
      <c r="BE119" s="887"/>
      <c r="BF119" s="887"/>
      <c r="BG119" s="887"/>
      <c r="BH119" s="887"/>
      <c r="BI119" s="887"/>
      <c r="BJ119" s="887"/>
      <c r="BK119" s="887"/>
      <c r="BL119" s="887"/>
      <c r="BM119" s="887"/>
      <c r="BN119" s="887"/>
      <c r="BO119" s="887"/>
      <c r="BP119" s="888"/>
      <c r="BQ119" s="926">
        <v>6824346</v>
      </c>
      <c r="BR119" s="927"/>
      <c r="BS119" s="927"/>
      <c r="BT119" s="927"/>
      <c r="BU119" s="927"/>
      <c r="BV119" s="927">
        <v>7558715</v>
      </c>
      <c r="BW119" s="927"/>
      <c r="BX119" s="927"/>
      <c r="BY119" s="927"/>
      <c r="BZ119" s="927"/>
      <c r="CA119" s="927">
        <v>7818533</v>
      </c>
      <c r="CB119" s="927"/>
      <c r="CC119" s="927"/>
      <c r="CD119" s="927"/>
      <c r="CE119" s="927"/>
      <c r="CF119" s="941">
        <v>80.099999999999994</v>
      </c>
      <c r="CG119" s="942"/>
      <c r="CH119" s="942"/>
      <c r="CI119" s="942"/>
      <c r="CJ119" s="942"/>
      <c r="CK119" s="947"/>
      <c r="CL119" s="948"/>
      <c r="CM119" s="1004" t="s">
        <v>450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409911</v>
      </c>
      <c r="DH119" s="998"/>
      <c r="DI119" s="998"/>
      <c r="DJ119" s="998"/>
      <c r="DK119" s="999"/>
      <c r="DL119" s="1000">
        <v>347661</v>
      </c>
      <c r="DM119" s="998"/>
      <c r="DN119" s="998"/>
      <c r="DO119" s="998"/>
      <c r="DP119" s="999"/>
      <c r="DQ119" s="1000">
        <v>271274</v>
      </c>
      <c r="DR119" s="998"/>
      <c r="DS119" s="998"/>
      <c r="DT119" s="998"/>
      <c r="DU119" s="999"/>
      <c r="DV119" s="1001">
        <v>2.8</v>
      </c>
      <c r="DW119" s="1002"/>
      <c r="DX119" s="1002"/>
      <c r="DY119" s="1002"/>
      <c r="DZ119" s="1003"/>
    </row>
    <row r="120" spans="1:130" s="197" customFormat="1" ht="26.25" customHeight="1">
      <c r="A120" s="975"/>
      <c r="B120" s="946"/>
      <c r="C120" s="916" t="s">
        <v>426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372</v>
      </c>
      <c r="AB120" s="959"/>
      <c r="AC120" s="959"/>
      <c r="AD120" s="959"/>
      <c r="AE120" s="960"/>
      <c r="AF120" s="961" t="s">
        <v>372</v>
      </c>
      <c r="AG120" s="959"/>
      <c r="AH120" s="959"/>
      <c r="AI120" s="959"/>
      <c r="AJ120" s="960"/>
      <c r="AK120" s="961" t="s">
        <v>372</v>
      </c>
      <c r="AL120" s="959"/>
      <c r="AM120" s="959"/>
      <c r="AN120" s="959"/>
      <c r="AO120" s="960"/>
      <c r="AP120" s="962" t="s">
        <v>372</v>
      </c>
      <c r="AQ120" s="963"/>
      <c r="AR120" s="963"/>
      <c r="AS120" s="963"/>
      <c r="AT120" s="964"/>
      <c r="AU120" s="980"/>
      <c r="AV120" s="981"/>
      <c r="AW120" s="981"/>
      <c r="AX120" s="981"/>
      <c r="AY120" s="982"/>
      <c r="AZ120" s="949" t="s">
        <v>451</v>
      </c>
      <c r="BA120" s="950"/>
      <c r="BB120" s="950"/>
      <c r="BC120" s="950"/>
      <c r="BD120" s="950"/>
      <c r="BE120" s="950"/>
      <c r="BF120" s="950"/>
      <c r="BG120" s="950"/>
      <c r="BH120" s="950"/>
      <c r="BI120" s="950"/>
      <c r="BJ120" s="950"/>
      <c r="BK120" s="950"/>
      <c r="BL120" s="950"/>
      <c r="BM120" s="950"/>
      <c r="BN120" s="950"/>
      <c r="BO120" s="950"/>
      <c r="BP120" s="951"/>
      <c r="BQ120" s="919">
        <v>2692502</v>
      </c>
      <c r="BR120" s="920"/>
      <c r="BS120" s="920"/>
      <c r="BT120" s="920"/>
      <c r="BU120" s="920"/>
      <c r="BV120" s="920">
        <v>2273219</v>
      </c>
      <c r="BW120" s="920"/>
      <c r="BX120" s="920"/>
      <c r="BY120" s="920"/>
      <c r="BZ120" s="920"/>
      <c r="CA120" s="920">
        <v>2102643</v>
      </c>
      <c r="CB120" s="920"/>
      <c r="CC120" s="920"/>
      <c r="CD120" s="920"/>
      <c r="CE120" s="920"/>
      <c r="CF120" s="914">
        <v>21.5</v>
      </c>
      <c r="CG120" s="915"/>
      <c r="CH120" s="915"/>
      <c r="CI120" s="915"/>
      <c r="CJ120" s="915"/>
      <c r="CK120" s="1013" t="s">
        <v>452</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t="s">
        <v>372</v>
      </c>
      <c r="DH120" s="927"/>
      <c r="DI120" s="927"/>
      <c r="DJ120" s="927"/>
      <c r="DK120" s="927"/>
      <c r="DL120" s="927" t="s">
        <v>372</v>
      </c>
      <c r="DM120" s="927"/>
      <c r="DN120" s="927"/>
      <c r="DO120" s="927"/>
      <c r="DP120" s="927"/>
      <c r="DQ120" s="927">
        <v>18307903</v>
      </c>
      <c r="DR120" s="927"/>
      <c r="DS120" s="927"/>
      <c r="DT120" s="927"/>
      <c r="DU120" s="927"/>
      <c r="DV120" s="928">
        <v>187.5</v>
      </c>
      <c r="DW120" s="928"/>
      <c r="DX120" s="928"/>
      <c r="DY120" s="928"/>
      <c r="DZ120" s="929"/>
    </row>
    <row r="121" spans="1:130" s="197" customFormat="1" ht="26.25" customHeight="1">
      <c r="A121" s="975"/>
      <c r="B121" s="946"/>
      <c r="C121" s="1010" t="s">
        <v>453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8586</v>
      </c>
      <c r="AB121" s="959"/>
      <c r="AC121" s="959"/>
      <c r="AD121" s="959"/>
      <c r="AE121" s="960"/>
      <c r="AF121" s="961">
        <v>8826</v>
      </c>
      <c r="AG121" s="959"/>
      <c r="AH121" s="959"/>
      <c r="AI121" s="959"/>
      <c r="AJ121" s="960"/>
      <c r="AK121" s="961" t="s">
        <v>372</v>
      </c>
      <c r="AL121" s="959"/>
      <c r="AM121" s="959"/>
      <c r="AN121" s="959"/>
      <c r="AO121" s="960"/>
      <c r="AP121" s="962" t="s">
        <v>372</v>
      </c>
      <c r="AQ121" s="963"/>
      <c r="AR121" s="963"/>
      <c r="AS121" s="963"/>
      <c r="AT121" s="964"/>
      <c r="AU121" s="980"/>
      <c r="AV121" s="981"/>
      <c r="AW121" s="981"/>
      <c r="AX121" s="981"/>
      <c r="AY121" s="982"/>
      <c r="AZ121" s="995" t="s">
        <v>454</v>
      </c>
      <c r="BA121" s="971"/>
      <c r="BB121" s="971"/>
      <c r="BC121" s="971"/>
      <c r="BD121" s="971"/>
      <c r="BE121" s="971"/>
      <c r="BF121" s="971"/>
      <c r="BG121" s="971"/>
      <c r="BH121" s="971"/>
      <c r="BI121" s="971"/>
      <c r="BJ121" s="971"/>
      <c r="BK121" s="971"/>
      <c r="BL121" s="971"/>
      <c r="BM121" s="971"/>
      <c r="BN121" s="971"/>
      <c r="BO121" s="971"/>
      <c r="BP121" s="972"/>
      <c r="BQ121" s="985">
        <v>26259973</v>
      </c>
      <c r="BR121" s="986"/>
      <c r="BS121" s="986"/>
      <c r="BT121" s="986"/>
      <c r="BU121" s="986"/>
      <c r="BV121" s="986">
        <v>25889077</v>
      </c>
      <c r="BW121" s="986"/>
      <c r="BX121" s="986"/>
      <c r="BY121" s="986"/>
      <c r="BZ121" s="986"/>
      <c r="CA121" s="986">
        <v>25795381</v>
      </c>
      <c r="CB121" s="986"/>
      <c r="CC121" s="986"/>
      <c r="CD121" s="986"/>
      <c r="CE121" s="986"/>
      <c r="CF121" s="1024">
        <v>264.2</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2485287</v>
      </c>
      <c r="DH121" s="920"/>
      <c r="DI121" s="920"/>
      <c r="DJ121" s="920"/>
      <c r="DK121" s="920"/>
      <c r="DL121" s="920">
        <v>2347902</v>
      </c>
      <c r="DM121" s="920"/>
      <c r="DN121" s="920"/>
      <c r="DO121" s="920"/>
      <c r="DP121" s="920"/>
      <c r="DQ121" s="920">
        <v>2196739</v>
      </c>
      <c r="DR121" s="920"/>
      <c r="DS121" s="920"/>
      <c r="DT121" s="920"/>
      <c r="DU121" s="920"/>
      <c r="DV121" s="921">
        <v>22.5</v>
      </c>
      <c r="DW121" s="921"/>
      <c r="DX121" s="921"/>
      <c r="DY121" s="921"/>
      <c r="DZ121" s="922"/>
    </row>
    <row r="122" spans="1:130" s="197" customFormat="1" ht="26.25" customHeight="1">
      <c r="A122" s="975"/>
      <c r="B122" s="946"/>
      <c r="C122" s="916" t="s">
        <v>436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372</v>
      </c>
      <c r="AB122" s="959"/>
      <c r="AC122" s="959"/>
      <c r="AD122" s="959"/>
      <c r="AE122" s="960"/>
      <c r="AF122" s="961" t="s">
        <v>372</v>
      </c>
      <c r="AG122" s="959"/>
      <c r="AH122" s="959"/>
      <c r="AI122" s="959"/>
      <c r="AJ122" s="960"/>
      <c r="AK122" s="961" t="s">
        <v>372</v>
      </c>
      <c r="AL122" s="959"/>
      <c r="AM122" s="959"/>
      <c r="AN122" s="959"/>
      <c r="AO122" s="960"/>
      <c r="AP122" s="962" t="s">
        <v>372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455</v>
      </c>
      <c r="BP122" s="994"/>
      <c r="BQ122" s="1034">
        <v>35776821</v>
      </c>
      <c r="BR122" s="1035"/>
      <c r="BS122" s="1035"/>
      <c r="BT122" s="1035"/>
      <c r="BU122" s="1035"/>
      <c r="BV122" s="1035">
        <v>35721011</v>
      </c>
      <c r="BW122" s="1035"/>
      <c r="BX122" s="1035"/>
      <c r="BY122" s="1035"/>
      <c r="BZ122" s="1035"/>
      <c r="CA122" s="1035">
        <v>35716557</v>
      </c>
      <c r="CB122" s="1035"/>
      <c r="CC122" s="1035"/>
      <c r="CD122" s="1035"/>
      <c r="CE122" s="1035"/>
      <c r="CF122" s="987"/>
      <c r="CG122" s="988"/>
      <c r="CH122" s="988"/>
      <c r="CI122" s="988"/>
      <c r="CJ122" s="989"/>
      <c r="CK122" s="1016"/>
      <c r="CL122" s="1017"/>
      <c r="CM122" s="1017"/>
      <c r="CN122" s="1017"/>
      <c r="CO122" s="1018"/>
      <c r="CP122" s="1007" t="s">
        <v>395</v>
      </c>
      <c r="CQ122" s="1008"/>
      <c r="CR122" s="1008"/>
      <c r="CS122" s="1008"/>
      <c r="CT122" s="1008"/>
      <c r="CU122" s="1008"/>
      <c r="CV122" s="1008"/>
      <c r="CW122" s="1008"/>
      <c r="CX122" s="1008"/>
      <c r="CY122" s="1008"/>
      <c r="CZ122" s="1008"/>
      <c r="DA122" s="1008"/>
      <c r="DB122" s="1008"/>
      <c r="DC122" s="1008"/>
      <c r="DD122" s="1008"/>
      <c r="DE122" s="1008"/>
      <c r="DF122" s="1009"/>
      <c r="DG122" s="919" t="s">
        <v>372</v>
      </c>
      <c r="DH122" s="920"/>
      <c r="DI122" s="920"/>
      <c r="DJ122" s="920"/>
      <c r="DK122" s="920"/>
      <c r="DL122" s="920" t="s">
        <v>372</v>
      </c>
      <c r="DM122" s="920"/>
      <c r="DN122" s="920"/>
      <c r="DO122" s="920"/>
      <c r="DP122" s="920"/>
      <c r="DQ122" s="920">
        <v>256000</v>
      </c>
      <c r="DR122" s="920"/>
      <c r="DS122" s="920"/>
      <c r="DT122" s="920"/>
      <c r="DU122" s="920"/>
      <c r="DV122" s="921">
        <v>2.6</v>
      </c>
      <c r="DW122" s="921"/>
      <c r="DX122" s="921"/>
      <c r="DY122" s="921"/>
      <c r="DZ122" s="922"/>
    </row>
    <row r="123" spans="1:130" s="197" customFormat="1" ht="26.25" customHeight="1" thickBot="1">
      <c r="A123" s="975"/>
      <c r="B123" s="946"/>
      <c r="C123" s="916" t="s">
        <v>442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13877</v>
      </c>
      <c r="AB123" s="959"/>
      <c r="AC123" s="959"/>
      <c r="AD123" s="959"/>
      <c r="AE123" s="960"/>
      <c r="AF123" s="961">
        <v>13525</v>
      </c>
      <c r="AG123" s="959"/>
      <c r="AH123" s="959"/>
      <c r="AI123" s="959"/>
      <c r="AJ123" s="960"/>
      <c r="AK123" s="961">
        <v>13175</v>
      </c>
      <c r="AL123" s="959"/>
      <c r="AM123" s="959"/>
      <c r="AN123" s="959"/>
      <c r="AO123" s="960"/>
      <c r="AP123" s="962">
        <v>0.1</v>
      </c>
      <c r="AQ123" s="963"/>
      <c r="AR123" s="963"/>
      <c r="AS123" s="963"/>
      <c r="AT123" s="964"/>
      <c r="AU123" s="1031" t="s">
        <v>456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77.5</v>
      </c>
      <c r="BR123" s="1027"/>
      <c r="BS123" s="1027"/>
      <c r="BT123" s="1027"/>
      <c r="BU123" s="1027"/>
      <c r="BV123" s="1027">
        <v>67.099999999999994</v>
      </c>
      <c r="BW123" s="1027"/>
      <c r="BX123" s="1027"/>
      <c r="BY123" s="1027"/>
      <c r="BZ123" s="1027"/>
      <c r="CA123" s="1027">
        <v>66.599999999999994</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v>181001</v>
      </c>
      <c r="DH123" s="959"/>
      <c r="DI123" s="959"/>
      <c r="DJ123" s="959"/>
      <c r="DK123" s="960"/>
      <c r="DL123" s="961">
        <v>173746</v>
      </c>
      <c r="DM123" s="959"/>
      <c r="DN123" s="959"/>
      <c r="DO123" s="959"/>
      <c r="DP123" s="960"/>
      <c r="DQ123" s="961">
        <v>165980</v>
      </c>
      <c r="DR123" s="959"/>
      <c r="DS123" s="959"/>
      <c r="DT123" s="959"/>
      <c r="DU123" s="960"/>
      <c r="DV123" s="962">
        <v>1.7</v>
      </c>
      <c r="DW123" s="963"/>
      <c r="DX123" s="963"/>
      <c r="DY123" s="963"/>
      <c r="DZ123" s="964"/>
    </row>
    <row r="124" spans="1:130" s="197" customFormat="1" ht="26.25" customHeight="1">
      <c r="A124" s="975"/>
      <c r="B124" s="946"/>
      <c r="C124" s="916" t="s">
        <v>445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372</v>
      </c>
      <c r="AB124" s="959"/>
      <c r="AC124" s="959"/>
      <c r="AD124" s="959"/>
      <c r="AE124" s="960"/>
      <c r="AF124" s="961" t="s">
        <v>372</v>
      </c>
      <c r="AG124" s="959"/>
      <c r="AH124" s="959"/>
      <c r="AI124" s="959"/>
      <c r="AJ124" s="960"/>
      <c r="AK124" s="961" t="s">
        <v>372</v>
      </c>
      <c r="AL124" s="959"/>
      <c r="AM124" s="959"/>
      <c r="AN124" s="959"/>
      <c r="AO124" s="960"/>
      <c r="AP124" s="962" t="s">
        <v>372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457</v>
      </c>
      <c r="CQ124" s="1008"/>
      <c r="CR124" s="1008"/>
      <c r="CS124" s="1008"/>
      <c r="CT124" s="1008"/>
      <c r="CU124" s="1008"/>
      <c r="CV124" s="1008"/>
      <c r="CW124" s="1008"/>
      <c r="CX124" s="1008"/>
      <c r="CY124" s="1008"/>
      <c r="CZ124" s="1008"/>
      <c r="DA124" s="1008"/>
      <c r="DB124" s="1008"/>
      <c r="DC124" s="1008"/>
      <c r="DD124" s="1008"/>
      <c r="DE124" s="1008"/>
      <c r="DF124" s="1009"/>
      <c r="DG124" s="997">
        <v>19861278</v>
      </c>
      <c r="DH124" s="998"/>
      <c r="DI124" s="998"/>
      <c r="DJ124" s="998"/>
      <c r="DK124" s="999"/>
      <c r="DL124" s="1000">
        <v>19436862</v>
      </c>
      <c r="DM124" s="998"/>
      <c r="DN124" s="998"/>
      <c r="DO124" s="998"/>
      <c r="DP124" s="999"/>
      <c r="DQ124" s="1000">
        <v>243677</v>
      </c>
      <c r="DR124" s="998"/>
      <c r="DS124" s="998"/>
      <c r="DT124" s="998"/>
      <c r="DU124" s="999"/>
      <c r="DV124" s="1001">
        <v>2.5</v>
      </c>
      <c r="DW124" s="1002"/>
      <c r="DX124" s="1002"/>
      <c r="DY124" s="1002"/>
      <c r="DZ124" s="1003"/>
    </row>
    <row r="125" spans="1:130" s="197" customFormat="1" ht="26.25" customHeight="1" thickBot="1">
      <c r="A125" s="975"/>
      <c r="B125" s="946"/>
      <c r="C125" s="916" t="s">
        <v>447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372</v>
      </c>
      <c r="AB125" s="959"/>
      <c r="AC125" s="959"/>
      <c r="AD125" s="959"/>
      <c r="AE125" s="960"/>
      <c r="AF125" s="961" t="s">
        <v>372</v>
      </c>
      <c r="AG125" s="959"/>
      <c r="AH125" s="959"/>
      <c r="AI125" s="959"/>
      <c r="AJ125" s="960"/>
      <c r="AK125" s="961" t="s">
        <v>372</v>
      </c>
      <c r="AL125" s="959"/>
      <c r="AM125" s="959"/>
      <c r="AN125" s="959"/>
      <c r="AO125" s="960"/>
      <c r="AP125" s="962" t="s">
        <v>372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458</v>
      </c>
      <c r="CL125" s="1014"/>
      <c r="CM125" s="1014"/>
      <c r="CN125" s="1014"/>
      <c r="CO125" s="1015"/>
      <c r="CP125" s="940" t="s">
        <v>459</v>
      </c>
      <c r="CQ125" s="887"/>
      <c r="CR125" s="887"/>
      <c r="CS125" s="887"/>
      <c r="CT125" s="887"/>
      <c r="CU125" s="887"/>
      <c r="CV125" s="887"/>
      <c r="CW125" s="887"/>
      <c r="CX125" s="887"/>
      <c r="CY125" s="887"/>
      <c r="CZ125" s="887"/>
      <c r="DA125" s="887"/>
      <c r="DB125" s="887"/>
      <c r="DC125" s="887"/>
      <c r="DD125" s="887"/>
      <c r="DE125" s="887"/>
      <c r="DF125" s="888"/>
      <c r="DG125" s="926" t="s">
        <v>372</v>
      </c>
      <c r="DH125" s="927"/>
      <c r="DI125" s="927"/>
      <c r="DJ125" s="927"/>
      <c r="DK125" s="927"/>
      <c r="DL125" s="927" t="s">
        <v>372</v>
      </c>
      <c r="DM125" s="927"/>
      <c r="DN125" s="927"/>
      <c r="DO125" s="927"/>
      <c r="DP125" s="927"/>
      <c r="DQ125" s="927" t="s">
        <v>372</v>
      </c>
      <c r="DR125" s="927"/>
      <c r="DS125" s="927"/>
      <c r="DT125" s="927"/>
      <c r="DU125" s="927"/>
      <c r="DV125" s="928" t="s">
        <v>372</v>
      </c>
      <c r="DW125" s="928"/>
      <c r="DX125" s="928"/>
      <c r="DY125" s="928"/>
      <c r="DZ125" s="929"/>
    </row>
    <row r="126" spans="1:130" s="197" customFormat="1" ht="26.25" customHeight="1">
      <c r="A126" s="975"/>
      <c r="B126" s="946"/>
      <c r="C126" s="916" t="s">
        <v>450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25437</v>
      </c>
      <c r="AB126" s="959"/>
      <c r="AC126" s="959"/>
      <c r="AD126" s="959"/>
      <c r="AE126" s="960"/>
      <c r="AF126" s="961">
        <v>21853</v>
      </c>
      <c r="AG126" s="959"/>
      <c r="AH126" s="959"/>
      <c r="AI126" s="959"/>
      <c r="AJ126" s="960"/>
      <c r="AK126" s="961">
        <v>21074</v>
      </c>
      <c r="AL126" s="959"/>
      <c r="AM126" s="959"/>
      <c r="AN126" s="959"/>
      <c r="AO126" s="960"/>
      <c r="AP126" s="962">
        <v>0.2</v>
      </c>
      <c r="AQ126" s="963"/>
      <c r="AR126" s="963"/>
      <c r="AS126" s="963"/>
      <c r="AT126" s="964"/>
      <c r="AU126" s="233"/>
      <c r="AV126" s="233"/>
      <c r="AW126" s="233"/>
      <c r="AX126" s="1036" t="s">
        <v>460</v>
      </c>
      <c r="AY126" s="1037"/>
      <c r="AZ126" s="1037"/>
      <c r="BA126" s="1037"/>
      <c r="BB126" s="1037"/>
      <c r="BC126" s="1037"/>
      <c r="BD126" s="1037"/>
      <c r="BE126" s="1038"/>
      <c r="BF126" s="1052" t="s">
        <v>461</v>
      </c>
      <c r="BG126" s="1037"/>
      <c r="BH126" s="1037"/>
      <c r="BI126" s="1037"/>
      <c r="BJ126" s="1037"/>
      <c r="BK126" s="1037"/>
      <c r="BL126" s="1038"/>
      <c r="BM126" s="1052" t="s">
        <v>462</v>
      </c>
      <c r="BN126" s="1037"/>
      <c r="BO126" s="1037"/>
      <c r="BP126" s="1037"/>
      <c r="BQ126" s="1037"/>
      <c r="BR126" s="1037"/>
      <c r="BS126" s="1038"/>
      <c r="BT126" s="1052" t="s">
        <v>463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464</v>
      </c>
      <c r="CQ126" s="950"/>
      <c r="CR126" s="950"/>
      <c r="CS126" s="950"/>
      <c r="CT126" s="950"/>
      <c r="CU126" s="950"/>
      <c r="CV126" s="950"/>
      <c r="CW126" s="950"/>
      <c r="CX126" s="950"/>
      <c r="CY126" s="950"/>
      <c r="CZ126" s="950"/>
      <c r="DA126" s="950"/>
      <c r="DB126" s="950"/>
      <c r="DC126" s="950"/>
      <c r="DD126" s="950"/>
      <c r="DE126" s="950"/>
      <c r="DF126" s="951"/>
      <c r="DG126" s="919">
        <v>41563</v>
      </c>
      <c r="DH126" s="920"/>
      <c r="DI126" s="920"/>
      <c r="DJ126" s="920"/>
      <c r="DK126" s="920"/>
      <c r="DL126" s="920" t="s">
        <v>372</v>
      </c>
      <c r="DM126" s="920"/>
      <c r="DN126" s="920"/>
      <c r="DO126" s="920"/>
      <c r="DP126" s="920"/>
      <c r="DQ126" s="920" t="s">
        <v>372</v>
      </c>
      <c r="DR126" s="920"/>
      <c r="DS126" s="920"/>
      <c r="DT126" s="920"/>
      <c r="DU126" s="920"/>
      <c r="DV126" s="921" t="s">
        <v>372</v>
      </c>
      <c r="DW126" s="921"/>
      <c r="DX126" s="921"/>
      <c r="DY126" s="921"/>
      <c r="DZ126" s="922"/>
    </row>
    <row r="127" spans="1:130" s="197" customFormat="1" ht="26.25" customHeight="1" thickBot="1">
      <c r="A127" s="976"/>
      <c r="B127" s="948"/>
      <c r="C127" s="1004" t="s">
        <v>465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9884</v>
      </c>
      <c r="AB127" s="959"/>
      <c r="AC127" s="959"/>
      <c r="AD127" s="959"/>
      <c r="AE127" s="960"/>
      <c r="AF127" s="961">
        <v>8351</v>
      </c>
      <c r="AG127" s="959"/>
      <c r="AH127" s="959"/>
      <c r="AI127" s="959"/>
      <c r="AJ127" s="960"/>
      <c r="AK127" s="961">
        <v>2161</v>
      </c>
      <c r="AL127" s="959"/>
      <c r="AM127" s="959"/>
      <c r="AN127" s="959"/>
      <c r="AO127" s="960"/>
      <c r="AP127" s="962">
        <v>0</v>
      </c>
      <c r="AQ127" s="963"/>
      <c r="AR127" s="963"/>
      <c r="AS127" s="963"/>
      <c r="AT127" s="964"/>
      <c r="AU127" s="233"/>
      <c r="AV127" s="233"/>
      <c r="AW127" s="233"/>
      <c r="AX127" s="886" t="s">
        <v>466</v>
      </c>
      <c r="AY127" s="887"/>
      <c r="AZ127" s="887"/>
      <c r="BA127" s="887"/>
      <c r="BB127" s="887"/>
      <c r="BC127" s="887"/>
      <c r="BD127" s="887"/>
      <c r="BE127" s="888"/>
      <c r="BF127" s="1041" t="s">
        <v>372</v>
      </c>
      <c r="BG127" s="1042"/>
      <c r="BH127" s="1042"/>
      <c r="BI127" s="1042"/>
      <c r="BJ127" s="1042"/>
      <c r="BK127" s="1042"/>
      <c r="BL127" s="1051"/>
      <c r="BM127" s="1041">
        <v>13.03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467</v>
      </c>
      <c r="CQ127" s="1045"/>
      <c r="CR127" s="1045"/>
      <c r="CS127" s="1045"/>
      <c r="CT127" s="1045"/>
      <c r="CU127" s="1045"/>
      <c r="CV127" s="1045"/>
      <c r="CW127" s="1045"/>
      <c r="CX127" s="1045"/>
      <c r="CY127" s="1045"/>
      <c r="CZ127" s="1045"/>
      <c r="DA127" s="1045"/>
      <c r="DB127" s="1045"/>
      <c r="DC127" s="1045"/>
      <c r="DD127" s="1045"/>
      <c r="DE127" s="1045"/>
      <c r="DF127" s="1046"/>
      <c r="DG127" s="1047">
        <v>3255</v>
      </c>
      <c r="DH127" s="1048"/>
      <c r="DI127" s="1048"/>
      <c r="DJ127" s="1048"/>
      <c r="DK127" s="1048"/>
      <c r="DL127" s="1048">
        <v>800</v>
      </c>
      <c r="DM127" s="1048"/>
      <c r="DN127" s="1048"/>
      <c r="DO127" s="1048"/>
      <c r="DP127" s="1048"/>
      <c r="DQ127" s="1048">
        <v>378</v>
      </c>
      <c r="DR127" s="1048"/>
      <c r="DS127" s="1048"/>
      <c r="DT127" s="1048"/>
      <c r="DU127" s="1048"/>
      <c r="DV127" s="1049">
        <v>0</v>
      </c>
      <c r="DW127" s="1049"/>
      <c r="DX127" s="1049"/>
      <c r="DY127" s="1049"/>
      <c r="DZ127" s="1050"/>
    </row>
    <row r="128" spans="1:130" s="197" customFormat="1" ht="26.25" customHeight="1">
      <c r="A128" s="1071" t="s">
        <v>468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469</v>
      </c>
      <c r="X128" s="1073"/>
      <c r="Y128" s="1073"/>
      <c r="Z128" s="1074"/>
      <c r="AA128" s="1089">
        <v>177012</v>
      </c>
      <c r="AB128" s="1090"/>
      <c r="AC128" s="1090"/>
      <c r="AD128" s="1090"/>
      <c r="AE128" s="1091"/>
      <c r="AF128" s="1092">
        <v>185591</v>
      </c>
      <c r="AG128" s="1090"/>
      <c r="AH128" s="1090"/>
      <c r="AI128" s="1090"/>
      <c r="AJ128" s="1091"/>
      <c r="AK128" s="1092">
        <v>188831</v>
      </c>
      <c r="AL128" s="1090"/>
      <c r="AM128" s="1090"/>
      <c r="AN128" s="1090"/>
      <c r="AO128" s="1091"/>
      <c r="AP128" s="1093"/>
      <c r="AQ128" s="1094"/>
      <c r="AR128" s="1094"/>
      <c r="AS128" s="1094"/>
      <c r="AT128" s="1095"/>
      <c r="AU128" s="235"/>
      <c r="AV128" s="235"/>
      <c r="AW128" s="235"/>
      <c r="AX128" s="1054" t="s">
        <v>470</v>
      </c>
      <c r="AY128" s="950"/>
      <c r="AZ128" s="950"/>
      <c r="BA128" s="950"/>
      <c r="BB128" s="950"/>
      <c r="BC128" s="950"/>
      <c r="BD128" s="950"/>
      <c r="BE128" s="951"/>
      <c r="BF128" s="1066" t="s">
        <v>372</v>
      </c>
      <c r="BG128" s="1067"/>
      <c r="BH128" s="1067"/>
      <c r="BI128" s="1067"/>
      <c r="BJ128" s="1067"/>
      <c r="BK128" s="1067"/>
      <c r="BL128" s="1068"/>
      <c r="BM128" s="1066">
        <v>18.03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471</v>
      </c>
      <c r="X129" s="1061"/>
      <c r="Y129" s="1061"/>
      <c r="Z129" s="1062"/>
      <c r="AA129" s="958">
        <v>12372060</v>
      </c>
      <c r="AB129" s="959"/>
      <c r="AC129" s="959"/>
      <c r="AD129" s="959"/>
      <c r="AE129" s="960"/>
      <c r="AF129" s="961">
        <v>12519212</v>
      </c>
      <c r="AG129" s="959"/>
      <c r="AH129" s="959"/>
      <c r="AI129" s="959"/>
      <c r="AJ129" s="960"/>
      <c r="AK129" s="961">
        <v>12258950</v>
      </c>
      <c r="AL129" s="959"/>
      <c r="AM129" s="959"/>
      <c r="AN129" s="959"/>
      <c r="AO129" s="960"/>
      <c r="AP129" s="1063"/>
      <c r="AQ129" s="1064"/>
      <c r="AR129" s="1064"/>
      <c r="AS129" s="1064"/>
      <c r="AT129" s="1065"/>
      <c r="AU129" s="235"/>
      <c r="AV129" s="235"/>
      <c r="AW129" s="235"/>
      <c r="AX129" s="1054" t="s">
        <v>472</v>
      </c>
      <c r="AY129" s="950"/>
      <c r="AZ129" s="950"/>
      <c r="BA129" s="950"/>
      <c r="BB129" s="950"/>
      <c r="BC129" s="950"/>
      <c r="BD129" s="950"/>
      <c r="BE129" s="951"/>
      <c r="BF129" s="1055">
        <v>14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474</v>
      </c>
      <c r="X130" s="1061"/>
      <c r="Y130" s="1061"/>
      <c r="Z130" s="1062"/>
      <c r="AA130" s="958">
        <v>2449362</v>
      </c>
      <c r="AB130" s="959"/>
      <c r="AC130" s="959"/>
      <c r="AD130" s="959"/>
      <c r="AE130" s="960"/>
      <c r="AF130" s="961">
        <v>2480362</v>
      </c>
      <c r="AG130" s="959"/>
      <c r="AH130" s="959"/>
      <c r="AI130" s="959"/>
      <c r="AJ130" s="960"/>
      <c r="AK130" s="961">
        <v>2496010</v>
      </c>
      <c r="AL130" s="959"/>
      <c r="AM130" s="959"/>
      <c r="AN130" s="959"/>
      <c r="AO130" s="960"/>
      <c r="AP130" s="1063"/>
      <c r="AQ130" s="1064"/>
      <c r="AR130" s="1064"/>
      <c r="AS130" s="1064"/>
      <c r="AT130" s="1065"/>
      <c r="AU130" s="235"/>
      <c r="AV130" s="235"/>
      <c r="AW130" s="235"/>
      <c r="AX130" s="1113" t="s">
        <v>475</v>
      </c>
      <c r="AY130" s="1045"/>
      <c r="AZ130" s="1045"/>
      <c r="BA130" s="1045"/>
      <c r="BB130" s="1045"/>
      <c r="BC130" s="1045"/>
      <c r="BD130" s="1045"/>
      <c r="BE130" s="1046"/>
      <c r="BF130" s="1075">
        <v>66.599999999999994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476</v>
      </c>
      <c r="X131" s="1084"/>
      <c r="Y131" s="1084"/>
      <c r="Z131" s="1085"/>
      <c r="AA131" s="997">
        <v>9922698</v>
      </c>
      <c r="AB131" s="998"/>
      <c r="AC131" s="998"/>
      <c r="AD131" s="998"/>
      <c r="AE131" s="999"/>
      <c r="AF131" s="1000">
        <v>10038850</v>
      </c>
      <c r="AG131" s="998"/>
      <c r="AH131" s="998"/>
      <c r="AI131" s="998"/>
      <c r="AJ131" s="999"/>
      <c r="AK131" s="1000">
        <v>9762940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478</v>
      </c>
      <c r="W132" s="1101"/>
      <c r="X132" s="1101"/>
      <c r="Y132" s="1101"/>
      <c r="Z132" s="1102"/>
      <c r="AA132" s="1103">
        <v>15.03240349</v>
      </c>
      <c r="AB132" s="1104"/>
      <c r="AC132" s="1104"/>
      <c r="AD132" s="1104"/>
      <c r="AE132" s="1105"/>
      <c r="AF132" s="1106">
        <v>14.46076991</v>
      </c>
      <c r="AG132" s="1104"/>
      <c r="AH132" s="1104"/>
      <c r="AI132" s="1104"/>
      <c r="AJ132" s="1105"/>
      <c r="AK132" s="1106">
        <v>12.536326150000001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479</v>
      </c>
      <c r="W133" s="1108"/>
      <c r="X133" s="1108"/>
      <c r="Y133" s="1108"/>
      <c r="Z133" s="1109"/>
      <c r="AA133" s="1110">
        <v>16.399999999999999</v>
      </c>
      <c r="AB133" s="1111"/>
      <c r="AC133" s="1111"/>
      <c r="AD133" s="1111"/>
      <c r="AE133" s="1112"/>
      <c r="AF133" s="1110">
        <v>15.9</v>
      </c>
      <c r="AG133" s="1111"/>
      <c r="AH133" s="1111"/>
      <c r="AI133" s="1111"/>
      <c r="AJ133" s="1112"/>
      <c r="AK133" s="1110">
        <v>14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480</v>
      </c>
      <c r="B5" s="246"/>
      <c r="C5" s="246"/>
      <c r="D5" s="246"/>
      <c r="E5" s="246"/>
      <c r="F5" s="246"/>
      <c r="G5" s="246"/>
      <c r="H5" s="246"/>
      <c r="I5" s="246"/>
      <c r="J5" s="246"/>
      <c r="K5" s="246"/>
      <c r="L5" s="246"/>
      <c r="M5" s="246"/>
      <c r="N5" s="246"/>
      <c r="O5" s="247"/>
    </row>
    <row r="6" spans="1:16">
      <c r="A6" s="248"/>
      <c r="B6" s="244"/>
      <c r="C6" s="244"/>
      <c r="D6" s="244"/>
      <c r="E6" s="244"/>
      <c r="F6" s="244"/>
      <c r="G6" s="249" t="s">
        <v>481</v>
      </c>
      <c r="H6" s="249"/>
      <c r="I6" s="249"/>
      <c r="J6" s="249"/>
      <c r="K6" s="244"/>
      <c r="L6" s="244"/>
      <c r="M6" s="244"/>
      <c r="N6" s="244"/>
    </row>
    <row r="7" spans="1:16">
      <c r="A7" s="248"/>
      <c r="B7" s="244"/>
      <c r="C7" s="244"/>
      <c r="D7" s="244"/>
      <c r="E7" s="244"/>
      <c r="F7" s="244"/>
      <c r="G7" s="251"/>
      <c r="H7" s="252"/>
      <c r="I7" s="252"/>
      <c r="J7" s="253"/>
      <c r="K7" s="1117" t="s">
        <v>482</v>
      </c>
      <c r="L7" s="254"/>
      <c r="M7" s="255" t="s">
        <v>483</v>
      </c>
      <c r="N7" s="256"/>
    </row>
    <row r="8" spans="1:16">
      <c r="A8" s="248"/>
      <c r="B8" s="244"/>
      <c r="C8" s="244"/>
      <c r="D8" s="244"/>
      <c r="E8" s="244"/>
      <c r="F8" s="244"/>
      <c r="G8" s="257"/>
      <c r="H8" s="258"/>
      <c r="I8" s="258"/>
      <c r="J8" s="259"/>
      <c r="K8" s="1118"/>
      <c r="L8" s="260" t="s">
        <v>484</v>
      </c>
      <c r="M8" s="261" t="s">
        <v>485</v>
      </c>
      <c r="N8" s="262" t="s">
        <v>486</v>
      </c>
    </row>
    <row r="9" spans="1:16">
      <c r="A9" s="248"/>
      <c r="B9" s="244"/>
      <c r="C9" s="244"/>
      <c r="D9" s="244"/>
      <c r="E9" s="244"/>
      <c r="F9" s="244"/>
      <c r="G9" s="1119" t="s">
        <v>487</v>
      </c>
      <c r="H9" s="1120"/>
      <c r="I9" s="1120"/>
      <c r="J9" s="1121"/>
      <c r="K9" s="263">
        <v>3048307</v>
      </c>
      <c r="L9" s="264">
        <v>82275</v>
      </c>
      <c r="M9" s="265">
        <v>84248</v>
      </c>
      <c r="N9" s="266">
        <v>-2.2999999999999998</v>
      </c>
    </row>
    <row r="10" spans="1:16">
      <c r="A10" s="248"/>
      <c r="B10" s="244"/>
      <c r="C10" s="244"/>
      <c r="D10" s="244"/>
      <c r="E10" s="244"/>
      <c r="F10" s="244"/>
      <c r="G10" s="1119" t="s">
        <v>488</v>
      </c>
      <c r="H10" s="1120"/>
      <c r="I10" s="1120"/>
      <c r="J10" s="1121"/>
      <c r="K10" s="267">
        <v>458374</v>
      </c>
      <c r="L10" s="268">
        <v>12372</v>
      </c>
      <c r="M10" s="269">
        <v>7169</v>
      </c>
      <c r="N10" s="270">
        <v>72.599999999999994</v>
      </c>
    </row>
    <row r="11" spans="1:16" ht="13.5" customHeight="1">
      <c r="A11" s="248"/>
      <c r="B11" s="244"/>
      <c r="C11" s="244"/>
      <c r="D11" s="244"/>
      <c r="E11" s="244"/>
      <c r="F11" s="244"/>
      <c r="G11" s="1119" t="s">
        <v>489</v>
      </c>
      <c r="H11" s="1120"/>
      <c r="I11" s="1120"/>
      <c r="J11" s="1121"/>
      <c r="K11" s="267">
        <v>503780</v>
      </c>
      <c r="L11" s="268">
        <v>13597</v>
      </c>
      <c r="M11" s="269">
        <v>9152</v>
      </c>
      <c r="N11" s="270">
        <v>48.6</v>
      </c>
    </row>
    <row r="12" spans="1:16" ht="13.5" customHeight="1">
      <c r="A12" s="248"/>
      <c r="B12" s="244"/>
      <c r="C12" s="244"/>
      <c r="D12" s="244"/>
      <c r="E12" s="244"/>
      <c r="F12" s="244"/>
      <c r="G12" s="1119" t="s">
        <v>490</v>
      </c>
      <c r="H12" s="1120"/>
      <c r="I12" s="1120"/>
      <c r="J12" s="1121"/>
      <c r="K12" s="267" t="s">
        <v>491</v>
      </c>
      <c r="L12" s="268" t="s">
        <v>491</v>
      </c>
      <c r="M12" s="269">
        <v>893</v>
      </c>
      <c r="N12" s="270" t="s">
        <v>491</v>
      </c>
    </row>
    <row r="13" spans="1:16" ht="13.5" customHeight="1">
      <c r="A13" s="248"/>
      <c r="B13" s="244"/>
      <c r="C13" s="244"/>
      <c r="D13" s="244"/>
      <c r="E13" s="244"/>
      <c r="F13" s="244"/>
      <c r="G13" s="1119" t="s">
        <v>492</v>
      </c>
      <c r="H13" s="1120"/>
      <c r="I13" s="1120"/>
      <c r="J13" s="1121"/>
      <c r="K13" s="267" t="s">
        <v>491</v>
      </c>
      <c r="L13" s="268" t="s">
        <v>491</v>
      </c>
      <c r="M13" s="269">
        <v>3</v>
      </c>
      <c r="N13" s="270" t="s">
        <v>491</v>
      </c>
    </row>
    <row r="14" spans="1:16" ht="13.5" customHeight="1">
      <c r="A14" s="248"/>
      <c r="B14" s="244"/>
      <c r="C14" s="244"/>
      <c r="D14" s="244"/>
      <c r="E14" s="244"/>
      <c r="F14" s="244"/>
      <c r="G14" s="1119" t="s">
        <v>493</v>
      </c>
      <c r="H14" s="1120"/>
      <c r="I14" s="1120"/>
      <c r="J14" s="1121"/>
      <c r="K14" s="267">
        <v>152087</v>
      </c>
      <c r="L14" s="268">
        <v>4105</v>
      </c>
      <c r="M14" s="269">
        <v>3652</v>
      </c>
      <c r="N14" s="270">
        <v>12.4</v>
      </c>
    </row>
    <row r="15" spans="1:16" ht="13.5" customHeight="1">
      <c r="A15" s="248"/>
      <c r="B15" s="244"/>
      <c r="C15" s="244"/>
      <c r="D15" s="244"/>
      <c r="E15" s="244"/>
      <c r="F15" s="244"/>
      <c r="G15" s="1119" t="s">
        <v>494</v>
      </c>
      <c r="H15" s="1120"/>
      <c r="I15" s="1120"/>
      <c r="J15" s="1121"/>
      <c r="K15" s="267">
        <v>83717</v>
      </c>
      <c r="L15" s="268">
        <v>2260</v>
      </c>
      <c r="M15" s="269">
        <v>2134</v>
      </c>
      <c r="N15" s="270">
        <v>5.9</v>
      </c>
    </row>
    <row r="16" spans="1:16">
      <c r="A16" s="248"/>
      <c r="B16" s="244"/>
      <c r="C16" s="244"/>
      <c r="D16" s="244"/>
      <c r="E16" s="244"/>
      <c r="F16" s="244"/>
      <c r="G16" s="1122" t="s">
        <v>495</v>
      </c>
      <c r="H16" s="1123"/>
      <c r="I16" s="1123"/>
      <c r="J16" s="1124"/>
      <c r="K16" s="268">
        <v>-332202</v>
      </c>
      <c r="L16" s="268">
        <v>-8966</v>
      </c>
      <c r="M16" s="269">
        <v>-9248</v>
      </c>
      <c r="N16" s="270">
        <v>-3</v>
      </c>
    </row>
    <row r="17" spans="1:16">
      <c r="A17" s="248"/>
      <c r="B17" s="244"/>
      <c r="C17" s="244"/>
      <c r="D17" s="244"/>
      <c r="E17" s="244"/>
      <c r="F17" s="244"/>
      <c r="G17" s="1122" t="s">
        <v>171</v>
      </c>
      <c r="H17" s="1123"/>
      <c r="I17" s="1123"/>
      <c r="J17" s="1124"/>
      <c r="K17" s="268">
        <v>3914063</v>
      </c>
      <c r="L17" s="268">
        <v>105643</v>
      </c>
      <c r="M17" s="269">
        <v>98003</v>
      </c>
      <c r="N17" s="270">
        <v>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496</v>
      </c>
      <c r="H19" s="244"/>
      <c r="I19" s="244"/>
      <c r="J19" s="244"/>
      <c r="K19" s="244"/>
      <c r="L19" s="244"/>
      <c r="M19" s="244"/>
      <c r="N19" s="244"/>
    </row>
    <row r="20" spans="1:16">
      <c r="A20" s="248"/>
      <c r="B20" s="244"/>
      <c r="C20" s="244"/>
      <c r="D20" s="244"/>
      <c r="E20" s="244"/>
      <c r="F20" s="244"/>
      <c r="G20" s="272"/>
      <c r="H20" s="273"/>
      <c r="I20" s="273"/>
      <c r="J20" s="274"/>
      <c r="K20" s="275" t="s">
        <v>497</v>
      </c>
      <c r="L20" s="276" t="s">
        <v>498</v>
      </c>
      <c r="M20" s="277" t="s">
        <v>499</v>
      </c>
      <c r="N20" s="278"/>
    </row>
    <row r="21" spans="1:16" s="284" customFormat="1">
      <c r="A21" s="279"/>
      <c r="B21" s="249"/>
      <c r="C21" s="249"/>
      <c r="D21" s="249"/>
      <c r="E21" s="249"/>
      <c r="F21" s="249"/>
      <c r="G21" s="1114" t="s">
        <v>500</v>
      </c>
      <c r="H21" s="1115"/>
      <c r="I21" s="1115"/>
      <c r="J21" s="1116"/>
      <c r="K21" s="280">
        <v>9.74</v>
      </c>
      <c r="L21" s="281">
        <v>9.39</v>
      </c>
      <c r="M21" s="282">
        <v>0.35</v>
      </c>
      <c r="N21" s="249"/>
      <c r="O21" s="283"/>
      <c r="P21" s="279"/>
    </row>
    <row r="22" spans="1:16" s="284" customFormat="1">
      <c r="A22" s="279"/>
      <c r="B22" s="249"/>
      <c r="C22" s="249"/>
      <c r="D22" s="249"/>
      <c r="E22" s="249"/>
      <c r="F22" s="249"/>
      <c r="G22" s="1114" t="s">
        <v>501</v>
      </c>
      <c r="H22" s="1115"/>
      <c r="I22" s="1115"/>
      <c r="J22" s="1116"/>
      <c r="K22" s="285">
        <v>96.3</v>
      </c>
      <c r="L22" s="286">
        <v>97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17" t="s">
        <v>482</v>
      </c>
      <c r="L30" s="254"/>
      <c r="M30" s="255" t="s">
        <v>483</v>
      </c>
      <c r="N30" s="256"/>
    </row>
    <row r="31" spans="1:16">
      <c r="A31" s="248"/>
      <c r="B31" s="244"/>
      <c r="C31" s="244"/>
      <c r="D31" s="244"/>
      <c r="E31" s="244"/>
      <c r="F31" s="244"/>
      <c r="G31" s="257"/>
      <c r="H31" s="258"/>
      <c r="I31" s="258"/>
      <c r="J31" s="259"/>
      <c r="K31" s="1118"/>
      <c r="L31" s="260" t="s">
        <v>484</v>
      </c>
      <c r="M31" s="261" t="s">
        <v>485</v>
      </c>
      <c r="N31" s="262" t="s">
        <v>486</v>
      </c>
    </row>
    <row r="32" spans="1:16" ht="27" customHeight="1">
      <c r="A32" s="248"/>
      <c r="B32" s="244"/>
      <c r="C32" s="244"/>
      <c r="D32" s="244"/>
      <c r="E32" s="244"/>
      <c r="F32" s="244"/>
      <c r="G32" s="1130" t="s">
        <v>504</v>
      </c>
      <c r="H32" s="1131"/>
      <c r="I32" s="1131"/>
      <c r="J32" s="1132"/>
      <c r="K32" s="294">
        <v>1776108</v>
      </c>
      <c r="L32" s="294">
        <v>47938</v>
      </c>
      <c r="M32" s="295">
        <v>64926</v>
      </c>
      <c r="N32" s="296">
        <v>-26.2</v>
      </c>
    </row>
    <row r="33" spans="1:16" ht="13.5" customHeight="1">
      <c r="A33" s="248"/>
      <c r="B33" s="244"/>
      <c r="C33" s="244"/>
      <c r="D33" s="244"/>
      <c r="E33" s="244"/>
      <c r="F33" s="244"/>
      <c r="G33" s="1130" t="s">
        <v>505</v>
      </c>
      <c r="H33" s="1131"/>
      <c r="I33" s="1131"/>
      <c r="J33" s="1132"/>
      <c r="K33" s="294" t="s">
        <v>491</v>
      </c>
      <c r="L33" s="294" t="s">
        <v>491</v>
      </c>
      <c r="M33" s="295" t="s">
        <v>491</v>
      </c>
      <c r="N33" s="296" t="s">
        <v>491</v>
      </c>
    </row>
    <row r="34" spans="1:16" ht="27" customHeight="1">
      <c r="A34" s="248"/>
      <c r="B34" s="244"/>
      <c r="C34" s="244"/>
      <c r="D34" s="244"/>
      <c r="E34" s="244"/>
      <c r="F34" s="244"/>
      <c r="G34" s="1130" t="s">
        <v>506</v>
      </c>
      <c r="H34" s="1131"/>
      <c r="I34" s="1131"/>
      <c r="J34" s="1132"/>
      <c r="K34" s="294" t="s">
        <v>491</v>
      </c>
      <c r="L34" s="294" t="s">
        <v>491</v>
      </c>
      <c r="M34" s="295">
        <v>24</v>
      </c>
      <c r="N34" s="296" t="s">
        <v>491</v>
      </c>
    </row>
    <row r="35" spans="1:16" ht="27" customHeight="1">
      <c r="A35" s="248"/>
      <c r="B35" s="244"/>
      <c r="C35" s="244"/>
      <c r="D35" s="244"/>
      <c r="E35" s="244"/>
      <c r="F35" s="244"/>
      <c r="G35" s="1130" t="s">
        <v>507</v>
      </c>
      <c r="H35" s="1131"/>
      <c r="I35" s="1131"/>
      <c r="J35" s="1132"/>
      <c r="K35" s="294">
        <v>2004810</v>
      </c>
      <c r="L35" s="294">
        <v>54111</v>
      </c>
      <c r="M35" s="295">
        <v>18007</v>
      </c>
      <c r="N35" s="296">
        <v>200.5</v>
      </c>
    </row>
    <row r="36" spans="1:16" ht="27" customHeight="1">
      <c r="A36" s="248"/>
      <c r="B36" s="244"/>
      <c r="C36" s="244"/>
      <c r="D36" s="244"/>
      <c r="E36" s="244"/>
      <c r="F36" s="244"/>
      <c r="G36" s="1130" t="s">
        <v>508</v>
      </c>
      <c r="H36" s="1131"/>
      <c r="I36" s="1131"/>
      <c r="J36" s="1132"/>
      <c r="K36" s="294">
        <v>90557</v>
      </c>
      <c r="L36" s="294">
        <v>2444</v>
      </c>
      <c r="M36" s="295">
        <v>3275</v>
      </c>
      <c r="N36" s="296">
        <v>-25.4</v>
      </c>
    </row>
    <row r="37" spans="1:16" ht="13.5" customHeight="1">
      <c r="A37" s="248"/>
      <c r="B37" s="244"/>
      <c r="C37" s="244"/>
      <c r="D37" s="244"/>
      <c r="E37" s="244"/>
      <c r="F37" s="244"/>
      <c r="G37" s="1130" t="s">
        <v>509</v>
      </c>
      <c r="H37" s="1131"/>
      <c r="I37" s="1131"/>
      <c r="J37" s="1132"/>
      <c r="K37" s="294">
        <v>36410</v>
      </c>
      <c r="L37" s="294">
        <v>983</v>
      </c>
      <c r="M37" s="295">
        <v>1233</v>
      </c>
      <c r="N37" s="296">
        <v>-20.3</v>
      </c>
    </row>
    <row r="38" spans="1:16" ht="27" customHeight="1">
      <c r="A38" s="248"/>
      <c r="B38" s="244"/>
      <c r="C38" s="244"/>
      <c r="D38" s="244"/>
      <c r="E38" s="244"/>
      <c r="F38" s="244"/>
      <c r="G38" s="1133" t="s">
        <v>510</v>
      </c>
      <c r="H38" s="1134"/>
      <c r="I38" s="1134"/>
      <c r="J38" s="1135"/>
      <c r="K38" s="297">
        <v>870</v>
      </c>
      <c r="L38" s="297">
        <v>23</v>
      </c>
      <c r="M38" s="298">
        <v>9</v>
      </c>
      <c r="N38" s="299">
        <v>155.6</v>
      </c>
      <c r="O38" s="293"/>
    </row>
    <row r="39" spans="1:16">
      <c r="A39" s="248"/>
      <c r="B39" s="244"/>
      <c r="C39" s="244"/>
      <c r="D39" s="244"/>
      <c r="E39" s="244"/>
      <c r="F39" s="244"/>
      <c r="G39" s="1133" t="s">
        <v>511</v>
      </c>
      <c r="H39" s="1134"/>
      <c r="I39" s="1134"/>
      <c r="J39" s="1135"/>
      <c r="K39" s="300">
        <v>-188831</v>
      </c>
      <c r="L39" s="300">
        <v>-5097</v>
      </c>
      <c r="M39" s="301">
        <v>-4280</v>
      </c>
      <c r="N39" s="302">
        <v>19.100000000000001</v>
      </c>
      <c r="O39" s="293"/>
    </row>
    <row r="40" spans="1:16" ht="27" customHeight="1">
      <c r="A40" s="248"/>
      <c r="B40" s="244"/>
      <c r="C40" s="244"/>
      <c r="D40" s="244"/>
      <c r="E40" s="244"/>
      <c r="F40" s="244"/>
      <c r="G40" s="1130" t="s">
        <v>512</v>
      </c>
      <c r="H40" s="1131"/>
      <c r="I40" s="1131"/>
      <c r="J40" s="1132"/>
      <c r="K40" s="300">
        <v>-2496010</v>
      </c>
      <c r="L40" s="300">
        <v>-67369</v>
      </c>
      <c r="M40" s="301">
        <v>-56807</v>
      </c>
      <c r="N40" s="302">
        <v>18.600000000000001</v>
      </c>
      <c r="O40" s="293"/>
    </row>
    <row r="41" spans="1:16">
      <c r="A41" s="248"/>
      <c r="B41" s="244"/>
      <c r="C41" s="244"/>
      <c r="D41" s="244"/>
      <c r="E41" s="244"/>
      <c r="F41" s="244"/>
      <c r="G41" s="1136" t="s">
        <v>281</v>
      </c>
      <c r="H41" s="1137"/>
      <c r="I41" s="1137"/>
      <c r="J41" s="1138"/>
      <c r="K41" s="294">
        <v>1223914</v>
      </c>
      <c r="L41" s="300">
        <v>33034</v>
      </c>
      <c r="M41" s="301">
        <v>26387</v>
      </c>
      <c r="N41" s="302">
        <v>25.2</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25" t="s">
        <v>482</v>
      </c>
      <c r="J49" s="1127" t="s">
        <v>516</v>
      </c>
      <c r="K49" s="1128"/>
      <c r="L49" s="1128"/>
      <c r="M49" s="1128"/>
      <c r="N49" s="1129"/>
    </row>
    <row r="50" spans="1:14">
      <c r="A50" s="248"/>
      <c r="B50" s="244"/>
      <c r="C50" s="244"/>
      <c r="D50" s="244"/>
      <c r="E50" s="244"/>
      <c r="F50" s="244"/>
      <c r="G50" s="312"/>
      <c r="H50" s="313"/>
      <c r="I50" s="1126"/>
      <c r="J50" s="314" t="s">
        <v>517</v>
      </c>
      <c r="K50" s="315" t="s">
        <v>518</v>
      </c>
      <c r="L50" s="316" t="s">
        <v>519</v>
      </c>
      <c r="M50" s="317" t="s">
        <v>520</v>
      </c>
      <c r="N50" s="318" t="s">
        <v>521</v>
      </c>
    </row>
    <row r="51" spans="1:14">
      <c r="A51" s="248"/>
      <c r="B51" s="244"/>
      <c r="C51" s="244"/>
      <c r="D51" s="244"/>
      <c r="E51" s="244"/>
      <c r="F51" s="244"/>
      <c r="G51" s="310" t="s">
        <v>522</v>
      </c>
      <c r="H51" s="311"/>
      <c r="I51" s="319">
        <v>3094515</v>
      </c>
      <c r="J51" s="320">
        <v>80314</v>
      </c>
      <c r="K51" s="321">
        <v>60.9</v>
      </c>
      <c r="L51" s="322">
        <v>50545</v>
      </c>
      <c r="M51" s="323">
        <v>-5.8</v>
      </c>
      <c r="N51" s="324">
        <v>66.7</v>
      </c>
    </row>
    <row r="52" spans="1:14">
      <c r="A52" s="248"/>
      <c r="B52" s="244"/>
      <c r="C52" s="244"/>
      <c r="D52" s="244"/>
      <c r="E52" s="244"/>
      <c r="F52" s="244"/>
      <c r="G52" s="325"/>
      <c r="H52" s="326" t="s">
        <v>523</v>
      </c>
      <c r="I52" s="327">
        <v>1135370</v>
      </c>
      <c r="J52" s="328">
        <v>29467</v>
      </c>
      <c r="K52" s="329">
        <v>-10.7</v>
      </c>
      <c r="L52" s="330">
        <v>28740</v>
      </c>
      <c r="M52" s="331">
        <v>4.3</v>
      </c>
      <c r="N52" s="332">
        <v>-15</v>
      </c>
    </row>
    <row r="53" spans="1:14">
      <c r="A53" s="248"/>
      <c r="B53" s="244"/>
      <c r="C53" s="244"/>
      <c r="D53" s="244"/>
      <c r="E53" s="244"/>
      <c r="F53" s="244"/>
      <c r="G53" s="310" t="s">
        <v>524</v>
      </c>
      <c r="H53" s="311"/>
      <c r="I53" s="319">
        <v>2961804</v>
      </c>
      <c r="J53" s="320">
        <v>77752</v>
      </c>
      <c r="K53" s="321">
        <v>-3.2</v>
      </c>
      <c r="L53" s="322">
        <v>67201</v>
      </c>
      <c r="M53" s="323">
        <v>33</v>
      </c>
      <c r="N53" s="324">
        <v>-36.200000000000003</v>
      </c>
    </row>
    <row r="54" spans="1:14">
      <c r="A54" s="248"/>
      <c r="B54" s="244"/>
      <c r="C54" s="244"/>
      <c r="D54" s="244"/>
      <c r="E54" s="244"/>
      <c r="F54" s="244"/>
      <c r="G54" s="325"/>
      <c r="H54" s="326" t="s">
        <v>523</v>
      </c>
      <c r="I54" s="327">
        <v>749822</v>
      </c>
      <c r="J54" s="328">
        <v>19684</v>
      </c>
      <c r="K54" s="329">
        <v>-33.200000000000003</v>
      </c>
      <c r="L54" s="330">
        <v>35210</v>
      </c>
      <c r="M54" s="331">
        <v>22.5</v>
      </c>
      <c r="N54" s="332">
        <v>-55.7</v>
      </c>
    </row>
    <row r="55" spans="1:14">
      <c r="A55" s="248"/>
      <c r="B55" s="244"/>
      <c r="C55" s="244"/>
      <c r="D55" s="244"/>
      <c r="E55" s="244"/>
      <c r="F55" s="244"/>
      <c r="G55" s="310" t="s">
        <v>525</v>
      </c>
      <c r="H55" s="311"/>
      <c r="I55" s="319">
        <v>3052032</v>
      </c>
      <c r="J55" s="320">
        <v>80283</v>
      </c>
      <c r="K55" s="321">
        <v>3.3</v>
      </c>
      <c r="L55" s="322">
        <v>75709</v>
      </c>
      <c r="M55" s="323">
        <v>12.7</v>
      </c>
      <c r="N55" s="324">
        <v>-9.4</v>
      </c>
    </row>
    <row r="56" spans="1:14">
      <c r="A56" s="248"/>
      <c r="B56" s="244"/>
      <c r="C56" s="244"/>
      <c r="D56" s="244"/>
      <c r="E56" s="244"/>
      <c r="F56" s="244"/>
      <c r="G56" s="325"/>
      <c r="H56" s="326" t="s">
        <v>523</v>
      </c>
      <c r="I56" s="327">
        <v>758003</v>
      </c>
      <c r="J56" s="328">
        <v>19939</v>
      </c>
      <c r="K56" s="329">
        <v>1.3</v>
      </c>
      <c r="L56" s="330">
        <v>35212</v>
      </c>
      <c r="M56" s="331">
        <v>0</v>
      </c>
      <c r="N56" s="332">
        <v>1.3</v>
      </c>
    </row>
    <row r="57" spans="1:14">
      <c r="A57" s="248"/>
      <c r="B57" s="244"/>
      <c r="C57" s="244"/>
      <c r="D57" s="244"/>
      <c r="E57" s="244"/>
      <c r="F57" s="244"/>
      <c r="G57" s="310" t="s">
        <v>526</v>
      </c>
      <c r="H57" s="311"/>
      <c r="I57" s="319">
        <v>2756909</v>
      </c>
      <c r="J57" s="320">
        <v>73433</v>
      </c>
      <c r="K57" s="321">
        <v>-8.5</v>
      </c>
      <c r="L57" s="322">
        <v>90961</v>
      </c>
      <c r="M57" s="323">
        <v>20.100000000000001</v>
      </c>
      <c r="N57" s="324">
        <v>-28.6</v>
      </c>
    </row>
    <row r="58" spans="1:14">
      <c r="A58" s="248"/>
      <c r="B58" s="244"/>
      <c r="C58" s="244"/>
      <c r="D58" s="244"/>
      <c r="E58" s="244"/>
      <c r="F58" s="244"/>
      <c r="G58" s="325"/>
      <c r="H58" s="326" t="s">
        <v>523</v>
      </c>
      <c r="I58" s="327">
        <v>733373</v>
      </c>
      <c r="J58" s="328">
        <v>19534</v>
      </c>
      <c r="K58" s="329">
        <v>-2</v>
      </c>
      <c r="L58" s="330">
        <v>37720</v>
      </c>
      <c r="M58" s="331">
        <v>7.1</v>
      </c>
      <c r="N58" s="332">
        <v>-9.1</v>
      </c>
    </row>
    <row r="59" spans="1:14">
      <c r="A59" s="248"/>
      <c r="B59" s="244"/>
      <c r="C59" s="244"/>
      <c r="D59" s="244"/>
      <c r="E59" s="244"/>
      <c r="F59" s="244"/>
      <c r="G59" s="310" t="s">
        <v>527</v>
      </c>
      <c r="H59" s="311"/>
      <c r="I59" s="319">
        <v>4278329</v>
      </c>
      <c r="J59" s="320">
        <v>115474</v>
      </c>
      <c r="K59" s="321">
        <v>57.3</v>
      </c>
      <c r="L59" s="322">
        <v>106614</v>
      </c>
      <c r="M59" s="323">
        <v>17.2</v>
      </c>
      <c r="N59" s="324">
        <v>40.1</v>
      </c>
    </row>
    <row r="60" spans="1:14">
      <c r="A60" s="248"/>
      <c r="B60" s="244"/>
      <c r="C60" s="244"/>
      <c r="D60" s="244"/>
      <c r="E60" s="244"/>
      <c r="F60" s="244"/>
      <c r="G60" s="325"/>
      <c r="H60" s="326" t="s">
        <v>523</v>
      </c>
      <c r="I60" s="333">
        <v>952544</v>
      </c>
      <c r="J60" s="328">
        <v>25710</v>
      </c>
      <c r="K60" s="329">
        <v>31.6</v>
      </c>
      <c r="L60" s="330">
        <v>45545</v>
      </c>
      <c r="M60" s="331">
        <v>20.7</v>
      </c>
      <c r="N60" s="332">
        <v>10.9</v>
      </c>
    </row>
    <row r="61" spans="1:14">
      <c r="A61" s="248"/>
      <c r="B61" s="244"/>
      <c r="C61" s="244"/>
      <c r="D61" s="244"/>
      <c r="E61" s="244"/>
      <c r="F61" s="244"/>
      <c r="G61" s="310" t="s">
        <v>528</v>
      </c>
      <c r="H61" s="334"/>
      <c r="I61" s="335">
        <v>3228718</v>
      </c>
      <c r="J61" s="336">
        <v>85451</v>
      </c>
      <c r="K61" s="337">
        <v>22</v>
      </c>
      <c r="L61" s="338">
        <v>78206</v>
      </c>
      <c r="M61" s="339">
        <v>15.4</v>
      </c>
      <c r="N61" s="324">
        <v>6.6</v>
      </c>
    </row>
    <row r="62" spans="1:14">
      <c r="A62" s="248"/>
      <c r="B62" s="244"/>
      <c r="C62" s="244"/>
      <c r="D62" s="244"/>
      <c r="E62" s="244"/>
      <c r="F62" s="244"/>
      <c r="G62" s="325"/>
      <c r="H62" s="326" t="s">
        <v>523</v>
      </c>
      <c r="I62" s="327">
        <v>865822</v>
      </c>
      <c r="J62" s="328">
        <v>22867</v>
      </c>
      <c r="K62" s="329">
        <v>-2.6</v>
      </c>
      <c r="L62" s="330">
        <v>36485</v>
      </c>
      <c r="M62" s="331">
        <v>10.9</v>
      </c>
      <c r="N62" s="332">
        <v>-13.5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9" t="s">
        <v>3</v>
      </c>
      <c r="D47" s="1139"/>
      <c r="E47" s="1140"/>
      <c r="F47" s="11">
        <v>18.190000000000001</v>
      </c>
      <c r="G47" s="12">
        <v>20.43</v>
      </c>
      <c r="H47" s="12">
        <v>22.29</v>
      </c>
      <c r="I47" s="12">
        <v>24.43</v>
      </c>
      <c r="J47" s="13">
        <v>27</v>
      </c>
    </row>
    <row r="48" spans="2:10" ht="57.75" customHeight="1">
      <c r="B48" s="14"/>
      <c r="C48" s="1141" t="s">
        <v>4</v>
      </c>
      <c r="D48" s="1141"/>
      <c r="E48" s="1142"/>
      <c r="F48" s="15">
        <v>4.0599999999999996</v>
      </c>
      <c r="G48" s="16">
        <v>4.87</v>
      </c>
      <c r="H48" s="16">
        <v>4.8600000000000003</v>
      </c>
      <c r="I48" s="16">
        <v>3.97</v>
      </c>
      <c r="J48" s="17">
        <v>5.35</v>
      </c>
    </row>
    <row r="49" spans="2:10" ht="57.75" customHeight="1" thickBot="1">
      <c r="B49" s="18"/>
      <c r="C49" s="1143" t="s">
        <v>5</v>
      </c>
      <c r="D49" s="1143"/>
      <c r="E49" s="1144"/>
      <c r="F49" s="19" t="s">
        <v>535</v>
      </c>
      <c r="G49" s="20">
        <v>0.79</v>
      </c>
      <c r="H49" s="20">
        <v>0.16</v>
      </c>
      <c r="I49" s="20" t="s">
        <v>536</v>
      </c>
      <c r="J49" s="21">
        <v>1.31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1" t="s">
        <v>537</v>
      </c>
      <c r="D34" s="1151"/>
      <c r="E34" s="1152"/>
      <c r="F34" s="32">
        <v>26.24</v>
      </c>
      <c r="G34" s="33">
        <v>25.89</v>
      </c>
      <c r="H34" s="33">
        <v>25.13</v>
      </c>
      <c r="I34" s="33">
        <v>23.77</v>
      </c>
      <c r="J34" s="34">
        <v>24.89</v>
      </c>
      <c r="K34" s="22"/>
      <c r="L34" s="22"/>
      <c r="M34" s="22"/>
      <c r="N34" s="22"/>
      <c r="O34" s="22"/>
      <c r="P34" s="22"/>
    </row>
    <row r="35" spans="1:16" ht="39" customHeight="1">
      <c r="A35" s="22"/>
      <c r="B35" s="35"/>
      <c r="C35" s="1145" t="s">
        <v>538</v>
      </c>
      <c r="D35" s="1146"/>
      <c r="E35" s="1147"/>
      <c r="F35" s="36">
        <v>16.420000000000002</v>
      </c>
      <c r="G35" s="37">
        <v>17.32</v>
      </c>
      <c r="H35" s="37">
        <v>16.72</v>
      </c>
      <c r="I35" s="37">
        <v>17.52</v>
      </c>
      <c r="J35" s="38">
        <v>17.72</v>
      </c>
      <c r="K35" s="22"/>
      <c r="L35" s="22"/>
      <c r="M35" s="22"/>
      <c r="N35" s="22"/>
      <c r="O35" s="22"/>
      <c r="P35" s="22"/>
    </row>
    <row r="36" spans="1:16" ht="39" customHeight="1">
      <c r="A36" s="22"/>
      <c r="B36" s="35"/>
      <c r="C36" s="1145" t="s">
        <v>539</v>
      </c>
      <c r="D36" s="1146"/>
      <c r="E36" s="1147"/>
      <c r="F36" s="36">
        <v>3.89</v>
      </c>
      <c r="G36" s="37">
        <v>4.68</v>
      </c>
      <c r="H36" s="37">
        <v>4.63</v>
      </c>
      <c r="I36" s="37">
        <v>3.87</v>
      </c>
      <c r="J36" s="38">
        <v>5.21</v>
      </c>
      <c r="K36" s="22"/>
      <c r="L36" s="22"/>
      <c r="M36" s="22"/>
      <c r="N36" s="22"/>
      <c r="O36" s="22"/>
      <c r="P36" s="22"/>
    </row>
    <row r="37" spans="1:16" ht="39" customHeight="1">
      <c r="A37" s="22"/>
      <c r="B37" s="35"/>
      <c r="C37" s="1145" t="s">
        <v>540</v>
      </c>
      <c r="D37" s="1146"/>
      <c r="E37" s="1147"/>
      <c r="F37" s="36" t="s">
        <v>491</v>
      </c>
      <c r="G37" s="37" t="s">
        <v>491</v>
      </c>
      <c r="H37" s="37" t="s">
        <v>491</v>
      </c>
      <c r="I37" s="37" t="s">
        <v>491</v>
      </c>
      <c r="J37" s="38">
        <v>2.0099999999999998</v>
      </c>
      <c r="K37" s="22"/>
      <c r="L37" s="22"/>
      <c r="M37" s="22"/>
      <c r="N37" s="22"/>
      <c r="O37" s="22"/>
      <c r="P37" s="22"/>
    </row>
    <row r="38" spans="1:16" ht="39" customHeight="1">
      <c r="A38" s="22"/>
      <c r="B38" s="35"/>
      <c r="C38" s="1145" t="s">
        <v>541</v>
      </c>
      <c r="D38" s="1146"/>
      <c r="E38" s="1147"/>
      <c r="F38" s="36">
        <v>0.78</v>
      </c>
      <c r="G38" s="37">
        <v>0.79</v>
      </c>
      <c r="H38" s="37">
        <v>0.82</v>
      </c>
      <c r="I38" s="37">
        <v>0.17</v>
      </c>
      <c r="J38" s="38">
        <v>0.92</v>
      </c>
      <c r="K38" s="22"/>
      <c r="L38" s="22"/>
      <c r="M38" s="22"/>
      <c r="N38" s="22"/>
      <c r="O38" s="22"/>
      <c r="P38" s="22"/>
    </row>
    <row r="39" spans="1:16" ht="39" customHeight="1">
      <c r="A39" s="22"/>
      <c r="B39" s="35"/>
      <c r="C39" s="1145" t="s">
        <v>542</v>
      </c>
      <c r="D39" s="1146"/>
      <c r="E39" s="1147"/>
      <c r="F39" s="36">
        <v>1.1599999999999999</v>
      </c>
      <c r="G39" s="37">
        <v>0.37</v>
      </c>
      <c r="H39" s="37">
        <v>0.51</v>
      </c>
      <c r="I39" s="37">
        <v>0.53</v>
      </c>
      <c r="J39" s="38">
        <v>0.72</v>
      </c>
      <c r="K39" s="22"/>
      <c r="L39" s="22"/>
      <c r="M39" s="22"/>
      <c r="N39" s="22"/>
      <c r="O39" s="22"/>
      <c r="P39" s="22"/>
    </row>
    <row r="40" spans="1:16" ht="39" customHeight="1">
      <c r="A40" s="22"/>
      <c r="B40" s="35"/>
      <c r="C40" s="1145" t="s">
        <v>543</v>
      </c>
      <c r="D40" s="1146"/>
      <c r="E40" s="1147"/>
      <c r="F40" s="36">
        <v>1.17</v>
      </c>
      <c r="G40" s="37">
        <v>0.7</v>
      </c>
      <c r="H40" s="37">
        <v>0.59</v>
      </c>
      <c r="I40" s="37">
        <v>0.34</v>
      </c>
      <c r="J40" s="38">
        <v>0.34</v>
      </c>
      <c r="K40" s="22"/>
      <c r="L40" s="22"/>
      <c r="M40" s="22"/>
      <c r="N40" s="22"/>
      <c r="O40" s="22"/>
      <c r="P40" s="22"/>
    </row>
    <row r="41" spans="1:16" ht="39" customHeight="1">
      <c r="A41" s="22"/>
      <c r="B41" s="35"/>
      <c r="C41" s="1145" t="s">
        <v>544</v>
      </c>
      <c r="D41" s="1146"/>
      <c r="E41" s="1147"/>
      <c r="F41" s="36">
        <v>0.1</v>
      </c>
      <c r="G41" s="37">
        <v>0.12</v>
      </c>
      <c r="H41" s="37">
        <v>0.13</v>
      </c>
      <c r="I41" s="37">
        <v>0.01</v>
      </c>
      <c r="J41" s="38">
        <v>0.08</v>
      </c>
      <c r="K41" s="22"/>
      <c r="L41" s="22"/>
      <c r="M41" s="22"/>
      <c r="N41" s="22"/>
      <c r="O41" s="22"/>
      <c r="P41" s="22"/>
    </row>
    <row r="42" spans="1:16" ht="39" customHeight="1">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c r="A43" s="22"/>
      <c r="B43" s="40"/>
      <c r="C43" s="1148" t="s">
        <v>546</v>
      </c>
      <c r="D43" s="1149"/>
      <c r="E43" s="1150"/>
      <c r="F43" s="41">
        <v>0.89</v>
      </c>
      <c r="G43" s="42">
        <v>0.88</v>
      </c>
      <c r="H43" s="42">
        <v>0.76</v>
      </c>
      <c r="I43" s="42">
        <v>2.04</v>
      </c>
      <c r="J43" s="43">
        <v>0.17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1" t="s">
        <v>11</v>
      </c>
      <c r="C45" s="1162"/>
      <c r="D45" s="58"/>
      <c r="E45" s="1167" t="s">
        <v>12</v>
      </c>
      <c r="F45" s="1167"/>
      <c r="G45" s="1167"/>
      <c r="H45" s="1167"/>
      <c r="I45" s="1167"/>
      <c r="J45" s="1168"/>
      <c r="K45" s="59">
        <v>2095</v>
      </c>
      <c r="L45" s="60">
        <v>2148</v>
      </c>
      <c r="M45" s="60">
        <v>1989</v>
      </c>
      <c r="N45" s="60">
        <v>1851</v>
      </c>
      <c r="O45" s="61">
        <v>1776</v>
      </c>
      <c r="P45" s="48"/>
      <c r="Q45" s="48"/>
      <c r="R45" s="48"/>
      <c r="S45" s="48"/>
      <c r="T45" s="48"/>
      <c r="U45" s="48"/>
    </row>
    <row r="46" spans="1:21" ht="30.75" customHeight="1">
      <c r="A46" s="48"/>
      <c r="B46" s="1163"/>
      <c r="C46" s="1164"/>
      <c r="D46" s="62"/>
      <c r="E46" s="1155" t="s">
        <v>13</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c r="A47" s="48"/>
      <c r="B47" s="1163"/>
      <c r="C47" s="1164"/>
      <c r="D47" s="62"/>
      <c r="E47" s="1155" t="s">
        <v>14</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c r="A48" s="48"/>
      <c r="B48" s="1163"/>
      <c r="C48" s="1164"/>
      <c r="D48" s="62"/>
      <c r="E48" s="1155" t="s">
        <v>15</v>
      </c>
      <c r="F48" s="1155"/>
      <c r="G48" s="1155"/>
      <c r="H48" s="1155"/>
      <c r="I48" s="1155"/>
      <c r="J48" s="1156"/>
      <c r="K48" s="63">
        <v>1780</v>
      </c>
      <c r="L48" s="64">
        <v>1945</v>
      </c>
      <c r="M48" s="64">
        <v>1980</v>
      </c>
      <c r="N48" s="64">
        <v>2109</v>
      </c>
      <c r="O48" s="65">
        <v>2005</v>
      </c>
      <c r="P48" s="48"/>
      <c r="Q48" s="48"/>
      <c r="R48" s="48"/>
      <c r="S48" s="48"/>
      <c r="T48" s="48"/>
      <c r="U48" s="48"/>
    </row>
    <row r="49" spans="1:21" ht="30.75" customHeight="1">
      <c r="A49" s="48"/>
      <c r="B49" s="1163"/>
      <c r="C49" s="1164"/>
      <c r="D49" s="62"/>
      <c r="E49" s="1155" t="s">
        <v>16</v>
      </c>
      <c r="F49" s="1155"/>
      <c r="G49" s="1155"/>
      <c r="H49" s="1155"/>
      <c r="I49" s="1155"/>
      <c r="J49" s="1156"/>
      <c r="K49" s="63">
        <v>98</v>
      </c>
      <c r="L49" s="64">
        <v>97</v>
      </c>
      <c r="M49" s="64">
        <v>91</v>
      </c>
      <c r="N49" s="64">
        <v>103</v>
      </c>
      <c r="O49" s="65">
        <v>91</v>
      </c>
      <c r="P49" s="48"/>
      <c r="Q49" s="48"/>
      <c r="R49" s="48"/>
      <c r="S49" s="48"/>
      <c r="T49" s="48"/>
      <c r="U49" s="48"/>
    </row>
    <row r="50" spans="1:21" ht="30.75" customHeight="1">
      <c r="A50" s="48"/>
      <c r="B50" s="1163"/>
      <c r="C50" s="1164"/>
      <c r="D50" s="62"/>
      <c r="E50" s="1155" t="s">
        <v>17</v>
      </c>
      <c r="F50" s="1155"/>
      <c r="G50" s="1155"/>
      <c r="H50" s="1155"/>
      <c r="I50" s="1155"/>
      <c r="J50" s="1156"/>
      <c r="K50" s="63">
        <v>68</v>
      </c>
      <c r="L50" s="64">
        <v>67</v>
      </c>
      <c r="M50" s="64">
        <v>58</v>
      </c>
      <c r="N50" s="64">
        <v>53</v>
      </c>
      <c r="O50" s="65">
        <v>36</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2464</v>
      </c>
      <c r="L52" s="64">
        <v>2481</v>
      </c>
      <c r="M52" s="64">
        <v>2626</v>
      </c>
      <c r="N52" s="64">
        <v>2666</v>
      </c>
      <c r="O52" s="65">
        <v>2685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1578</v>
      </c>
      <c r="L53" s="69">
        <v>1776</v>
      </c>
      <c r="M53" s="69">
        <v>1492</v>
      </c>
      <c r="N53" s="69">
        <v>1451</v>
      </c>
      <c r="O53" s="70">
        <v>1224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69" t="s">
        <v>24</v>
      </c>
      <c r="C41" s="1170"/>
      <c r="D41" s="81"/>
      <c r="E41" s="1175" t="s">
        <v>25</v>
      </c>
      <c r="F41" s="1175"/>
      <c r="G41" s="1175"/>
      <c r="H41" s="1176"/>
      <c r="I41" s="82">
        <v>17672</v>
      </c>
      <c r="J41" s="83">
        <v>17459</v>
      </c>
      <c r="K41" s="83">
        <v>17582</v>
      </c>
      <c r="L41" s="83">
        <v>17502</v>
      </c>
      <c r="M41" s="84">
        <v>18409</v>
      </c>
    </row>
    <row r="42" spans="2:13" ht="27.75" customHeight="1">
      <c r="B42" s="1171"/>
      <c r="C42" s="1172"/>
      <c r="D42" s="85"/>
      <c r="E42" s="1177" t="s">
        <v>26</v>
      </c>
      <c r="F42" s="1177"/>
      <c r="G42" s="1177"/>
      <c r="H42" s="1178"/>
      <c r="I42" s="86">
        <v>622</v>
      </c>
      <c r="J42" s="87">
        <v>522</v>
      </c>
      <c r="K42" s="87">
        <v>444</v>
      </c>
      <c r="L42" s="87">
        <v>369</v>
      </c>
      <c r="M42" s="88">
        <v>280</v>
      </c>
    </row>
    <row r="43" spans="2:13" ht="27.75" customHeight="1">
      <c r="B43" s="1171"/>
      <c r="C43" s="1172"/>
      <c r="D43" s="85"/>
      <c r="E43" s="1177" t="s">
        <v>27</v>
      </c>
      <c r="F43" s="1177"/>
      <c r="G43" s="1177"/>
      <c r="H43" s="1178"/>
      <c r="I43" s="86">
        <v>23549</v>
      </c>
      <c r="J43" s="87">
        <v>23173</v>
      </c>
      <c r="K43" s="87">
        <v>22533</v>
      </c>
      <c r="L43" s="87">
        <v>21963</v>
      </c>
      <c r="M43" s="88">
        <v>21175</v>
      </c>
    </row>
    <row r="44" spans="2:13" ht="27.75" customHeight="1">
      <c r="B44" s="1171"/>
      <c r="C44" s="1172"/>
      <c r="D44" s="85"/>
      <c r="E44" s="1177" t="s">
        <v>28</v>
      </c>
      <c r="F44" s="1177"/>
      <c r="G44" s="1177"/>
      <c r="H44" s="1178"/>
      <c r="I44" s="86">
        <v>756</v>
      </c>
      <c r="J44" s="87">
        <v>772</v>
      </c>
      <c r="K44" s="87">
        <v>702</v>
      </c>
      <c r="L44" s="87">
        <v>622</v>
      </c>
      <c r="M44" s="88">
        <v>575</v>
      </c>
    </row>
    <row r="45" spans="2:13" ht="27.75" customHeight="1">
      <c r="B45" s="1171"/>
      <c r="C45" s="1172"/>
      <c r="D45" s="85"/>
      <c r="E45" s="1177" t="s">
        <v>29</v>
      </c>
      <c r="F45" s="1177"/>
      <c r="G45" s="1177"/>
      <c r="H45" s="1178"/>
      <c r="I45" s="86">
        <v>2378</v>
      </c>
      <c r="J45" s="87">
        <v>2189</v>
      </c>
      <c r="K45" s="87">
        <v>2164</v>
      </c>
      <c r="L45" s="87">
        <v>2007</v>
      </c>
      <c r="M45" s="88">
        <v>1782</v>
      </c>
    </row>
    <row r="46" spans="2:13" ht="27.75" customHeight="1">
      <c r="B46" s="1171"/>
      <c r="C46" s="1172"/>
      <c r="D46" s="85"/>
      <c r="E46" s="1177" t="s">
        <v>30</v>
      </c>
      <c r="F46" s="1177"/>
      <c r="G46" s="1177"/>
      <c r="H46" s="1178"/>
      <c r="I46" s="86">
        <v>83</v>
      </c>
      <c r="J46" s="87">
        <v>65</v>
      </c>
      <c r="K46" s="87">
        <v>45</v>
      </c>
      <c r="L46" s="87">
        <v>1</v>
      </c>
      <c r="M46" s="88">
        <v>0</v>
      </c>
    </row>
    <row r="47" spans="2:13" ht="27.75" customHeight="1">
      <c r="B47" s="1171"/>
      <c r="C47" s="1172"/>
      <c r="D47" s="85"/>
      <c r="E47" s="1177" t="s">
        <v>31</v>
      </c>
      <c r="F47" s="1177"/>
      <c r="G47" s="1177"/>
      <c r="H47" s="1178"/>
      <c r="I47" s="86" t="s">
        <v>491</v>
      </c>
      <c r="J47" s="87" t="s">
        <v>491</v>
      </c>
      <c r="K47" s="87" t="s">
        <v>491</v>
      </c>
      <c r="L47" s="87" t="s">
        <v>491</v>
      </c>
      <c r="M47" s="88" t="s">
        <v>491</v>
      </c>
    </row>
    <row r="48" spans="2:13" ht="27.75" customHeight="1">
      <c r="B48" s="1173"/>
      <c r="C48" s="1174"/>
      <c r="D48" s="85"/>
      <c r="E48" s="1177" t="s">
        <v>32</v>
      </c>
      <c r="F48" s="1177"/>
      <c r="G48" s="1177"/>
      <c r="H48" s="1178"/>
      <c r="I48" s="86" t="s">
        <v>491</v>
      </c>
      <c r="J48" s="87" t="s">
        <v>491</v>
      </c>
      <c r="K48" s="87" t="s">
        <v>491</v>
      </c>
      <c r="L48" s="87" t="s">
        <v>491</v>
      </c>
      <c r="M48" s="88" t="s">
        <v>491</v>
      </c>
    </row>
    <row r="49" spans="2:13" ht="27.75" customHeight="1">
      <c r="B49" s="1179" t="s">
        <v>33</v>
      </c>
      <c r="C49" s="1180"/>
      <c r="D49" s="89"/>
      <c r="E49" s="1177" t="s">
        <v>34</v>
      </c>
      <c r="F49" s="1177"/>
      <c r="G49" s="1177"/>
      <c r="H49" s="1178"/>
      <c r="I49" s="86">
        <v>5127</v>
      </c>
      <c r="J49" s="87">
        <v>5741</v>
      </c>
      <c r="K49" s="87">
        <v>6824</v>
      </c>
      <c r="L49" s="87">
        <v>7559</v>
      </c>
      <c r="M49" s="88">
        <v>7819</v>
      </c>
    </row>
    <row r="50" spans="2:13" ht="27.75" customHeight="1">
      <c r="B50" s="1171"/>
      <c r="C50" s="1172"/>
      <c r="D50" s="85"/>
      <c r="E50" s="1177" t="s">
        <v>35</v>
      </c>
      <c r="F50" s="1177"/>
      <c r="G50" s="1177"/>
      <c r="H50" s="1178"/>
      <c r="I50" s="86">
        <v>2977</v>
      </c>
      <c r="J50" s="87">
        <v>2893</v>
      </c>
      <c r="K50" s="87">
        <v>2693</v>
      </c>
      <c r="L50" s="87">
        <v>2273</v>
      </c>
      <c r="M50" s="88">
        <v>2103</v>
      </c>
    </row>
    <row r="51" spans="2:13" ht="27.75" customHeight="1">
      <c r="B51" s="1173"/>
      <c r="C51" s="1174"/>
      <c r="D51" s="85"/>
      <c r="E51" s="1177" t="s">
        <v>36</v>
      </c>
      <c r="F51" s="1177"/>
      <c r="G51" s="1177"/>
      <c r="H51" s="1178"/>
      <c r="I51" s="86">
        <v>26163</v>
      </c>
      <c r="J51" s="87">
        <v>26353</v>
      </c>
      <c r="K51" s="87">
        <v>26260</v>
      </c>
      <c r="L51" s="87">
        <v>25889</v>
      </c>
      <c r="M51" s="88">
        <v>25795</v>
      </c>
    </row>
    <row r="52" spans="2:13" ht="27.75" customHeight="1" thickBot="1">
      <c r="B52" s="1181" t="s">
        <v>37</v>
      </c>
      <c r="C52" s="1182"/>
      <c r="D52" s="90"/>
      <c r="E52" s="1183" t="s">
        <v>38</v>
      </c>
      <c r="F52" s="1183"/>
      <c r="G52" s="1183"/>
      <c r="H52" s="1184"/>
      <c r="I52" s="91">
        <v>10792</v>
      </c>
      <c r="J52" s="92">
        <v>9192</v>
      </c>
      <c r="K52" s="92">
        <v>7693</v>
      </c>
      <c r="L52" s="92">
        <v>6742</v>
      </c>
      <c r="M52" s="93">
        <v>6504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80314</v>
      </c>
      <c r="E3" s="116"/>
      <c r="F3" s="117">
        <v>50545</v>
      </c>
      <c r="G3" s="118"/>
      <c r="H3" s="119"/>
    </row>
    <row r="4" spans="1:8">
      <c r="A4" s="120"/>
      <c r="B4" s="121"/>
      <c r="C4" s="122"/>
      <c r="D4" s="123">
        <v>29467</v>
      </c>
      <c r="E4" s="124"/>
      <c r="F4" s="125">
        <v>28740</v>
      </c>
      <c r="G4" s="126"/>
      <c r="H4" s="127"/>
    </row>
    <row r="5" spans="1:8">
      <c r="A5" s="108" t="s">
        <v>524</v>
      </c>
      <c r="B5" s="113"/>
      <c r="C5" s="114"/>
      <c r="D5" s="115">
        <v>77752</v>
      </c>
      <c r="E5" s="116"/>
      <c r="F5" s="117">
        <v>67201</v>
      </c>
      <c r="G5" s="118"/>
      <c r="H5" s="119"/>
    </row>
    <row r="6" spans="1:8">
      <c r="A6" s="120"/>
      <c r="B6" s="121"/>
      <c r="C6" s="122"/>
      <c r="D6" s="123">
        <v>19684</v>
      </c>
      <c r="E6" s="124"/>
      <c r="F6" s="125">
        <v>35210</v>
      </c>
      <c r="G6" s="126"/>
      <c r="H6" s="127"/>
    </row>
    <row r="7" spans="1:8">
      <c r="A7" s="108" t="s">
        <v>525</v>
      </c>
      <c r="B7" s="113"/>
      <c r="C7" s="114"/>
      <c r="D7" s="115">
        <v>80283</v>
      </c>
      <c r="E7" s="116"/>
      <c r="F7" s="117">
        <v>75709</v>
      </c>
      <c r="G7" s="118"/>
      <c r="H7" s="119"/>
    </row>
    <row r="8" spans="1:8">
      <c r="A8" s="120"/>
      <c r="B8" s="121"/>
      <c r="C8" s="122"/>
      <c r="D8" s="123">
        <v>19939</v>
      </c>
      <c r="E8" s="124"/>
      <c r="F8" s="125">
        <v>35212</v>
      </c>
      <c r="G8" s="126"/>
      <c r="H8" s="127"/>
    </row>
    <row r="9" spans="1:8">
      <c r="A9" s="108" t="s">
        <v>526</v>
      </c>
      <c r="B9" s="113"/>
      <c r="C9" s="114"/>
      <c r="D9" s="115">
        <v>73433</v>
      </c>
      <c r="E9" s="116"/>
      <c r="F9" s="117">
        <v>90961</v>
      </c>
      <c r="G9" s="118"/>
      <c r="H9" s="119"/>
    </row>
    <row r="10" spans="1:8">
      <c r="A10" s="120"/>
      <c r="B10" s="121"/>
      <c r="C10" s="122"/>
      <c r="D10" s="123">
        <v>19534</v>
      </c>
      <c r="E10" s="124"/>
      <c r="F10" s="125">
        <v>37720</v>
      </c>
      <c r="G10" s="126"/>
      <c r="H10" s="127"/>
    </row>
    <row r="11" spans="1:8">
      <c r="A11" s="108" t="s">
        <v>527</v>
      </c>
      <c r="B11" s="113"/>
      <c r="C11" s="114"/>
      <c r="D11" s="115">
        <v>115474</v>
      </c>
      <c r="E11" s="116"/>
      <c r="F11" s="117">
        <v>106614</v>
      </c>
      <c r="G11" s="118"/>
      <c r="H11" s="119"/>
    </row>
    <row r="12" spans="1:8">
      <c r="A12" s="120"/>
      <c r="B12" s="121"/>
      <c r="C12" s="128"/>
      <c r="D12" s="123">
        <v>25710</v>
      </c>
      <c r="E12" s="124"/>
      <c r="F12" s="125">
        <v>45545</v>
      </c>
      <c r="G12" s="126"/>
      <c r="H12" s="127"/>
    </row>
    <row r="13" spans="1:8">
      <c r="A13" s="108"/>
      <c r="B13" s="113"/>
      <c r="C13" s="129"/>
      <c r="D13" s="130">
        <v>85451</v>
      </c>
      <c r="E13" s="131"/>
      <c r="F13" s="132">
        <v>78206</v>
      </c>
      <c r="G13" s="133"/>
      <c r="H13" s="119"/>
    </row>
    <row r="14" spans="1:8">
      <c r="A14" s="120"/>
      <c r="B14" s="121"/>
      <c r="C14" s="122"/>
      <c r="D14" s="123">
        <v>22867</v>
      </c>
      <c r="E14" s="124"/>
      <c r="F14" s="125">
        <v>36485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4.0599999999999996</v>
      </c>
      <c r="C19" s="134">
        <f>ROUND(VALUE(SUBSTITUTE(実質収支比率等に係る経年分析!G$48,"▲","-")),2)</f>
        <v>4.87</v>
      </c>
      <c r="D19" s="134">
        <f>ROUND(VALUE(SUBSTITUTE(実質収支比率等に係る経年分析!H$48,"▲","-")),2)</f>
        <v>4.8600000000000003</v>
      </c>
      <c r="E19" s="134">
        <f>ROUND(VALUE(SUBSTITUTE(実質収支比率等に係る経年分析!I$48,"▲","-")),2)</f>
        <v>3.97</v>
      </c>
      <c r="F19" s="134">
        <f>ROUND(VALUE(SUBSTITUTE(実質収支比率等に係る経年分析!J$48,"▲","-")),2)</f>
        <v>5.35</v>
      </c>
    </row>
    <row r="20" spans="1:11">
      <c r="A20" s="134" t="s">
        <v>43</v>
      </c>
      <c r="B20" s="134">
        <f>ROUND(VALUE(SUBSTITUTE(実質収支比率等に係る経年分析!F$47,"▲","-")),2)</f>
        <v>18.190000000000001</v>
      </c>
      <c r="C20" s="134">
        <f>ROUND(VALUE(SUBSTITUTE(実質収支比率等に係る経年分析!G$47,"▲","-")),2)</f>
        <v>20.43</v>
      </c>
      <c r="D20" s="134">
        <f>ROUND(VALUE(SUBSTITUTE(実質収支比率等に係る経年分析!H$47,"▲","-")),2)</f>
        <v>22.29</v>
      </c>
      <c r="E20" s="134">
        <f>ROUND(VALUE(SUBSTITUTE(実質収支比率等に係る経年分析!I$47,"▲","-")),2)</f>
        <v>24.43</v>
      </c>
      <c r="F20" s="134">
        <f>ROUND(VALUE(SUBSTITUTE(実質収支比率等に係る経年分析!J$47,"▲","-")),2)</f>
        <v>27</v>
      </c>
    </row>
    <row r="21" spans="1:11">
      <c r="A21" s="134" t="s">
        <v>44</v>
      </c>
      <c r="B21" s="134">
        <f>IF(ISNUMBER(VALUE(SUBSTITUTE(実質収支比率等に係る経年分析!F$49,"▲","-"))),ROUND(VALUE(SUBSTITUTE(実質収支比率等に係る経年分析!F$49,"▲","-")),2),NA())</f>
        <v>-0.2</v>
      </c>
      <c r="C21" s="134">
        <f>IF(ISNUMBER(VALUE(SUBSTITUTE(実質収支比率等に係る経年分析!G$49,"▲","-"))),ROUND(VALUE(SUBSTITUTE(実質収支比率等に係る経年分析!G$49,"▲","-")),2),NA())</f>
        <v>0.79</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-0.05</v>
      </c>
      <c r="F21" s="134">
        <f>IF(ISNUMBER(VALUE(SUBSTITUTE(実質収支比率等に係る経年分析!J$49,"▲","-"))),ROUND(VALUE(SUBSTITUTE(実質収支比率等に係る経年分析!J$49,"▲","-")),2),NA())</f>
        <v>1.31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0.76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備前市駐車場事業特別会計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備前市宅地造成分譲事業特別会計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0.34</v>
      </c>
    </row>
    <row r="31" spans="1:11">
      <c r="A31" s="135" t="str">
        <f>IF(連結実質赤字比率に係る赤字・黒字の構成分析!C$39="",NA(),連結実質赤字比率に係る赤字・黒字の構成分析!C$39)</f>
        <v>備前市介護保険事業特別会計（介護保険事業勘定）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1.1599999999999999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c r="A32" s="135" t="str">
        <f>IF(連結実質赤字比率に係る赤字・黒字の構成分析!C$38="",NA(),連結実質赤字比率に係る赤字・黒字の構成分析!C$38)</f>
        <v>備前市国民健康保険事業特別会計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0.92</v>
      </c>
    </row>
    <row r="33" spans="1:16">
      <c r="A33" s="135" t="str">
        <f>IF(連結実質赤字比率に係る赤字・黒字の構成分析!C$37="",NA(),連結実質赤字比率に係る赤字・黒字の構成分析!C$37)</f>
        <v>備前市下水道事業会計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2.0099999999999998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5.21</v>
      </c>
    </row>
    <row r="35" spans="1:16">
      <c r="A35" s="135" t="str">
        <f>IF(連結実質赤字比率に係る赤字・黒字の構成分析!C$35="",NA(),連結実質赤字比率に係る赤字・黒字の構成分析!C$35)</f>
        <v>備前市水道事業会計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16.420000000000002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17.72</v>
      </c>
    </row>
    <row r="36" spans="1:16">
      <c r="A36" s="135" t="str">
        <f>IF(連結実質赤字比率に係る赤字・黒字の構成分析!C$34="",NA(),連結実質赤字比率に係る赤字・黒字の構成分析!C$34)</f>
        <v>備前市国民健康保険病院事業会計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24.89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2464</v>
      </c>
      <c r="E42" s="136"/>
      <c r="F42" s="136"/>
      <c r="G42" s="136">
        <f>'実質公債費比率（分子）の構造'!L$52</f>
        <v>2481</v>
      </c>
      <c r="H42" s="136"/>
      <c r="I42" s="136"/>
      <c r="J42" s="136">
        <f>'実質公債費比率（分子）の構造'!M$52</f>
        <v>2626</v>
      </c>
      <c r="K42" s="136"/>
      <c r="L42" s="136"/>
      <c r="M42" s="136">
        <f>'実質公債費比率（分子）の構造'!N$52</f>
        <v>2666</v>
      </c>
      <c r="N42" s="136"/>
      <c r="O42" s="136"/>
      <c r="P42" s="136">
        <f>'実質公債費比率（分子）の構造'!O$52</f>
        <v>2685</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68</v>
      </c>
      <c r="C44" s="136"/>
      <c r="D44" s="136"/>
      <c r="E44" s="136">
        <f>'実質公債費比率（分子）の構造'!L$50</f>
        <v>67</v>
      </c>
      <c r="F44" s="136"/>
      <c r="G44" s="136"/>
      <c r="H44" s="136">
        <f>'実質公債費比率（分子）の構造'!M$50</f>
        <v>58</v>
      </c>
      <c r="I44" s="136"/>
      <c r="J44" s="136"/>
      <c r="K44" s="136">
        <f>'実質公債費比率（分子）の構造'!N$50</f>
        <v>53</v>
      </c>
      <c r="L44" s="136"/>
      <c r="M44" s="136"/>
      <c r="N44" s="136">
        <f>'実質公債費比率（分子）の構造'!O$50</f>
        <v>36</v>
      </c>
      <c r="O44" s="136"/>
      <c r="P44" s="136"/>
    </row>
    <row r="45" spans="1:16">
      <c r="A45" s="136" t="s">
        <v>54</v>
      </c>
      <c r="B45" s="136">
        <f>'実質公債費比率（分子）の構造'!K$49</f>
        <v>98</v>
      </c>
      <c r="C45" s="136"/>
      <c r="D45" s="136"/>
      <c r="E45" s="136">
        <f>'実質公債費比率（分子）の構造'!L$49</f>
        <v>97</v>
      </c>
      <c r="F45" s="136"/>
      <c r="G45" s="136"/>
      <c r="H45" s="136">
        <f>'実質公債費比率（分子）の構造'!M$49</f>
        <v>91</v>
      </c>
      <c r="I45" s="136"/>
      <c r="J45" s="136"/>
      <c r="K45" s="136">
        <f>'実質公債費比率（分子）の構造'!N$49</f>
        <v>103</v>
      </c>
      <c r="L45" s="136"/>
      <c r="M45" s="136"/>
      <c r="N45" s="136">
        <f>'実質公債費比率（分子）の構造'!O$49</f>
        <v>91</v>
      </c>
      <c r="O45" s="136"/>
      <c r="P45" s="136"/>
    </row>
    <row r="46" spans="1:16">
      <c r="A46" s="136" t="s">
        <v>55</v>
      </c>
      <c r="B46" s="136">
        <f>'実質公債費比率（分子）の構造'!K$48</f>
        <v>1780</v>
      </c>
      <c r="C46" s="136"/>
      <c r="D46" s="136"/>
      <c r="E46" s="136">
        <f>'実質公債費比率（分子）の構造'!L$48</f>
        <v>1945</v>
      </c>
      <c r="F46" s="136"/>
      <c r="G46" s="136"/>
      <c r="H46" s="136">
        <f>'実質公債費比率（分子）の構造'!M$48</f>
        <v>1980</v>
      </c>
      <c r="I46" s="136"/>
      <c r="J46" s="136"/>
      <c r="K46" s="136">
        <f>'実質公債費比率（分子）の構造'!N$48</f>
        <v>2109</v>
      </c>
      <c r="L46" s="136"/>
      <c r="M46" s="136"/>
      <c r="N46" s="136">
        <f>'実質公債費比率（分子）の構造'!O$48</f>
        <v>2005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2095</v>
      </c>
      <c r="C49" s="136"/>
      <c r="D49" s="136"/>
      <c r="E49" s="136">
        <f>'実質公債費比率（分子）の構造'!L$45</f>
        <v>2148</v>
      </c>
      <c r="F49" s="136"/>
      <c r="G49" s="136"/>
      <c r="H49" s="136">
        <f>'実質公債費比率（分子）の構造'!M$45</f>
        <v>1989</v>
      </c>
      <c r="I49" s="136"/>
      <c r="J49" s="136"/>
      <c r="K49" s="136">
        <f>'実質公債費比率（分子）の構造'!N$45</f>
        <v>1851</v>
      </c>
      <c r="L49" s="136"/>
      <c r="M49" s="136"/>
      <c r="N49" s="136">
        <f>'実質公債費比率（分子）の構造'!O$45</f>
        <v>1776</v>
      </c>
      <c r="O49" s="136"/>
      <c r="P49" s="136"/>
    </row>
    <row r="50" spans="1:16">
      <c r="A50" s="136" t="s">
        <v>58</v>
      </c>
      <c r="B50" s="136" t="e">
        <f>NA()</f>
        <v>#N/A</v>
      </c>
      <c r="C50" s="136">
        <f>IF(ISNUMBER('実質公債費比率（分子）の構造'!K$53),'実質公債費比率（分子）の構造'!K$53,NA())</f>
        <v>1578</v>
      </c>
      <c r="D50" s="136" t="e">
        <f>NA()</f>
        <v>#N/A</v>
      </c>
      <c r="E50" s="136" t="e">
        <f>NA()</f>
        <v>#N/A</v>
      </c>
      <c r="F50" s="136">
        <f>IF(ISNUMBER('実質公債費比率（分子）の構造'!L$53),'実質公債費比率（分子）の構造'!L$53,NA())</f>
        <v>1776</v>
      </c>
      <c r="G50" s="136" t="e">
        <f>NA()</f>
        <v>#N/A</v>
      </c>
      <c r="H50" s="136" t="e">
        <f>NA()</f>
        <v>#N/A</v>
      </c>
      <c r="I50" s="136">
        <f>IF(ISNUMBER('実質公債費比率（分子）の構造'!M$53),'実質公債費比率（分子）の構造'!M$53,NA())</f>
        <v>1492</v>
      </c>
      <c r="J50" s="136" t="e">
        <f>NA()</f>
        <v>#N/A</v>
      </c>
      <c r="K50" s="136" t="e">
        <f>NA()</f>
        <v>#N/A</v>
      </c>
      <c r="L50" s="136">
        <f>IF(ISNUMBER('実質公債費比率（分子）の構造'!N$53),'実質公債費比率（分子）の構造'!N$53,NA())</f>
        <v>1451</v>
      </c>
      <c r="M50" s="136" t="e">
        <f>NA()</f>
        <v>#N/A</v>
      </c>
      <c r="N50" s="136" t="e">
        <f>NA()</f>
        <v>#N/A</v>
      </c>
      <c r="O50" s="136">
        <f>IF(ISNUMBER('実質公債費比率（分子）の構造'!O$53),'実質公債費比率（分子）の構造'!O$53,NA())</f>
        <v>1224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26163</v>
      </c>
      <c r="E56" s="135"/>
      <c r="F56" s="135"/>
      <c r="G56" s="135">
        <f>'将来負担比率（分子）の構造'!J$51</f>
        <v>26353</v>
      </c>
      <c r="H56" s="135"/>
      <c r="I56" s="135"/>
      <c r="J56" s="135">
        <f>'将来負担比率（分子）の構造'!K$51</f>
        <v>26260</v>
      </c>
      <c r="K56" s="135"/>
      <c r="L56" s="135"/>
      <c r="M56" s="135">
        <f>'将来負担比率（分子）の構造'!L$51</f>
        <v>25889</v>
      </c>
      <c r="N56" s="135"/>
      <c r="O56" s="135"/>
      <c r="P56" s="135">
        <f>'将来負担比率（分子）の構造'!M$51</f>
        <v>25795</v>
      </c>
    </row>
    <row r="57" spans="1:16">
      <c r="A57" s="135" t="s">
        <v>35</v>
      </c>
      <c r="B57" s="135"/>
      <c r="C57" s="135"/>
      <c r="D57" s="135">
        <f>'将来負担比率（分子）の構造'!I$50</f>
        <v>2977</v>
      </c>
      <c r="E57" s="135"/>
      <c r="F57" s="135"/>
      <c r="G57" s="135">
        <f>'将来負担比率（分子）の構造'!J$50</f>
        <v>2893</v>
      </c>
      <c r="H57" s="135"/>
      <c r="I57" s="135"/>
      <c r="J57" s="135">
        <f>'将来負担比率（分子）の構造'!K$50</f>
        <v>2693</v>
      </c>
      <c r="K57" s="135"/>
      <c r="L57" s="135"/>
      <c r="M57" s="135">
        <f>'将来負担比率（分子）の構造'!L$50</f>
        <v>2273</v>
      </c>
      <c r="N57" s="135"/>
      <c r="O57" s="135"/>
      <c r="P57" s="135">
        <f>'将来負担比率（分子）の構造'!M$50</f>
        <v>2103</v>
      </c>
    </row>
    <row r="58" spans="1:16">
      <c r="A58" s="135" t="s">
        <v>34</v>
      </c>
      <c r="B58" s="135"/>
      <c r="C58" s="135"/>
      <c r="D58" s="135">
        <f>'将来負担比率（分子）の構造'!I$49</f>
        <v>5127</v>
      </c>
      <c r="E58" s="135"/>
      <c r="F58" s="135"/>
      <c r="G58" s="135">
        <f>'将来負担比率（分子）の構造'!J$49</f>
        <v>5741</v>
      </c>
      <c r="H58" s="135"/>
      <c r="I58" s="135"/>
      <c r="J58" s="135">
        <f>'将来負担比率（分子）の構造'!K$49</f>
        <v>6824</v>
      </c>
      <c r="K58" s="135"/>
      <c r="L58" s="135"/>
      <c r="M58" s="135">
        <f>'将来負担比率（分子）の構造'!L$49</f>
        <v>7559</v>
      </c>
      <c r="N58" s="135"/>
      <c r="O58" s="135"/>
      <c r="P58" s="135">
        <f>'将来負担比率（分子）の構造'!M$49</f>
        <v>7819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83</v>
      </c>
      <c r="C61" s="135"/>
      <c r="D61" s="135"/>
      <c r="E61" s="135">
        <f>'将来負担比率（分子）の構造'!J$46</f>
        <v>65</v>
      </c>
      <c r="F61" s="135"/>
      <c r="G61" s="135"/>
      <c r="H61" s="135">
        <f>'将来負担比率（分子）の構造'!K$46</f>
        <v>45</v>
      </c>
      <c r="I61" s="135"/>
      <c r="J61" s="135"/>
      <c r="K61" s="135">
        <f>'将来負担比率（分子）の構造'!L$46</f>
        <v>1</v>
      </c>
      <c r="L61" s="135"/>
      <c r="M61" s="135"/>
      <c r="N61" s="135">
        <f>'将来負担比率（分子）の構造'!M$46</f>
        <v>0</v>
      </c>
      <c r="O61" s="135"/>
      <c r="P61" s="135"/>
    </row>
    <row r="62" spans="1:16">
      <c r="A62" s="135" t="s">
        <v>29</v>
      </c>
      <c r="B62" s="135">
        <f>'将来負担比率（分子）の構造'!I$45</f>
        <v>2378</v>
      </c>
      <c r="C62" s="135"/>
      <c r="D62" s="135"/>
      <c r="E62" s="135">
        <f>'将来負担比率（分子）の構造'!J$45</f>
        <v>2189</v>
      </c>
      <c r="F62" s="135"/>
      <c r="G62" s="135"/>
      <c r="H62" s="135">
        <f>'将来負担比率（分子）の構造'!K$45</f>
        <v>2164</v>
      </c>
      <c r="I62" s="135"/>
      <c r="J62" s="135"/>
      <c r="K62" s="135">
        <f>'将来負担比率（分子）の構造'!L$45</f>
        <v>2007</v>
      </c>
      <c r="L62" s="135"/>
      <c r="M62" s="135"/>
      <c r="N62" s="135">
        <f>'将来負担比率（分子）の構造'!M$45</f>
        <v>1782</v>
      </c>
      <c r="O62" s="135"/>
      <c r="P62" s="135"/>
    </row>
    <row r="63" spans="1:16">
      <c r="A63" s="135" t="s">
        <v>28</v>
      </c>
      <c r="B63" s="135">
        <f>'将来負担比率（分子）の構造'!I$44</f>
        <v>756</v>
      </c>
      <c r="C63" s="135"/>
      <c r="D63" s="135"/>
      <c r="E63" s="135">
        <f>'将来負担比率（分子）の構造'!J$44</f>
        <v>772</v>
      </c>
      <c r="F63" s="135"/>
      <c r="G63" s="135"/>
      <c r="H63" s="135">
        <f>'将来負担比率（分子）の構造'!K$44</f>
        <v>702</v>
      </c>
      <c r="I63" s="135"/>
      <c r="J63" s="135"/>
      <c r="K63" s="135">
        <f>'将来負担比率（分子）の構造'!L$44</f>
        <v>622</v>
      </c>
      <c r="L63" s="135"/>
      <c r="M63" s="135"/>
      <c r="N63" s="135">
        <f>'将来負担比率（分子）の構造'!M$44</f>
        <v>575</v>
      </c>
      <c r="O63" s="135"/>
      <c r="P63" s="135"/>
    </row>
    <row r="64" spans="1:16">
      <c r="A64" s="135" t="s">
        <v>27</v>
      </c>
      <c r="B64" s="135">
        <f>'将来負担比率（分子）の構造'!I$43</f>
        <v>23549</v>
      </c>
      <c r="C64" s="135"/>
      <c r="D64" s="135"/>
      <c r="E64" s="135">
        <f>'将来負担比率（分子）の構造'!J$43</f>
        <v>23173</v>
      </c>
      <c r="F64" s="135"/>
      <c r="G64" s="135"/>
      <c r="H64" s="135">
        <f>'将来負担比率（分子）の構造'!K$43</f>
        <v>22533</v>
      </c>
      <c r="I64" s="135"/>
      <c r="J64" s="135"/>
      <c r="K64" s="135">
        <f>'将来負担比率（分子）の構造'!L$43</f>
        <v>21963</v>
      </c>
      <c r="L64" s="135"/>
      <c r="M64" s="135"/>
      <c r="N64" s="135">
        <f>'将来負担比率（分子）の構造'!M$43</f>
        <v>21175</v>
      </c>
      <c r="O64" s="135"/>
      <c r="P64" s="135"/>
    </row>
    <row r="65" spans="1:16">
      <c r="A65" s="135" t="s">
        <v>26</v>
      </c>
      <c r="B65" s="135">
        <f>'将来負担比率（分子）の構造'!I$42</f>
        <v>622</v>
      </c>
      <c r="C65" s="135"/>
      <c r="D65" s="135"/>
      <c r="E65" s="135">
        <f>'将来負担比率（分子）の構造'!J$42</f>
        <v>522</v>
      </c>
      <c r="F65" s="135"/>
      <c r="G65" s="135"/>
      <c r="H65" s="135">
        <f>'将来負担比率（分子）の構造'!K$42</f>
        <v>444</v>
      </c>
      <c r="I65" s="135"/>
      <c r="J65" s="135"/>
      <c r="K65" s="135">
        <f>'将来負担比率（分子）の構造'!L$42</f>
        <v>369</v>
      </c>
      <c r="L65" s="135"/>
      <c r="M65" s="135"/>
      <c r="N65" s="135">
        <f>'将来負担比率（分子）の構造'!M$42</f>
        <v>280</v>
      </c>
      <c r="O65" s="135"/>
      <c r="P65" s="135"/>
    </row>
    <row r="66" spans="1:16">
      <c r="A66" s="135" t="s">
        <v>25</v>
      </c>
      <c r="B66" s="135">
        <f>'将来負担比率（分子）の構造'!I$41</f>
        <v>17672</v>
      </c>
      <c r="C66" s="135"/>
      <c r="D66" s="135"/>
      <c r="E66" s="135">
        <f>'将来負担比率（分子）の構造'!J$41</f>
        <v>17459</v>
      </c>
      <c r="F66" s="135"/>
      <c r="G66" s="135"/>
      <c r="H66" s="135">
        <f>'将来負担比率（分子）の構造'!K$41</f>
        <v>17582</v>
      </c>
      <c r="I66" s="135"/>
      <c r="J66" s="135"/>
      <c r="K66" s="135">
        <f>'将来負担比率（分子）の構造'!L$41</f>
        <v>17502</v>
      </c>
      <c r="L66" s="135"/>
      <c r="M66" s="135"/>
      <c r="N66" s="135">
        <f>'将来負担比率（分子）の構造'!M$41</f>
        <v>18409</v>
      </c>
      <c r="O66" s="135"/>
      <c r="P66" s="135"/>
    </row>
    <row r="67" spans="1:16">
      <c r="A67" s="135" t="s">
        <v>62</v>
      </c>
      <c r="B67" s="135" t="e">
        <f>NA()</f>
        <v>#N/A</v>
      </c>
      <c r="C67" s="135">
        <f>IF(ISNUMBER('将来負担比率（分子）の構造'!I$52), IF('将来負担比率（分子）の構造'!I$52 &lt; 0, 0, '将来負担比率（分子）の構造'!I$52), NA())</f>
        <v>10792</v>
      </c>
      <c r="D67" s="135" t="e">
        <f>NA()</f>
        <v>#N/A</v>
      </c>
      <c r="E67" s="135" t="e">
        <f>NA()</f>
        <v>#N/A</v>
      </c>
      <c r="F67" s="135">
        <f>IF(ISNUMBER('将来負担比率（分子）の構造'!J$52), IF('将来負担比率（分子）の構造'!J$52 &lt; 0, 0, '将来負担比率（分子）の構造'!J$52), NA())</f>
        <v>9192</v>
      </c>
      <c r="G67" s="135" t="e">
        <f>NA()</f>
        <v>#N/A</v>
      </c>
      <c r="H67" s="135" t="e">
        <f>NA()</f>
        <v>#N/A</v>
      </c>
      <c r="I67" s="135">
        <f>IF(ISNUMBER('将来負担比率（分子）の構造'!K$52), IF('将来負担比率（分子）の構造'!K$52 &lt; 0, 0, '将来負担比率（分子）の構造'!K$52), NA())</f>
        <v>7693</v>
      </c>
      <c r="J67" s="135" t="e">
        <f>NA()</f>
        <v>#N/A</v>
      </c>
      <c r="K67" s="135" t="e">
        <f>NA()</f>
        <v>#N/A</v>
      </c>
      <c r="L67" s="135">
        <f>IF(ISNUMBER('将来負担比率（分子）の構造'!L$52), IF('将来負担比率（分子）の構造'!L$52 &lt; 0, 0, '将来負担比率（分子）の構造'!L$52), NA())</f>
        <v>6742</v>
      </c>
      <c r="M67" s="135" t="e">
        <f>NA()</f>
        <v>#N/A</v>
      </c>
      <c r="N67" s="135" t="e">
        <f>NA()</f>
        <v>#N/A</v>
      </c>
      <c r="O67" s="135">
        <f>IF(ISNUMBER('将来負担比率（分子）の構造'!M$52), IF('将来負担比率（分子）の構造'!M$52 &lt; 0, 0, '将来負担比率（分子）の構造'!M$52), NA())</f>
        <v>6504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2016-04-28T08:27:21Z</cp:lastPrinted>
  <dcterms:created xsi:type="dcterms:W3CDTF">2016-02-15T01:59:18Z</dcterms:created>
  <dcterms:modified xsi:type="dcterms:W3CDTF">2016-05-02T01:51:03Z</dcterms:modified>
</cp:coreProperties>
</file>