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2_完成\"/>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62913"/>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AM38" i="9"/>
  <c r="C38" i="9"/>
  <c r="AM37" i="9"/>
  <c r="C37"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l="1"/>
  <c r="AM35" i="9" s="1"/>
  <c r="BE34" i="9" l="1"/>
  <c r="BE35" i="9" s="1"/>
  <c r="BE36" i="9" s="1"/>
  <c r="BE37" i="9" s="1"/>
  <c r="BE38" i="9" s="1"/>
  <c r="BW34" i="9" l="1"/>
  <c r="BW35" i="9" s="1"/>
  <c r="BW36" i="9" s="1"/>
  <c r="BW37" i="9" s="1"/>
  <c r="BW38" i="9" s="1"/>
  <c r="BW39" i="9" s="1"/>
  <c r="BW40" i="9" s="1"/>
  <c r="BW41" i="9" s="1"/>
  <c r="BW42" i="9" s="1"/>
  <c r="BW43" i="9" s="1"/>
  <c r="CO34" i="9" l="1"/>
  <c r="CO35" i="9" s="1"/>
  <c r="CO36" i="9" s="1"/>
  <c r="CO37" i="9" s="1"/>
  <c r="CO38" i="9" s="1"/>
</calcChain>
</file>

<file path=xl/sharedStrings.xml><?xml version="1.0" encoding="utf-8"?>
<sst xmlns="http://schemas.openxmlformats.org/spreadsheetml/2006/main" count="988" uniqueCount="564">
  <si>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</si>
  <si>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</si>
  <si>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</si>
  <si>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</si>
  <si>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</si>
  <si>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</si>
  <si>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</si>
  <si>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</si>
  <si>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</si>
  <si>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</si>
  <si>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</si>
  <si>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</si>
  <si>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</si>
  <si>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</si>
  <si>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</si>
  <si>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</si>
  <si>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</si>
  <si>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</si>
  <si>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</si>
  <si>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</si>
  <si>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</si>
  <si>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</si>
  <si>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</si>
  <si>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</si>
  <si>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</si>
  <si>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</si>
  <si>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</si>
  <si>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</si>
  <si>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</si>
  <si>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</si>
  <si>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</si>
  <si>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</si>
  <si>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</si>
  <si>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</si>
  <si>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</si>
  <si>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</si>
  <si>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</si>
  <si>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</si>
  <si>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</si>
  <si>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</si>
  <si>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</si>
  <si>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</si>
  <si>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</si>
  <si>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</si>
  <si>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</si>
  <si>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</si>
  <si>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</si>
  <si>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</si>
  <si>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</si>
  <si>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</si>
  <si>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</si>
  <si>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</si>
  <si>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</si>
  <si>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</si>
  <si>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</si>
  <si>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</si>
  <si>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</si>
  <si>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</si>
  <si>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</si>
  <si>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</si>
  <si>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</si>
  <si>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</si>
  <si>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</si>
  <si>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</si>
  <si>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</si>
  <si>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</si>
  <si>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</si>
  <si>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</si>
  <si>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</si>
  <si>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</si>
  <si>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</si>
  <si>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</si>
  <si>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</si>
  <si>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</si>
  <si>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</si>
  <si>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</si>
  <si>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</si>
  <si>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</si>
  <si>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</si>
  <si>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</si>
  <si>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瀬戸内市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</si>
  <si>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</si>
  <si>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</si>
  <si>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</si>
  <si>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</si>
  <si>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</si>
  <si>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</si>
  <si>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</si>
  <si>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</si>
  <si>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</si>
  <si>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</si>
  <si>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</si>
  <si>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</si>
  <si>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</si>
  <si>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</si>
  <si>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</si>
  <si>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</si>
  <si>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</si>
  <si>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</si>
  <si>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</si>
  <si>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</si>
  <si>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</si>
  <si>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</si>
  <si>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</si>
  <si>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</si>
  <si>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</si>
  <si>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</si>
  <si>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</si>
  <si>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</si>
  <si>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</si>
  <si>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</si>
  <si>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</si>
  <si>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</si>
  <si>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</si>
  <si>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</si>
  <si>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</si>
  <si>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</si>
  <si>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</si>
  <si>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</si>
  <si>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</si>
  <si>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</si>
  <si>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</si>
  <si>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</si>
  <si>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</si>
  <si>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</si>
  <si>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</si>
  <si>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</si>
  <si>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</si>
  <si>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</si>
  <si>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</si>
  <si>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</si>
  <si>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</si>
  <si>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</si>
  <si>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</si>
  <si>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</si>
  <si>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</si>
  <si>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</si>
  <si>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</si>
  <si>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</si>
  <si>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</si>
  <si>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</si>
  <si>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</si>
  <si>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</si>
  <si>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</si>
  <si>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</si>
  <si>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</si>
  <si>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</si>
  <si>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</si>
  <si>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</si>
  <si>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</si>
  <si>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</si>
  <si>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</si>
  <si>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</si>
  <si>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</si>
  <si>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</si>
  <si>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</si>
  <si>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</si>
  <si>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</si>
  <si>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</si>
  <si>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</si>
  <si>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</si>
  <si>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</si>
  <si>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</si>
  <si>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</si>
  <si>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</si>
  <si>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</si>
  <si>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</si>
  <si>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</si>
  <si>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</si>
  <si>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</si>
  <si>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</si>
  <si>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</si>
  <si>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</si>
  <si>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</si>
  <si>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</si>
  <si>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</si>
  <si>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</si>
  <si>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</si>
  <si>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</si>
  <si>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</si>
  <si>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</si>
  <si>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</si>
  <si>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</si>
  <si>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</si>
  <si>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</si>
  <si>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</si>
  <si>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</si>
  <si>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</si>
  <si>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</si>
  <si>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</si>
  <si>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</si>
  <si>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</si>
  <si>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</si>
  <si>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岡山県瀬戸内市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</si>
  <si>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</si>
  <si>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</si>
  <si>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</si>
  <si>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</si>
  <si>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</si>
  <si>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</si>
  <si>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</si>
  <si>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</si>
  <si>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</si>
  <si>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</si>
  <si>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</si>
  <si>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</si>
  <si>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</si>
  <si>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</si>
  <si>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</si>
  <si>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</si>
  <si>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</si>
  <si>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</si>
  <si>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</si>
  <si>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</si>
  <si>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</si>
  <si>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</si>
  <si>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</si>
  <si>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</si>
  <si>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</si>
  <si>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</si>
  <si>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</si>
  <si>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</si>
  <si>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</si>
  <si>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</si>
  <si>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</si>
  <si>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</si>
  <si>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</si>
  <si>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</si>
  <si>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</si>
  <si>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</si>
  <si>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</si>
  <si>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</si>
  <si>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</si>
  <si>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</si>
  <si>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</si>
  <si>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</si>
  <si>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</si>
  <si>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</si>
  <si>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</si>
  <si>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</si>
  <si>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</si>
  <si>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</si>
  <si>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</si>
  <si>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</si>
  <si>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</si>
  <si>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</si>
  <si>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</si>
  <si>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</si>
  <si>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</si>
  <si>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</si>
  <si>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</si>
  <si>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</si>
  <si>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</si>
  <si>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</si>
  <si>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</si>
  <si>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</si>
  <si>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</si>
  <si>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</si>
  <si>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</si>
  <si>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</si>
  <si>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</si>
  <si>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</si>
  <si>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</si>
  <si>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</si>
  <si>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</si>
  <si>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</si>
  <si>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</si>
  <si>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</si>
  <si>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</si>
  <si>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</si>
  <si>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</si>
  <si>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</si>
  <si>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</si>
  <si>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</si>
  <si>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</si>
  <si>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</si>
  <si>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</si>
  <si>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</si>
  <si>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</si>
  <si>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</si>
  <si>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</si>
  <si>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</si>
  <si>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</si>
  <si>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</si>
  <si>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</si>
  <si>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</si>
  <si>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</si>
  <si>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</si>
  <si>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</si>
  <si>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</si>
  <si>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</si>
  <si>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</si>
  <si>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</si>
  <si>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</si>
  <si>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</si>
  <si>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</si>
  <si>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</si>
  <si>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</si>
  <si>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</si>
  <si>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</si>
  <si>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</si>
  <si>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</si>
  <si>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</si>
  <si>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</si>
  <si>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</si>
  <si>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</si>
  <si>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</si>
  <si>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</si>
  <si>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</si>
  <si>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</si>
  <si>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</si>
  <si>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</si>
  <si>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</si>
  <si>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</si>
  <si>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</si>
  <si>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</si>
  <si>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</si>
  <si>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</si>
  <si>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</si>
  <si>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</si>
  <si>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</si>
  <si>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</si>
  <si>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</si>
  <si>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</si>
  <si>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</si>
  <si>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</si>
  <si>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</si>
  <si>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</si>
  <si>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</si>
  <si>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</si>
  <si>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</si>
  <si>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</si>
  <si>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</si>
  <si>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</si>
  <si>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</si>
  <si>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</si>
  <si>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</si>
  <si>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</si>
  <si>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</si>
  <si>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</si>
  <si>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</si>
  <si>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</si>
  <si>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</si>
  <si>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岡山県瀬戸内市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</si>
  <si>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</si>
  <si>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</si>
  <si>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</si>
  <si>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</si>
  <si>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</si>
  <si>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</si>
  <si>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</si>
  <si>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</si>
  <si>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</si>
  <si>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</si>
  <si>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</si>
  <si>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</si>
  <si>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</si>
  <si>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</si>
  <si>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</si>
  <si>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</si>
  <si>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</si>
  <si>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</si>
  <si>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</si>
  <si>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</si>
  <si>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</si>
  <si>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</si>
  <si>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</si>
  <si>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</si>
  <si>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</si>
  <si>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</si>
  <si>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</si>
  <si>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</si>
  <si>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</si>
  <si>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</si>
  <si>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</si>
  <si>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</si>
  <si>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</si>
  <si>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瀬戸内市国民健康保険特別会計</t>
    <phoneticPr fontId="5"/>
  </si>
  <si>
    <t>瀬戸内市国民健康保険診療施設裳掛診療所特別会計</t>
    <phoneticPr fontId="5"/>
  </si>
  <si>
    <t>瀬戸内市国民健康保険診療施設美和診療所特別会計</t>
    <phoneticPr fontId="5"/>
  </si>
  <si>
    <t>瀬戸内市介護保険特別会計</t>
    <phoneticPr fontId="5"/>
  </si>
  <si>
    <t>瀬戸内市後期高齢者医療特別会計</t>
    <phoneticPr fontId="5"/>
  </si>
  <si>
    <t>瀬戸内市水道事業会計</t>
    <phoneticPr fontId="5"/>
  </si>
  <si>
    <t>法適用企業</t>
    <phoneticPr fontId="5"/>
  </si>
  <si>
    <t>瀬戸内市病院事業会計</t>
    <phoneticPr fontId="5"/>
  </si>
  <si>
    <t>瀬戸内市下水道事業特別会計</t>
    <phoneticPr fontId="5"/>
  </si>
  <si>
    <t>法非適用企業</t>
    <phoneticPr fontId="5"/>
  </si>
  <si>
    <t>瀬戸内市農業集落排水事業特別会計</t>
    <phoneticPr fontId="5"/>
  </si>
  <si>
    <t>瀬戸内市漁業集落排水事業特別会計</t>
    <phoneticPr fontId="5"/>
  </si>
  <si>
    <t>瀬戸内市土地開発事業特別会計</t>
    <phoneticPr fontId="5"/>
  </si>
  <si>
    <t>瀬戸内市企業団地造成事業特別会計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</si>
  <si>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</si>
  <si>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</si>
  <si>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</si>
  <si>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</si>
  <si>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</si>
  <si>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</si>
  <si>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</si>
  <si>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</si>
  <si>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</si>
  <si>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</si>
  <si>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</si>
  <si>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</si>
  <si>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</si>
  <si>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</si>
  <si>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</si>
  <si>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</si>
  <si>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</si>
  <si>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</si>
  <si>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</si>
  <si>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</si>
  <si>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</si>
  <si>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</si>
  <si>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</si>
  <si>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</si>
  <si>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</si>
  <si>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</si>
  <si>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</si>
  <si>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</si>
  <si>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</si>
  <si>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</si>
  <si>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</si>
  <si>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</si>
  <si>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</si>
  <si>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</si>
  <si>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</si>
  <si>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</si>
  <si>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</si>
  <si>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</si>
  <si>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</si>
  <si>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</si>
  <si>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</si>
  <si>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</si>
  <si>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</si>
  <si>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</si>
  <si>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</si>
  <si>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</si>
  <si>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</si>
  <si>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</si>
  <si>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</si>
  <si>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</si>
  <si>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</si>
  <si>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</si>
  <si>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</si>
  <si>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</si>
  <si>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</si>
  <si>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</si>
  <si>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</si>
  <si>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</si>
  <si>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</si>
  <si>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</si>
  <si>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</si>
  <si>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</si>
  <si>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</si>
  <si>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</si>
  <si>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</si>
  <si>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</si>
  <si>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</si>
  <si>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</si>
  <si>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</si>
  <si>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</si>
  <si>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</si>
  <si>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</si>
  <si>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</si>
  <si>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</si>
  <si>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</si>
  <si>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</si>
  <si>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</si>
  <si>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</si>
  <si>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</si>
  <si>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</si>
  <si>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</si>
  <si>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</si>
  <si>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</si>
  <si>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</si>
  <si>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</si>
  <si>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</si>
  <si>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</si>
  <si>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</si>
  <si>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</si>
  <si>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</si>
  <si>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</si>
  <si>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</si>
  <si>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</si>
  <si>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</si>
  <si>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</si>
  <si>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</si>
  <si>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</si>
  <si>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</si>
  <si>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</si>
  <si>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</si>
  <si>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</si>
  <si>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</si>
  <si>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</si>
  <si>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</si>
  <si>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</si>
  <si>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</si>
  <si>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</si>
  <si>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</si>
  <si>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</si>
  <si>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</si>
  <si>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</si>
  <si>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</si>
  <si>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</si>
  <si>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</si>
  <si>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</si>
  <si>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</si>
  <si>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</si>
  <si>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</si>
  <si>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</si>
  <si>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</si>
  <si>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</si>
  <si>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</si>
  <si>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</si>
  <si>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</si>
  <si>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</si>
  <si>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</si>
  <si>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</si>
  <si>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</si>
  <si>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</si>
  <si>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</si>
  <si>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</si>
  <si>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</si>
  <si>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</si>
  <si>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瀬戸内市病院事業会計</t>
  </si>
  <si>
    <t>瀬戸内市水道事業会計</t>
  </si>
  <si>
    <t>一般会計</t>
  </si>
  <si>
    <t>瀬戸内市農業集落排水事業特別会計</t>
  </si>
  <si>
    <t>瀬戸内市介護保険特別会計</t>
  </si>
  <si>
    <t>瀬戸内市国民健康保険特別会計</t>
  </si>
  <si>
    <t>瀬戸内市下水道事業特別会計</t>
  </si>
  <si>
    <t>瀬戸内市土地開発事業特別会計</t>
  </si>
  <si>
    <t>その他会計（赤字）</t>
  </si>
  <si>
    <t>その他会計（黒字）</t>
  </si>
  <si>
    <t>-</t>
    <phoneticPr fontId="2"/>
  </si>
  <si>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</si>
  <si>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</si>
  <si>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3" eb="15">
      <t>ダッタイ</t>
    </rPh>
    <rPh sb="15" eb="18">
      <t>カンプキン</t>
    </rPh>
    <rPh sb="18" eb="20">
      <t>トクベツ</t>
    </rPh>
    <rPh sb="20" eb="22">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</si>
  <si>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</si>
  <si>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</si>
  <si>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</si>
  <si>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rPh sb="19" eb="20">
      <t>イッケイ</t>
    </rPh>
    <phoneticPr fontId="2"/>
  </si>
  <si>
    <t>神崎衛生施設組合</t>
    <rPh sb="0" eb="2">
      <t>カンザキ</t>
    </rPh>
    <rPh sb="2" eb="4">
      <t>エイセイ</t>
    </rPh>
    <rPh sb="4" eb="6">
      <t>シセツ</t>
    </rPh>
    <rPh sb="6" eb="8">
      <t>クミアイ</t>
    </rPh>
    <phoneticPr fontId="2"/>
  </si>
  <si>
    <t>旭東用排水組合</t>
    <rPh sb="0" eb="2">
      <t>キョクトウ</t>
    </rPh>
    <rPh sb="2" eb="3">
      <t>ヨウ</t>
    </rPh>
    <rPh sb="3" eb="5">
      <t>ハイスイ</t>
    </rPh>
    <rPh sb="5" eb="7">
      <t>クミアイ</t>
    </rPh>
    <phoneticPr fontId="2"/>
  </si>
  <si>
    <t>岡山県広域水道企業団</t>
    <rPh sb="0" eb="3">
      <t>オカヤマケン</t>
    </rPh>
    <rPh sb="3" eb="5">
      <t>コウイキ</t>
    </rPh>
    <rPh sb="5" eb="7">
      <t>スイドウ</t>
    </rPh>
    <rPh sb="7" eb="9">
      <t>キギョウ</t>
    </rPh>
    <rPh sb="9" eb="10">
      <t>ダン</t>
    </rPh>
    <phoneticPr fontId="2"/>
  </si>
  <si>
    <t>（一社）瀬戸内市緑の村公社</t>
    <rPh sb="1" eb="3">
      <t>イッシャ</t>
    </rPh>
    <phoneticPr fontId="2"/>
  </si>
  <si>
    <t>（公財）寒風陶芸の里</t>
    <rPh sb="1" eb="2">
      <t>コウ</t>
    </rPh>
    <rPh sb="2" eb="3">
      <t>ザイ</t>
    </rPh>
    <phoneticPr fontId="2"/>
  </si>
  <si>
    <t>（一財）瀬戸内市振興公社</t>
    <rPh sb="1" eb="2">
      <t>イチ</t>
    </rPh>
    <rPh sb="2" eb="3">
      <t>ザイ</t>
    </rPh>
    <phoneticPr fontId="2"/>
  </si>
  <si>
    <t>（有）曙の里おく</t>
    <rPh sb="1" eb="2">
      <t>ユウ</t>
    </rPh>
    <phoneticPr fontId="2"/>
  </si>
  <si>
    <t>（一財）牛窓町水産協会</t>
    <rPh sb="1" eb="2">
      <t>イチ</t>
    </rPh>
    <rPh sb="2" eb="3">
      <t>ザイ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</si>
  <si>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</si>
  <si>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</si>
  <si>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</si>
  <si>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</si>
  <si>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</si>
  <si>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</si>
  <si>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将来負担比率と実質公債費比率をそれぞれ前年度と比較すると、将来負担比率は9.3ポイント、実質公債費比率は1.2ポイント改善されている。今後、合併自治体に対する地方交付税優遇措置の段階的な削減による歳入減に加え、新火葬場などの大型投資事業や施設の老朽化対策などの歳出が見込まれている。
今後控えている大規模な事業計画の整理・縮小を図る等、起債に依存しない財政運営を行えるよう、事業の適正化に努める。</t>
    <rPh sb="0" eb="2">
      <t>ショウライ</t>
    </rPh>
    <rPh sb="2" eb="4">
      <t>フタン</t>
    </rPh>
    <rPh sb="4" eb="6">
      <t>ヒリツ</t>
    </rPh>
    <rPh sb="7" eb="9">
      <t>ジッシツ</t>
    </rPh>
    <rPh sb="9" eb="12">
      <t>コウサイヒ</t>
    </rPh>
    <rPh sb="12" eb="13">
      <t>ヒ</t>
    </rPh>
    <rPh sb="13" eb="14">
      <t>リツ</t>
    </rPh>
    <rPh sb="19" eb="22">
      <t>ゼンネンド</t>
    </rPh>
    <rPh sb="23" eb="25">
      <t>ヒカク</t>
    </rPh>
    <rPh sb="29" eb="31">
      <t>ショウライ</t>
    </rPh>
    <rPh sb="31" eb="33">
      <t>フタン</t>
    </rPh>
    <rPh sb="33" eb="35">
      <t>ヒリツ</t>
    </rPh>
    <rPh sb="44" eb="46">
      <t>ジッシツ</t>
    </rPh>
    <rPh sb="46" eb="49">
      <t>コウサイヒ</t>
    </rPh>
    <rPh sb="49" eb="50">
      <t>ヒ</t>
    </rPh>
    <rPh sb="50" eb="51">
      <t>リツ</t>
    </rPh>
    <rPh sb="59" eb="61">
      <t>カイゼン</t>
    </rPh>
    <rPh sb="67" eb="69">
      <t>コンゴ</t>
    </rPh>
    <rPh sb="70" eb="72">
      <t>ガッペイ</t>
    </rPh>
    <rPh sb="72" eb="75">
      <t>ジチタイ</t>
    </rPh>
    <rPh sb="76" eb="77">
      <t>タイ</t>
    </rPh>
    <rPh sb="79" eb="81">
      <t>チホウ</t>
    </rPh>
    <rPh sb="81" eb="84">
      <t>コウフゼイ</t>
    </rPh>
    <rPh sb="84" eb="86">
      <t>ユウグウ</t>
    </rPh>
    <rPh sb="86" eb="88">
      <t>ソチ</t>
    </rPh>
    <rPh sb="89" eb="92">
      <t>ダンカイテキ</t>
    </rPh>
    <rPh sb="93" eb="95">
      <t>サクゲン</t>
    </rPh>
    <rPh sb="98" eb="101">
      <t>サイニュウゲン</t>
    </rPh>
    <rPh sb="102" eb="103">
      <t>クワ</t>
    </rPh>
    <rPh sb="105" eb="106">
      <t>シン</t>
    </rPh>
    <rPh sb="106" eb="108">
      <t>カソウ</t>
    </rPh>
    <rPh sb="108" eb="109">
      <t>ジョウ</t>
    </rPh>
    <rPh sb="112" eb="114">
      <t>オオガタ</t>
    </rPh>
    <rPh sb="114" eb="116">
      <t>トウシ</t>
    </rPh>
    <rPh sb="116" eb="118">
      <t>ジギョウ</t>
    </rPh>
    <rPh sb="119" eb="121">
      <t>シセツ</t>
    </rPh>
    <rPh sb="122" eb="125">
      <t>ロウキュウカ</t>
    </rPh>
    <rPh sb="125" eb="127">
      <t>タイサク</t>
    </rPh>
    <rPh sb="130" eb="132">
      <t>サイシュツ</t>
    </rPh>
    <rPh sb="133" eb="135">
      <t>ミコ</t>
    </rPh>
    <rPh sb="142" eb="144">
      <t>コンゴ</t>
    </rPh>
    <rPh sb="144" eb="145">
      <t>ヒカ</t>
    </rPh>
    <rPh sb="149" eb="152">
      <t>ダイキボ</t>
    </rPh>
    <rPh sb="153" eb="155">
      <t>ジギョウ</t>
    </rPh>
    <rPh sb="155" eb="157">
      <t>ケイカク</t>
    </rPh>
    <rPh sb="158" eb="160">
      <t>セイリ</t>
    </rPh>
    <rPh sb="161" eb="163">
      <t>シュクショウ</t>
    </rPh>
    <rPh sb="164" eb="165">
      <t>ハカ</t>
    </rPh>
    <rPh sb="166" eb="167">
      <t>トウ</t>
    </rPh>
    <rPh sb="168" eb="170">
      <t>キサイ</t>
    </rPh>
    <rPh sb="171" eb="173">
      <t>イゾン</t>
    </rPh>
    <rPh sb="176" eb="178">
      <t>ザイセイ</t>
    </rPh>
    <rPh sb="178" eb="180">
      <t>ウンエイ</t>
    </rPh>
    <rPh sb="181" eb="182">
      <t>オコナ</t>
    </rPh>
    <rPh sb="187" eb="189">
      <t>ジギョウ</t>
    </rPh>
    <rPh sb="190" eb="193">
      <t>テキセイカ</t>
    </rPh>
    <rPh sb="194" eb="195">
      <t>ツト</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</si>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</sst>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extLst>
            <c:ext xmlns:c16="http://schemas.microsoft.com/office/drawing/2014/chart" uri="{C3380CC4-5D6E-409C-BE32-E72D297353CC}">
              <c16:uniqueId val="{00000000-14AE-42E5-8799-92D7043521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36163</c:v>
                </c:pt>
                <c:pt idx="1">
                  <c:v>43845</c:v>
                </c:pt>
                <c:pt idx="2">
                  <c:v>50775</c:v>
                </c:pt>
                <c:pt idx="3">
                  <c:v>29189</c:v>
                </c:pt>
                <c:pt idx="4">
                  <c:v>40442</c:v>
                </c:pt>
              </c:numCache>
            </c:numRef>
          </c:val>
          <c:smooth val="0"/>
          <c:extLst>
            <c:ext xmlns:c16="http://schemas.microsoft.com/office/drawing/2014/chart" uri="{C3380CC4-5D6E-409C-BE32-E72D297353CC}">
              <c16:uniqueId val="{00000001-14AE-42E5-8799-92D704352178}"/>
            </c:ext>
          </c:extLst>
        </c:ser>
        <c:dLbls>
          <c:showLegendKey val="0"/>
          <c:showVal val="0"/>
          <c:showCatName val="0"/>
          <c:showSerName val="0"/>
          <c:showPercent val="0"/>
          <c:showBubbleSize val="0"/>
        </c:dLbls>
        <c:marker val="1"/>
        <c:smooth val="0"/>
        <c:axId val="403804024"/>
        <c:axId val="403804808"/>
      </c:lineChart>
      <c:catAx>
        <c:axId val="403804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804808"/>
        <c:crosses val="autoZero"/>
        <c:auto val="1"/>
        <c:lblAlgn val="ctr"/>
        <c:lblOffset val="100"/>
        <c:tickLblSkip val="1"/>
        <c:tickMarkSkip val="1"/>
        <c:noMultiLvlLbl val="0"/>
      </c:catAx>
      <c:valAx>
        <c:axId val="4038048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804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4.26</c:v>
                </c:pt>
                <c:pt idx="1">
                  <c:v>3.46</c:v>
                </c:pt>
                <c:pt idx="2">
                  <c:v>4.21</c:v>
                </c:pt>
                <c:pt idx="3">
                  <c:v>8.1</c:v>
                </c:pt>
                <c:pt idx="4">
                  <c:v>7.6</c:v>
                </c:pt>
              </c:numCache>
            </c:numRef>
          </c:val>
          <c:extLst>
            <c:ext xmlns:c16="http://schemas.microsoft.com/office/drawing/2014/chart" uri="{C3380CC4-5D6E-409C-BE32-E72D297353CC}">
              <c16:uniqueId val="{00000000-49B5-4C39-954E-5B16FAD043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24.43</c:v>
                </c:pt>
                <c:pt idx="1">
                  <c:v>26.95</c:v>
                </c:pt>
                <c:pt idx="2">
                  <c:v>31.85</c:v>
                </c:pt>
                <c:pt idx="3">
                  <c:v>35.619999999999997</c:v>
                </c:pt>
                <c:pt idx="4">
                  <c:v>40.880000000000003</c:v>
                </c:pt>
              </c:numCache>
            </c:numRef>
          </c:val>
          <c:extLst>
            <c:ext xmlns:c16="http://schemas.microsoft.com/office/drawing/2014/chart" uri="{C3380CC4-5D6E-409C-BE32-E72D297353CC}">
              <c16:uniqueId val="{00000001-49B5-4C39-954E-5B16FAD04324}"/>
            </c:ext>
          </c:extLst>
        </c:ser>
        <c:dLbls>
          <c:showLegendKey val="0"/>
          <c:showVal val="0"/>
          <c:showCatName val="0"/>
          <c:showSerName val="0"/>
          <c:showPercent val="0"/>
          <c:showBubbleSize val="0"/>
        </c:dLbls>
        <c:gapWidth val="250"/>
        <c:overlap val="100"/>
        <c:axId val="403802456"/>
        <c:axId val="40380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2.68</c:v>
                </c:pt>
                <c:pt idx="1">
                  <c:v>1.35</c:v>
                </c:pt>
                <c:pt idx="2">
                  <c:v>6.21</c:v>
                </c:pt>
                <c:pt idx="3">
                  <c:v>7.52</c:v>
                </c:pt>
                <c:pt idx="4">
                  <c:v>4.63</c:v>
                </c:pt>
              </c:numCache>
            </c:numRef>
          </c:val>
          <c:smooth val="0"/>
          <c:extLst>
            <c:ext xmlns:c16="http://schemas.microsoft.com/office/drawing/2014/chart" uri="{C3380CC4-5D6E-409C-BE32-E72D297353CC}">
              <c16:uniqueId val="{00000002-49B5-4C39-954E-5B16FAD04324}"/>
            </c:ext>
          </c:extLst>
        </c:ser>
        <c:dLbls>
          <c:showLegendKey val="0"/>
          <c:showVal val="0"/>
          <c:showCatName val="0"/>
          <c:showSerName val="0"/>
          <c:showPercent val="0"/>
          <c:showBubbleSize val="0"/>
        </c:dLbls>
        <c:marker val="1"/>
        <c:smooth val="0"/>
        <c:axId val="403802456"/>
        <c:axId val="403800496"/>
      </c:lineChart>
      <c:catAx>
        <c:axId val="403802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3800496"/>
        <c:crosses val="autoZero"/>
        <c:auto val="1"/>
        <c:lblAlgn val="ctr"/>
        <c:lblOffset val="100"/>
        <c:tickLblSkip val="1"/>
        <c:tickMarkSkip val="1"/>
        <c:noMultiLvlLbl val="0"/>
      </c:catAx>
      <c:valAx>
        <c:axId val="40380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802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0.02</c:v>
                </c:pt>
                <c:pt idx="6">
                  <c:v>#N/A</c:v>
                </c:pt>
                <c:pt idx="7">
                  <c:v>0.17</c:v>
                </c:pt>
                <c:pt idx="8">
                  <c:v>#N/A</c:v>
                </c:pt>
                <c:pt idx="9">
                  <c:v>0.02</c:v>
                </c:pt>
              </c:numCache>
            </c:numRef>
          </c:val>
          <c:extLst>
            <c:ext xmlns:c16="http://schemas.microsoft.com/office/drawing/2014/chart" uri="{C3380CC4-5D6E-409C-BE32-E72D297353CC}">
              <c16:uniqueId val="{00000000-EBDE-481B-88B0-7A0222607D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DE-481B-88B0-7A0222607DC4}"/>
            </c:ext>
          </c:extLst>
        </c:ser>
        <c:ser>
          <c:idx val="2"/>
          <c:order val="2"/>
          <c:tx>
            <c:strRef>
              <c:f>データシート!$A$29</c:f>
              <c:strCache>
                <c:ptCount val="1"/>
                <c:pt idx="0">
                  <c:v>瀬戸内市土地開発事業特別会計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0.27</c:v>
                </c:pt>
                <c:pt idx="6">
                  <c:v>#N/A</c:v>
                </c:pt>
                <c:pt idx="7">
                  <c:v>0.18</c:v>
                </c:pt>
                <c:pt idx="8">
                  <c:v>#N/A</c:v>
                </c:pt>
                <c:pt idx="9">
                  <c:v>0.09</c:v>
                </c:pt>
              </c:numCache>
            </c:numRef>
          </c:val>
          <c:extLst>
            <c:ext xmlns:c16="http://schemas.microsoft.com/office/drawing/2014/chart" uri="{C3380CC4-5D6E-409C-BE32-E72D297353CC}">
              <c16:uniqueId val="{00000002-EBDE-481B-88B0-7A0222607DC4}"/>
            </c:ext>
          </c:extLst>
        </c:ser>
        <c:ser>
          <c:idx val="3"/>
          <c:order val="3"/>
          <c:tx>
            <c:strRef>
              <c:f>データシート!$A$30</c:f>
              <c:strCache>
                <c:ptCount val="1"/>
                <c:pt idx="0">
                  <c:v>瀬戸内市下水道事業特別会計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0.26</c:v>
                </c:pt>
              </c:numCache>
            </c:numRef>
          </c:val>
          <c:extLst>
            <c:ext xmlns:c16="http://schemas.microsoft.com/office/drawing/2014/chart" uri="{C3380CC4-5D6E-409C-BE32-E72D297353CC}">
              <c16:uniqueId val="{00000003-EBDE-481B-88B0-7A0222607DC4}"/>
            </c:ext>
          </c:extLst>
        </c:ser>
        <c:ser>
          <c:idx val="4"/>
          <c:order val="4"/>
          <c:tx>
            <c:strRef>
              <c:f>データシート!$A$31</c:f>
              <c:strCache>
                <c:ptCount val="1"/>
                <c:pt idx="0">
                  <c:v>瀬戸内市国民健康保険特別会計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0.45</c:v>
                </c:pt>
                <c:pt idx="2">
                  <c:v>#N/A</c:v>
                </c:pt>
                <c:pt idx="3">
                  <c:v>0.76</c:v>
                </c:pt>
                <c:pt idx="4">
                  <c:v>#N/A</c:v>
                </c:pt>
                <c:pt idx="5">
                  <c:v>0.27</c:v>
                </c:pt>
                <c:pt idx="6">
                  <c:v>#N/A</c:v>
                </c:pt>
                <c:pt idx="7">
                  <c:v>0.39</c:v>
                </c:pt>
                <c:pt idx="8">
                  <c:v>#N/A</c:v>
                </c:pt>
                <c:pt idx="9">
                  <c:v>0.27</c:v>
                </c:pt>
              </c:numCache>
            </c:numRef>
          </c:val>
          <c:extLst>
            <c:ext xmlns:c16="http://schemas.microsoft.com/office/drawing/2014/chart" uri="{C3380CC4-5D6E-409C-BE32-E72D297353CC}">
              <c16:uniqueId val="{00000004-EBDE-481B-88B0-7A0222607DC4}"/>
            </c:ext>
          </c:extLst>
        </c:ser>
        <c:ser>
          <c:idx val="5"/>
          <c:order val="5"/>
          <c:tx>
            <c:strRef>
              <c:f>データシート!$A$32</c:f>
              <c:strCache>
                <c:ptCount val="1"/>
                <c:pt idx="0">
                  <c:v>瀬戸内市介護保険特別会計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0.13</c:v>
                </c:pt>
                <c:pt idx="4">
                  <c:v>#N/A</c:v>
                </c:pt>
                <c:pt idx="5">
                  <c:v>0.87</c:v>
                </c:pt>
                <c:pt idx="6">
                  <c:v>#N/A</c:v>
                </c:pt>
                <c:pt idx="7">
                  <c:v>0.33</c:v>
                </c:pt>
                <c:pt idx="8">
                  <c:v>#N/A</c:v>
                </c:pt>
                <c:pt idx="9">
                  <c:v>0.72</c:v>
                </c:pt>
              </c:numCache>
            </c:numRef>
          </c:val>
          <c:extLst>
            <c:ext xmlns:c16="http://schemas.microsoft.com/office/drawing/2014/chart" uri="{C3380CC4-5D6E-409C-BE32-E72D297353CC}">
              <c16:uniqueId val="{00000005-EBDE-481B-88B0-7A0222607DC4}"/>
            </c:ext>
          </c:extLst>
        </c:ser>
        <c:ser>
          <c:idx val="6"/>
          <c:order val="6"/>
          <c:tx>
            <c:strRef>
              <c:f>データシート!$A$33</c:f>
              <c:strCache>
                <c:ptCount val="1"/>
                <c:pt idx="0">
                  <c:v>瀬戸内市農業集落排水事業特別会計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2.83</c:v>
                </c:pt>
              </c:numCache>
            </c:numRef>
          </c:val>
          <c:extLst>
            <c:ext xmlns:c16="http://schemas.microsoft.com/office/drawing/2014/chart" uri="{C3380CC4-5D6E-409C-BE32-E72D297353CC}">
              <c16:uniqueId val="{00000006-EBDE-481B-88B0-7A0222607DC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4.25</c:v>
                </c:pt>
                <c:pt idx="2">
                  <c:v>#N/A</c:v>
                </c:pt>
                <c:pt idx="3">
                  <c:v>3.46</c:v>
                </c:pt>
                <c:pt idx="4">
                  <c:v>#N/A</c:v>
                </c:pt>
                <c:pt idx="5">
                  <c:v>4.21</c:v>
                </c:pt>
                <c:pt idx="6">
                  <c:v>#N/A</c:v>
                </c:pt>
                <c:pt idx="7">
                  <c:v>8.1</c:v>
                </c:pt>
                <c:pt idx="8">
                  <c:v>#N/A</c:v>
                </c:pt>
                <c:pt idx="9">
                  <c:v>7.59</c:v>
                </c:pt>
              </c:numCache>
            </c:numRef>
          </c:val>
          <c:extLst>
            <c:ext xmlns:c16="http://schemas.microsoft.com/office/drawing/2014/chart" uri="{C3380CC4-5D6E-409C-BE32-E72D297353CC}">
              <c16:uniqueId val="{00000007-EBDE-481B-88B0-7A0222607DC4}"/>
            </c:ext>
          </c:extLst>
        </c:ser>
        <c:ser>
          <c:idx val="8"/>
          <c:order val="8"/>
          <c:tx>
            <c:strRef>
              <c:f>データシート!$A$35</c:f>
              <c:strCache>
                <c:ptCount val="1"/>
                <c:pt idx="0">
                  <c:v>瀬戸内市水道事業会計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5.21</c:v>
                </c:pt>
                <c:pt idx="2">
                  <c:v>#N/A</c:v>
                </c:pt>
                <c:pt idx="3">
                  <c:v>5.44</c:v>
                </c:pt>
                <c:pt idx="4">
                  <c:v>#N/A</c:v>
                </c:pt>
                <c:pt idx="5">
                  <c:v>7.18</c:v>
                </c:pt>
                <c:pt idx="6">
                  <c:v>#N/A</c:v>
                </c:pt>
                <c:pt idx="7">
                  <c:v>7.16</c:v>
                </c:pt>
                <c:pt idx="8">
                  <c:v>#N/A</c:v>
                </c:pt>
                <c:pt idx="9">
                  <c:v>8.23</c:v>
                </c:pt>
              </c:numCache>
            </c:numRef>
          </c:val>
          <c:extLst>
            <c:ext xmlns:c16="http://schemas.microsoft.com/office/drawing/2014/chart" uri="{C3380CC4-5D6E-409C-BE32-E72D297353CC}">
              <c16:uniqueId val="{00000008-EBDE-481B-88B0-7A0222607DC4}"/>
            </c:ext>
          </c:extLst>
        </c:ser>
        <c:ser>
          <c:idx val="9"/>
          <c:order val="9"/>
          <c:tx>
            <c:strRef>
              <c:f>データシート!$A$36</c:f>
              <c:strCache>
                <c:ptCount val="1"/>
                <c:pt idx="0">
                  <c:v>瀬戸内市病院事業会計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6.65</c:v>
                </c:pt>
                <c:pt idx="2">
                  <c:v>#N/A</c:v>
                </c:pt>
                <c:pt idx="3">
                  <c:v>7.49</c:v>
                </c:pt>
                <c:pt idx="4">
                  <c:v>#N/A</c:v>
                </c:pt>
                <c:pt idx="5">
                  <c:v>6.85</c:v>
                </c:pt>
                <c:pt idx="6">
                  <c:v>#N/A</c:v>
                </c:pt>
                <c:pt idx="7">
                  <c:v>7.07</c:v>
                </c:pt>
                <c:pt idx="8">
                  <c:v>#N/A</c:v>
                </c:pt>
                <c:pt idx="9">
                  <c:v>8.83</c:v>
                </c:pt>
              </c:numCache>
            </c:numRef>
          </c:val>
          <c:extLst>
            <c:ext xmlns:c16="http://schemas.microsoft.com/office/drawing/2014/chart" uri="{C3380CC4-5D6E-409C-BE32-E72D297353CC}">
              <c16:uniqueId val="{00000009-EBDE-481B-88B0-7A0222607DC4}"/>
            </c:ext>
          </c:extLst>
        </c:ser>
        <c:dLbls>
          <c:showLegendKey val="0"/>
          <c:showVal val="0"/>
          <c:showCatName val="0"/>
          <c:showSerName val="0"/>
          <c:showPercent val="0"/>
          <c:showBubbleSize val="0"/>
        </c:dLbls>
        <c:gapWidth val="150"/>
        <c:overlap val="100"/>
        <c:axId val="403800888"/>
        <c:axId val="403802064"/>
      </c:barChart>
      <c:catAx>
        <c:axId val="403800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802064"/>
        <c:crosses val="autoZero"/>
        <c:auto val="1"/>
        <c:lblAlgn val="ctr"/>
        <c:lblOffset val="100"/>
        <c:tickLblSkip val="1"/>
        <c:tickMarkSkip val="1"/>
        <c:noMultiLvlLbl val="0"/>
      </c:catAx>
      <c:valAx>
        <c:axId val="40380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800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1591</c:v>
                </c:pt>
                <c:pt idx="5">
                  <c:v>1613</c:v>
                </c:pt>
                <c:pt idx="8">
                  <c:v>1694</c:v>
                </c:pt>
                <c:pt idx="11">
                  <c:v>1821</c:v>
                </c:pt>
                <c:pt idx="14">
                  <c:v>1723</c:v>
                </c:pt>
              </c:numCache>
            </c:numRef>
          </c:val>
          <c:extLst>
            <c:ext xmlns:c16="http://schemas.microsoft.com/office/drawing/2014/chart" uri="{C3380CC4-5D6E-409C-BE32-E72D297353CC}">
              <c16:uniqueId val="{00000000-A92F-4299-81B2-56985A3061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92F-4299-81B2-56985A3061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466</c:v>
                </c:pt>
                <c:pt idx="3">
                  <c:v>426</c:v>
                </c:pt>
                <c:pt idx="6">
                  <c:v>407</c:v>
                </c:pt>
                <c:pt idx="9">
                  <c:v>58</c:v>
                </c:pt>
                <c:pt idx="12">
                  <c:v>50</c:v>
                </c:pt>
              </c:numCache>
            </c:numRef>
          </c:val>
          <c:extLst>
            <c:ext xmlns:c16="http://schemas.microsoft.com/office/drawing/2014/chart" uri="{C3380CC4-5D6E-409C-BE32-E72D297353CC}">
              <c16:uniqueId val="{00000002-A92F-4299-81B2-56985A3061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69</c:v>
                </c:pt>
                <c:pt idx="3">
                  <c:v>5</c:v>
                </c:pt>
                <c:pt idx="6">
                  <c:v>5</c:v>
                </c:pt>
                <c:pt idx="9">
                  <c:v>5</c:v>
                </c:pt>
                <c:pt idx="12">
                  <c:v>5</c:v>
                </c:pt>
              </c:numCache>
            </c:numRef>
          </c:val>
          <c:extLst>
            <c:ext xmlns:c16="http://schemas.microsoft.com/office/drawing/2014/chart" uri="{C3380CC4-5D6E-409C-BE32-E72D297353CC}">
              <c16:uniqueId val="{00000003-A92F-4299-81B2-56985A3061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494</c:v>
                </c:pt>
                <c:pt idx="3">
                  <c:v>573</c:v>
                </c:pt>
                <c:pt idx="6">
                  <c:v>658</c:v>
                </c:pt>
                <c:pt idx="9">
                  <c:v>818</c:v>
                </c:pt>
                <c:pt idx="12">
                  <c:v>946</c:v>
                </c:pt>
              </c:numCache>
            </c:numRef>
          </c:val>
          <c:extLst>
            <c:ext xmlns:c16="http://schemas.microsoft.com/office/drawing/2014/chart" uri="{C3380CC4-5D6E-409C-BE32-E72D297353CC}">
              <c16:uniqueId val="{00000004-A92F-4299-81B2-56985A3061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7</c:v>
                </c:pt>
                <c:pt idx="9">
                  <c:v>7</c:v>
                </c:pt>
                <c:pt idx="12">
                  <c:v>7</c:v>
                </c:pt>
              </c:numCache>
            </c:numRef>
          </c:val>
          <c:extLst>
            <c:ext xmlns:c16="http://schemas.microsoft.com/office/drawing/2014/chart" uri="{C3380CC4-5D6E-409C-BE32-E72D297353CC}">
              <c16:uniqueId val="{00000005-A92F-4299-81B2-56985A3061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92F-4299-81B2-56985A3061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1913</c:v>
                </c:pt>
                <c:pt idx="3">
                  <c:v>1852</c:v>
                </c:pt>
                <c:pt idx="6">
                  <c:v>1867</c:v>
                </c:pt>
                <c:pt idx="9">
                  <c:v>1829</c:v>
                </c:pt>
                <c:pt idx="12">
                  <c:v>1619</c:v>
                </c:pt>
              </c:numCache>
            </c:numRef>
          </c:val>
          <c:extLst>
            <c:ext xmlns:c16="http://schemas.microsoft.com/office/drawing/2014/chart" uri="{C3380CC4-5D6E-409C-BE32-E72D297353CC}">
              <c16:uniqueId val="{00000007-A92F-4299-81B2-56985A30614D}"/>
            </c:ext>
          </c:extLst>
        </c:ser>
        <c:dLbls>
          <c:showLegendKey val="0"/>
          <c:showVal val="0"/>
          <c:showCatName val="0"/>
          <c:showSerName val="0"/>
          <c:showPercent val="0"/>
          <c:showBubbleSize val="0"/>
        </c:dLbls>
        <c:gapWidth val="100"/>
        <c:overlap val="100"/>
        <c:axId val="403795792"/>
        <c:axId val="403802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1351</c:v>
                </c:pt>
                <c:pt idx="2">
                  <c:v>#N/A</c:v>
                </c:pt>
                <c:pt idx="3">
                  <c:v>#N/A</c:v>
                </c:pt>
                <c:pt idx="4">
                  <c:v>1243</c:v>
                </c:pt>
                <c:pt idx="5">
                  <c:v>#N/A</c:v>
                </c:pt>
                <c:pt idx="6">
                  <c:v>#N/A</c:v>
                </c:pt>
                <c:pt idx="7">
                  <c:v>1250</c:v>
                </c:pt>
                <c:pt idx="8">
                  <c:v>#N/A</c:v>
                </c:pt>
                <c:pt idx="9">
                  <c:v>#N/A</c:v>
                </c:pt>
                <c:pt idx="10">
                  <c:v>896</c:v>
                </c:pt>
                <c:pt idx="11">
                  <c:v>#N/A</c:v>
                </c:pt>
                <c:pt idx="12">
                  <c:v>#N/A</c:v>
                </c:pt>
                <c:pt idx="13">
                  <c:v>904</c:v>
                </c:pt>
                <c:pt idx="14">
                  <c:v>#N/A</c:v>
                </c:pt>
              </c:numCache>
            </c:numRef>
          </c:val>
          <c:smooth val="0"/>
          <c:extLst>
            <c:ext xmlns:c16="http://schemas.microsoft.com/office/drawing/2014/chart" uri="{C3380CC4-5D6E-409C-BE32-E72D297353CC}">
              <c16:uniqueId val="{00000008-A92F-4299-81B2-56985A30614D}"/>
            </c:ext>
          </c:extLst>
        </c:ser>
        <c:dLbls>
          <c:showLegendKey val="0"/>
          <c:showVal val="0"/>
          <c:showCatName val="0"/>
          <c:showSerName val="0"/>
          <c:showPercent val="0"/>
          <c:showBubbleSize val="0"/>
        </c:dLbls>
        <c:marker val="1"/>
        <c:smooth val="0"/>
        <c:axId val="403795792"/>
        <c:axId val="403802848"/>
      </c:lineChart>
      <c:catAx>
        <c:axId val="40379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802848"/>
        <c:crosses val="autoZero"/>
        <c:auto val="1"/>
        <c:lblAlgn val="ctr"/>
        <c:lblOffset val="100"/>
        <c:tickLblSkip val="1"/>
        <c:tickMarkSkip val="1"/>
        <c:noMultiLvlLbl val="0"/>
      </c:catAx>
      <c:valAx>
        <c:axId val="40380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79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19377</c:v>
                </c:pt>
                <c:pt idx="5">
                  <c:v>18857</c:v>
                </c:pt>
                <c:pt idx="8">
                  <c:v>19131</c:v>
                </c:pt>
                <c:pt idx="11">
                  <c:v>19150</c:v>
                </c:pt>
                <c:pt idx="14">
                  <c:v>19737</c:v>
                </c:pt>
              </c:numCache>
            </c:numRef>
          </c:val>
          <c:extLst>
            <c:ext xmlns:c16="http://schemas.microsoft.com/office/drawing/2014/chart" uri="{C3380CC4-5D6E-409C-BE32-E72D297353CC}">
              <c16:uniqueId val="{00000000-D77F-465B-8F56-559BE2C928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319</c:v>
                </c:pt>
                <c:pt idx="5">
                  <c:v>295</c:v>
                </c:pt>
                <c:pt idx="8">
                  <c:v>294</c:v>
                </c:pt>
                <c:pt idx="11">
                  <c:v>282</c:v>
                </c:pt>
                <c:pt idx="14">
                  <c:v>315</c:v>
                </c:pt>
              </c:numCache>
            </c:numRef>
          </c:val>
          <c:extLst>
            <c:ext xmlns:c16="http://schemas.microsoft.com/office/drawing/2014/chart" uri="{C3380CC4-5D6E-409C-BE32-E72D297353CC}">
              <c16:uniqueId val="{00000001-D77F-465B-8F56-559BE2C928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5165</c:v>
                </c:pt>
                <c:pt idx="5">
                  <c:v>5608</c:v>
                </c:pt>
                <c:pt idx="8">
                  <c:v>6524</c:v>
                </c:pt>
                <c:pt idx="11">
                  <c:v>7460</c:v>
                </c:pt>
                <c:pt idx="14">
                  <c:v>8468</c:v>
                </c:pt>
              </c:numCache>
            </c:numRef>
          </c:val>
          <c:extLst>
            <c:ext xmlns:c16="http://schemas.microsoft.com/office/drawing/2014/chart" uri="{C3380CC4-5D6E-409C-BE32-E72D297353CC}">
              <c16:uniqueId val="{00000002-D77F-465B-8F56-559BE2C928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7F-465B-8F56-559BE2C928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7F-465B-8F56-559BE2C928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7F-465B-8F56-559BE2C928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2144</c:v>
                </c:pt>
                <c:pt idx="3">
                  <c:v>2163</c:v>
                </c:pt>
                <c:pt idx="6">
                  <c:v>1941</c:v>
                </c:pt>
                <c:pt idx="9">
                  <c:v>1804</c:v>
                </c:pt>
                <c:pt idx="12">
                  <c:v>1602</c:v>
                </c:pt>
              </c:numCache>
            </c:numRef>
          </c:val>
          <c:extLst>
            <c:ext xmlns:c16="http://schemas.microsoft.com/office/drawing/2014/chart" uri="{C3380CC4-5D6E-409C-BE32-E72D297353CC}">
              <c16:uniqueId val="{00000006-D77F-465B-8F56-559BE2C928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c:v>
                </c:pt>
                <c:pt idx="3">
                  <c:v>13</c:v>
                </c:pt>
                <c:pt idx="6">
                  <c:v>11</c:v>
                </c:pt>
                <c:pt idx="9">
                  <c:v>9</c:v>
                </c:pt>
                <c:pt idx="12">
                  <c:v>6</c:v>
                </c:pt>
              </c:numCache>
            </c:numRef>
          </c:val>
          <c:extLst>
            <c:ext xmlns:c16="http://schemas.microsoft.com/office/drawing/2014/chart" uri="{C3380CC4-5D6E-409C-BE32-E72D297353CC}">
              <c16:uniqueId val="{00000007-D77F-465B-8F56-559BE2C928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13174</c:v>
                </c:pt>
                <c:pt idx="3">
                  <c:v>13690</c:v>
                </c:pt>
                <c:pt idx="6">
                  <c:v>14805</c:v>
                </c:pt>
                <c:pt idx="9">
                  <c:v>15120</c:v>
                </c:pt>
                <c:pt idx="12">
                  <c:v>16112</c:v>
                </c:pt>
              </c:numCache>
            </c:numRef>
          </c:val>
          <c:extLst>
            <c:ext xmlns:c16="http://schemas.microsoft.com/office/drawing/2014/chart" uri="{C3380CC4-5D6E-409C-BE32-E72D297353CC}">
              <c16:uniqueId val="{00000008-D77F-465B-8F56-559BE2C928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977</c:v>
                </c:pt>
                <c:pt idx="3">
                  <c:v>671</c:v>
                </c:pt>
                <c:pt idx="6">
                  <c:v>388</c:v>
                </c:pt>
                <c:pt idx="9">
                  <c:v>317</c:v>
                </c:pt>
                <c:pt idx="12">
                  <c:v>255</c:v>
                </c:pt>
              </c:numCache>
            </c:numRef>
          </c:val>
          <c:extLst>
            <c:ext xmlns:c16="http://schemas.microsoft.com/office/drawing/2014/chart" uri="{C3380CC4-5D6E-409C-BE32-E72D297353CC}">
              <c16:uniqueId val="{00000009-D77F-465B-8F56-559BE2C928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16008</c:v>
                </c:pt>
                <c:pt idx="3">
                  <c:v>16140</c:v>
                </c:pt>
                <c:pt idx="6">
                  <c:v>16289</c:v>
                </c:pt>
                <c:pt idx="9">
                  <c:v>15837</c:v>
                </c:pt>
                <c:pt idx="12">
                  <c:v>15933</c:v>
                </c:pt>
              </c:numCache>
            </c:numRef>
          </c:val>
          <c:extLst>
            <c:ext xmlns:c16="http://schemas.microsoft.com/office/drawing/2014/chart" uri="{C3380CC4-5D6E-409C-BE32-E72D297353CC}">
              <c16:uniqueId val="{0000000A-D77F-465B-8F56-559BE2C928CA}"/>
            </c:ext>
          </c:extLst>
        </c:ser>
        <c:dLbls>
          <c:showLegendKey val="0"/>
          <c:showVal val="0"/>
          <c:showCatName val="0"/>
          <c:showSerName val="0"/>
          <c:showPercent val="0"/>
          <c:showBubbleSize val="0"/>
        </c:dLbls>
        <c:gapWidth val="100"/>
        <c:overlap val="100"/>
        <c:axId val="403808336"/>
        <c:axId val="403807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7458</c:v>
                </c:pt>
                <c:pt idx="2">
                  <c:v>#N/A</c:v>
                </c:pt>
                <c:pt idx="3">
                  <c:v>#N/A</c:v>
                </c:pt>
                <c:pt idx="4">
                  <c:v>7917</c:v>
                </c:pt>
                <c:pt idx="5">
                  <c:v>#N/A</c:v>
                </c:pt>
                <c:pt idx="6">
                  <c:v>#N/A</c:v>
                </c:pt>
                <c:pt idx="7">
                  <c:v>7485</c:v>
                </c:pt>
                <c:pt idx="8">
                  <c:v>#N/A</c:v>
                </c:pt>
                <c:pt idx="9">
                  <c:v>#N/A</c:v>
                </c:pt>
                <c:pt idx="10">
                  <c:v>6195</c:v>
                </c:pt>
                <c:pt idx="11">
                  <c:v>#N/A</c:v>
                </c:pt>
                <c:pt idx="12">
                  <c:v>#N/A</c:v>
                </c:pt>
                <c:pt idx="13">
                  <c:v>5388</c:v>
                </c:pt>
                <c:pt idx="14">
                  <c:v>#N/A</c:v>
                </c:pt>
              </c:numCache>
            </c:numRef>
          </c:val>
          <c:smooth val="0"/>
          <c:extLst>
            <c:ext xmlns:c16="http://schemas.microsoft.com/office/drawing/2014/chart" uri="{C3380CC4-5D6E-409C-BE32-E72D297353CC}">
              <c16:uniqueId val="{0000000B-D77F-465B-8F56-559BE2C928CA}"/>
            </c:ext>
          </c:extLst>
        </c:ser>
        <c:dLbls>
          <c:showLegendKey val="0"/>
          <c:showVal val="0"/>
          <c:showCatName val="0"/>
          <c:showSerName val="0"/>
          <c:showPercent val="0"/>
          <c:showBubbleSize val="0"/>
        </c:dLbls>
        <c:marker val="1"/>
        <c:smooth val="0"/>
        <c:axId val="403808336"/>
        <c:axId val="403807944"/>
      </c:lineChart>
      <c:catAx>
        <c:axId val="40380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807944"/>
        <c:crosses val="autoZero"/>
        <c:auto val="1"/>
        <c:lblAlgn val="ctr"/>
        <c:lblOffset val="100"/>
        <c:tickLblSkip val="1"/>
        <c:tickMarkSkip val="1"/>
        <c:noMultiLvlLbl val="0"/>
      </c:catAx>
      <c:valAx>
        <c:axId val="403807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80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{50AE5984-3283-4D77-8BE3-862B12CD37BA}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9EF-4F01-A46C-D4698F59107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{CDAE0754-FC66-4112-9419-E1D46F29FBBB}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9EF-4F01-A46C-D4698F59107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{F4C5DDBB-FB94-4ADD-BE80-43237A442906}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9EF-4F01-A46C-D4698F59107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{7098F124-8188-4C1E-960E-816D0A8C0B8F}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9EF-4F01-A46C-D4698F59107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{9B7ED947-E687-4B79-BA88-B0B0432DFC73}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9EF-4F01-A46C-D4698F59107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9EF-4F01-A46C-D4698F59107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{EBB917D7-B012-4ADB-8979-F83103A5D890}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9EF-4F01-A46C-D4698F59107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{53494DF3-1AD0-48A5-906E-190E878B66CA}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9EF-4F01-A46C-D4698F59107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{04FF43B7-0015-4449-9CA5-81E0127FD13C}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9EF-4F01-A46C-D4698F59107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{AFDAC35F-D5B2-43AA-9F44-85811E0825EC}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9EF-4F01-A46C-D4698F59107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{B90D6C33-40A4-4ABD-B1A1-A6CC87208364}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9EF-4F01-A46C-D4698F59107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9EF-4F01-A46C-D4698F591079}"/>
            </c:ext>
          </c:extLst>
        </c:ser>
        <c:dLbls>
          <c:showLegendKey val="0"/>
          <c:showVal val="0"/>
          <c:showCatName val="0"/>
          <c:showSerName val="0"/>
          <c:showPercent val="0"/>
          <c:showBubbleSize val="0"/>
        </c:dLbls>
        <c:axId val="403806376"/>
        <c:axId val="403805200"/>
      </c:scatterChart>
      <c:valAx>
        <c:axId val="4038063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805200"/>
        <c:crosses val="autoZero"/>
        <c:crossBetween val="midCat"/>
      </c:valAx>
      <c:valAx>
        <c:axId val="403805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806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{95A199F0-2763-4847-B3A0-4210BFE742A9}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BDE4-4249-9187-085DE90BE77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{CB67AC0F-3012-4C64-A543-4354344658B5}</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BDE4-4249-9187-085DE90BE77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{061A4444-D54A-4C6A-AB41-B453529D7D01}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BDE4-4249-9187-085DE90BE77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{6A348E92-AF96-4D2D-9078-C0E05FFEC9E8}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BDE4-4249-9187-085DE90BE77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{F18D6742-1D00-4F93-B8EB-3C15027FA385}</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BDE4-4249-9187-085DE90BE77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15.7</c:v>
                </c:pt>
                <c:pt idx="1">
                  <c:v>14.3</c:v>
                </c:pt>
                <c:pt idx="2">
                  <c:v>13.7</c:v>
                </c:pt>
                <c:pt idx="3">
                  <c:v>12.2</c:v>
                </c:pt>
                <c:pt idx="4">
                  <c:v>11</c:v>
                </c:pt>
              </c:numCache>
            </c:numRef>
          </c:xVal>
          <c:yVal>
            <c:numRef>
              <c:f>公会計指標分析・財政指標組合せ分析表!$K$73:$O$73</c:f>
              <c:numCache>
                <c:formatCode>#,##0.0;"▲ "#,##0.0</c:formatCode>
                <c:ptCount val="5"/>
                <c:pt idx="0">
                  <c:v>79.900000000000006</c:v>
                </c:pt>
                <c:pt idx="1">
                  <c:v>86.3</c:v>
                </c:pt>
                <c:pt idx="2">
                  <c:v>80.599999999999994</c:v>
                </c:pt>
                <c:pt idx="3">
                  <c:v>67.900000000000006</c:v>
                </c:pt>
                <c:pt idx="4">
                  <c:v>58.6</c:v>
                </c:pt>
              </c:numCache>
            </c:numRef>
          </c:yVal>
          <c:smooth val="0"/>
          <c:extLst>
            <c:ext xmlns:c16="http://schemas.microsoft.com/office/drawing/2014/chart" uri="{C3380CC4-5D6E-409C-BE32-E72D297353CC}">
              <c16:uniqueId val="{00000005-BDE4-4249-9187-085DE90BE77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{A110E2D9-07BB-4F6B-AEFC-42436C41E61F}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BDE4-4249-9187-085DE90BE779}"/>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{77316543-2D8E-4CCA-9477-39AE8BBF09EF}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BDE4-4249-9187-085DE90BE779}"/>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{1A4238D8-DB83-4739-A8BF-DFBE4B87D245}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BDE4-4249-9187-085DE90BE779}"/>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{7E2E5F00-4DD5-4049-A61E-CADA45FCD93D}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BDE4-4249-9187-085DE90BE779}"/>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{D934477B-3833-47AF-970E-C8200A01AF4F}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BDE4-4249-9187-085DE90BE77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extLst>
            <c:ext xmlns:c16="http://schemas.microsoft.com/office/drawing/2014/chart" uri="{C3380CC4-5D6E-409C-BE32-E72D297353CC}">
              <c16:uniqueId val="{0000000B-BDE4-4249-9187-085DE90BE779}"/>
            </c:ext>
          </c:extLst>
        </c:ser>
        <c:dLbls>
          <c:showLegendKey val="0"/>
          <c:showVal val="0"/>
          <c:showCatName val="0"/>
          <c:showSerName val="0"/>
          <c:showPercent val="0"/>
          <c:showBubbleSize val="0"/>
        </c:dLbls>
        <c:axId val="403798536"/>
        <c:axId val="403794616"/>
      </c:scatterChart>
      <c:valAx>
        <c:axId val="403798536"/>
        <c:scaling>
          <c:orientation val="minMax"/>
          <c:max val="16.200000000000003"/>
          <c:min val="1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3794616"/>
        <c:crosses val="autoZero"/>
        <c:crossBetween val="midCat"/>
      </c:valAx>
      <c:valAx>
        <c:axId val="403794616"/>
        <c:scaling>
          <c:orientation val="minMax"/>
          <c:max val="94"/>
          <c:min val="5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3798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合併前後の起債の償還が終了したことに伴い元利償還金が減となっているが、普通交付税額と臨時財政対策債発行可能額の減により実質公債費比率は昨年からほぼ変わっていない。また、新病院建設、下水道整備、企業団地造成など公営企業債の元利償還金に対する繰入金が増加しており、今後の事業見直しによる起債額の抑制のほか、下水道事業償還金の平準化を行うなど負担が急増しない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地方債の現在高は若干増加しているが、充当可能基金の増加などにより、類似団体平均とほぼ同じ数値まで将来負担比率は改善された。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合併自治体に対する地方交付税優遇措置の段階的削減による歳入減に加え、新火葬場整備などの大型投資事業や施設の老朽化対策などの歳出が見込まれている。行政改革プラン及び公共施設再編計画の実施により財政運営の適正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38,252
37,840
125.45
17,425,214
16,406,092
827,036
10,888,924
15,932,519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58.6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38,252
37,840
125.45
17,425,214
16,406,092
827,036
10,888,924
15,932,519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38,252
37,840
125.45
17,425,214
16,406,092
827,036
10,888,924
15,932,519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38,252
37,840
125.45
17,425,214
16,406,092
827,036
10,888,924
15,932,519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58.6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景気回復による法人市民税の増加、地方消費税交付金の増加により基準財政収入額が増加した。地域振興費の増加及び人口減少等特別対策事業費の創設等により、基準財政需要額も増加したため、財政力指数は昨年と同じ数値で推移している。</a:t>
          </a:r>
          <a:endParaRPr kumimoji="1" lang="en-US" altLang="ja-JP" sz="1200">
            <a:latin typeface="ＭＳ Ｐゴシック"/>
          </a:endParaRPr>
        </a:p>
        <a:p>
          <a:r>
            <a:rPr kumimoji="1" lang="ja-JP" altLang="en-US" sz="1200">
              <a:latin typeface="ＭＳ Ｐゴシック"/>
            </a:rPr>
            <a:t>合併団体の交付税優遇分の削減に対する緩和措置が段階的に実施され、財政力指数は今後低下する見込みである。企業団地への企業勧誘や地方創生事業での人口減少抑制策を実施し、財政基盤の強化に努め、老朽化が進む公共施設の再編を具体化し、行政の効率化を進め財政の健全化を図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116417</xdr:rowOff>
    </xdr:to>
    <xdr:cxnSp macro="">
      <xdr:nvCxnSpPr>
        <xdr:cNvPr id="68" name="直線コネクタ 67"/>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136525</xdr:rowOff>
    </xdr:to>
    <xdr:cxnSp macro="">
      <xdr:nvCxnSpPr>
        <xdr:cNvPr id="71" name="直線コネクタ 70"/>
        <xdr:cNvCxnSpPr/>
      </xdr:nvCxnSpPr>
      <xdr:spPr>
        <a:xfrm flipV="1">
          <a:off x="3225800" y="71458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136525</xdr:rowOff>
    </xdr:from>
    <xdr:to>
      <xdr:col>4</xdr:col>
      <xdr:colOff>482600</xdr:colOff>
      <xdr:row>41</xdr:row>
      <xdr:rowOff>136525</xdr:rowOff>
    </xdr:to>
    <xdr:cxnSp macro="">
      <xdr:nvCxnSpPr>
        <xdr:cNvPr id="74" name="直線コネクタ 73"/>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41</xdr:row>
      <xdr:rowOff>136525</xdr:rowOff>
    </xdr:to>
    <xdr:cxnSp macro="">
      <xdr:nvCxnSpPr>
        <xdr:cNvPr id="77" name="直線コネクタ 76"/>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85725</xdr:rowOff>
    </xdr:from>
    <xdr:to>
      <xdr:col>4</xdr:col>
      <xdr:colOff>533400</xdr:colOff>
      <xdr:row>42</xdr:row>
      <xdr:rowOff>15875</xdr:rowOff>
    </xdr:to>
    <xdr:sp macro="" textlink="">
      <xdr:nvSpPr>
        <xdr:cNvPr id="91" name="円/楕円 90"/>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26052</xdr:rowOff>
    </xdr:from>
    <xdr:ext cx="762000" cy="259045"/>
    <xdr:sp macro="" textlink="">
      <xdr:nvSpPr>
        <xdr:cNvPr id="92" name="テキスト ボックス 91"/>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85725</xdr:rowOff>
    </xdr:from>
    <xdr:to>
      <xdr:col>3</xdr:col>
      <xdr:colOff>330200</xdr:colOff>
      <xdr:row>42</xdr:row>
      <xdr:rowOff>15875</xdr:rowOff>
    </xdr:to>
    <xdr:sp macro="" textlink="">
      <xdr:nvSpPr>
        <xdr:cNvPr id="93" name="円/楕円 92"/>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26052</xdr:rowOff>
    </xdr:from>
    <xdr:ext cx="762000" cy="259045"/>
    <xdr:sp macro="" textlink="">
      <xdr:nvSpPr>
        <xdr:cNvPr id="94" name="テキスト ボックス 93"/>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26052</xdr:rowOff>
    </xdr:from>
    <xdr:ext cx="762000" cy="259045"/>
    <xdr:sp macro="" textlink="">
      <xdr:nvSpPr>
        <xdr:cNvPr id="96" name="テキスト ボックス 95"/>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経常一般財源である税収の増加により</a:t>
          </a:r>
          <a:r>
            <a:rPr kumimoji="1" lang="en-US" altLang="ja-JP" sz="1300">
              <a:latin typeface="ＭＳ Ｐゴシック"/>
            </a:rPr>
            <a:t>1.2</a:t>
          </a:r>
          <a:r>
            <a:rPr kumimoji="1" lang="ja-JP" altLang="en-US" sz="1300">
              <a:latin typeface="ＭＳ Ｐゴシック"/>
            </a:rPr>
            <a:t>ポイント改善している。歳出のうち、繰出金の経常一般財源収支は</a:t>
          </a:r>
          <a:r>
            <a:rPr kumimoji="1" lang="en-US" altLang="ja-JP" sz="1300">
              <a:latin typeface="ＭＳ Ｐゴシック"/>
            </a:rPr>
            <a:t>89</a:t>
          </a:r>
          <a:r>
            <a:rPr kumimoji="1" lang="ja-JP" altLang="en-US" sz="1300">
              <a:latin typeface="ＭＳ Ｐゴシック"/>
            </a:rPr>
            <a:t>百万円の増で、経常収支比率が</a:t>
          </a:r>
          <a:r>
            <a:rPr kumimoji="1" lang="en-US" altLang="ja-JP" sz="1300">
              <a:latin typeface="ＭＳ Ｐゴシック"/>
            </a:rPr>
            <a:t>17.3</a:t>
          </a:r>
          <a:r>
            <a:rPr kumimoji="1" lang="ja-JP" altLang="en-US" sz="1300">
              <a:latin typeface="ＭＳ Ｐゴシック"/>
            </a:rPr>
            <a:t>％から</a:t>
          </a:r>
          <a:r>
            <a:rPr kumimoji="1" lang="en-US" altLang="ja-JP" sz="1300">
              <a:latin typeface="ＭＳ Ｐゴシック"/>
            </a:rPr>
            <a:t>17.9</a:t>
          </a:r>
          <a:r>
            <a:rPr kumimoji="1" lang="ja-JP" altLang="en-US" sz="1300">
              <a:latin typeface="ＭＳ Ｐゴシック"/>
            </a:rPr>
            <a:t>％へ上昇している。</a:t>
          </a:r>
          <a:endParaRPr kumimoji="1" lang="en-US" altLang="ja-JP" sz="1300">
            <a:latin typeface="ＭＳ Ｐゴシック"/>
          </a:endParaRPr>
        </a:p>
        <a:p>
          <a:r>
            <a:rPr kumimoji="1" lang="ja-JP" altLang="en-US" sz="1300">
              <a:latin typeface="ＭＳ Ｐゴシック"/>
            </a:rPr>
            <a:t>繰出金の主なものは、管路整備中の下水道事業に対するものと、社会保障費の介護事業に対するもので今後も増加が見込まれる。平成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月策定の行政改革プランに基づく、行政改革の実施による義務的経費の削減に努める。</a:t>
          </a:r>
          <a:endParaRPr kumimoji="1" lang="ja-JP" altLang="en-US" sz="1300" b="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155152</xdr:rowOff>
    </xdr:from>
    <xdr:to>
      <xdr:col>7</xdr:col>
      <xdr:colOff>152400</xdr:colOff>
      <xdr:row>59</xdr:row>
      <xdr:rowOff>31962</xdr:rowOff>
    </xdr:to>
    <xdr:cxnSp macro="">
      <xdr:nvCxnSpPr>
        <xdr:cNvPr id="131" name="直線コネクタ 130"/>
        <xdr:cNvCxnSpPr/>
      </xdr:nvCxnSpPr>
      <xdr:spPr>
        <a:xfrm flipV="1">
          <a:off x="4114800" y="100992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31962</xdr:rowOff>
    </xdr:from>
    <xdr:to>
      <xdr:col>6</xdr:col>
      <xdr:colOff>0</xdr:colOff>
      <xdr:row>59</xdr:row>
      <xdr:rowOff>72179</xdr:rowOff>
    </xdr:to>
    <xdr:cxnSp macro="">
      <xdr:nvCxnSpPr>
        <xdr:cNvPr id="134" name="直線コネクタ 133"/>
        <xdr:cNvCxnSpPr/>
      </xdr:nvCxnSpPr>
      <xdr:spPr>
        <a:xfrm flipV="1">
          <a:off x="3225800" y="1014751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72179</xdr:rowOff>
    </xdr:from>
    <xdr:to>
      <xdr:col>4</xdr:col>
      <xdr:colOff>482600</xdr:colOff>
      <xdr:row>59</xdr:row>
      <xdr:rowOff>144569</xdr:rowOff>
    </xdr:to>
    <xdr:cxnSp macro="">
      <xdr:nvCxnSpPr>
        <xdr:cNvPr id="137" name="直線コネクタ 136"/>
        <xdr:cNvCxnSpPr/>
      </xdr:nvCxnSpPr>
      <xdr:spPr>
        <a:xfrm flipV="1">
          <a:off x="2336800" y="1018772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3810</xdr:rowOff>
    </xdr:from>
    <xdr:to>
      <xdr:col>3</xdr:col>
      <xdr:colOff>279400</xdr:colOff>
      <xdr:row>59</xdr:row>
      <xdr:rowOff>144569</xdr:rowOff>
    </xdr:to>
    <xdr:cxnSp macro="">
      <xdr:nvCxnSpPr>
        <xdr:cNvPr id="140" name="直線コネクタ 139"/>
        <xdr:cNvCxnSpPr/>
      </xdr:nvCxnSpPr>
      <xdr:spPr>
        <a:xfrm>
          <a:off x="1447800" y="1011936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104352</xdr:rowOff>
    </xdr:from>
    <xdr:to>
      <xdr:col>7</xdr:col>
      <xdr:colOff>203200</xdr:colOff>
      <xdr:row>59</xdr:row>
      <xdr:rowOff>34502</xdr:rowOff>
    </xdr:to>
    <xdr:sp macro="" textlink="">
      <xdr:nvSpPr>
        <xdr:cNvPr id="150" name="円/楕円 149"/>
        <xdr:cNvSpPr/>
      </xdr:nvSpPr>
      <xdr:spPr>
        <a:xfrm>
          <a:off x="4902200" y="100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25629</xdr:rowOff>
    </xdr:from>
    <xdr:ext cx="762000" cy="259045"/>
    <xdr:sp macro="" textlink="">
      <xdr:nvSpPr>
        <xdr:cNvPr id="151" name="財政構造の弾力性該当値テキスト"/>
        <xdr:cNvSpPr txBox="1"/>
      </xdr:nvSpPr>
      <xdr:spPr>
        <a:xfrm>
          <a:off x="5041900" y="996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152612</xdr:rowOff>
    </xdr:from>
    <xdr:to>
      <xdr:col>6</xdr:col>
      <xdr:colOff>50800</xdr:colOff>
      <xdr:row>59</xdr:row>
      <xdr:rowOff>82762</xdr:rowOff>
    </xdr:to>
    <xdr:sp macro="" textlink="">
      <xdr:nvSpPr>
        <xdr:cNvPr id="152" name="円/楕円 151"/>
        <xdr:cNvSpPr/>
      </xdr:nvSpPr>
      <xdr:spPr>
        <a:xfrm>
          <a:off x="4064000" y="100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92939</xdr:rowOff>
    </xdr:from>
    <xdr:ext cx="736600" cy="259045"/>
    <xdr:sp macro="" textlink="">
      <xdr:nvSpPr>
        <xdr:cNvPr id="153" name="テキスト ボックス 152"/>
        <xdr:cNvSpPr txBox="1"/>
      </xdr:nvSpPr>
      <xdr:spPr>
        <a:xfrm>
          <a:off x="3733800" y="986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21379</xdr:rowOff>
    </xdr:from>
    <xdr:to>
      <xdr:col>4</xdr:col>
      <xdr:colOff>533400</xdr:colOff>
      <xdr:row>59</xdr:row>
      <xdr:rowOff>122979</xdr:rowOff>
    </xdr:to>
    <xdr:sp macro="" textlink="">
      <xdr:nvSpPr>
        <xdr:cNvPr id="154" name="円/楕円 153"/>
        <xdr:cNvSpPr/>
      </xdr:nvSpPr>
      <xdr:spPr>
        <a:xfrm>
          <a:off x="3175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133156</xdr:rowOff>
    </xdr:from>
    <xdr:ext cx="762000" cy="259045"/>
    <xdr:sp macro="" textlink="">
      <xdr:nvSpPr>
        <xdr:cNvPr id="155" name="テキスト ボックス 154"/>
        <xdr:cNvSpPr txBox="1"/>
      </xdr:nvSpPr>
      <xdr:spPr>
        <a:xfrm>
          <a:off x="2844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93769</xdr:rowOff>
    </xdr:from>
    <xdr:to>
      <xdr:col>3</xdr:col>
      <xdr:colOff>330200</xdr:colOff>
      <xdr:row>60</xdr:row>
      <xdr:rowOff>23919</xdr:rowOff>
    </xdr:to>
    <xdr:sp macro="" textlink="">
      <xdr:nvSpPr>
        <xdr:cNvPr id="156" name="円/楕円 155"/>
        <xdr:cNvSpPr/>
      </xdr:nvSpPr>
      <xdr:spPr>
        <a:xfrm>
          <a:off x="2286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34096</xdr:rowOff>
    </xdr:from>
    <xdr:ext cx="762000" cy="259045"/>
    <xdr:sp macro="" textlink="">
      <xdr:nvSpPr>
        <xdr:cNvPr id="157" name="テキスト ボックス 156"/>
        <xdr:cNvSpPr txBox="1"/>
      </xdr:nvSpPr>
      <xdr:spPr>
        <a:xfrm>
          <a:off x="1955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124460</xdr:rowOff>
    </xdr:from>
    <xdr:to>
      <xdr:col>2</xdr:col>
      <xdr:colOff>127000</xdr:colOff>
      <xdr:row>59</xdr:row>
      <xdr:rowOff>54610</xdr:rowOff>
    </xdr:to>
    <xdr:sp macro="" textlink="">
      <xdr:nvSpPr>
        <xdr:cNvPr id="158" name="円/楕円 157"/>
        <xdr:cNvSpPr/>
      </xdr:nvSpPr>
      <xdr:spPr>
        <a:xfrm>
          <a:off x="1397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64787</xdr:rowOff>
    </xdr:from>
    <xdr:ext cx="762000" cy="259045"/>
    <xdr:sp macro="" textlink="">
      <xdr:nvSpPr>
        <xdr:cNvPr id="159" name="テキスト ボックス 158"/>
        <xdr:cNvSpPr txBox="1"/>
      </xdr:nvSpPr>
      <xdr:spPr>
        <a:xfrm>
          <a:off x="1066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人件費、物件費、維持補修費の合計額の人口</a:t>
          </a:r>
          <a:r>
            <a:rPr kumimoji="1" lang="en-US" altLang="ja-JP" sz="1300">
              <a:latin typeface="ＭＳ Ｐゴシック"/>
            </a:rPr>
            <a:t>1</a:t>
          </a:r>
          <a:r>
            <a:rPr kumimoji="1" lang="ja-JP" altLang="en-US" sz="1300">
              <a:latin typeface="ＭＳ Ｐゴシック"/>
            </a:rPr>
            <a:t>人当たりの金額は、類似団体平均を下回っているが、前年度に引き続き増加している。業務の高度化・専門化に伴う専門職の不足を補うため、職員数の削減が困難になり、職員人件費が増加している。物件費は、地方創生事業委託金の追加等に伴い増加している。今後は委託業務の洗い出しと、施設の民営化を具体化し、コスト削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5587</xdr:rowOff>
    </xdr:from>
    <xdr:to>
      <xdr:col>7</xdr:col>
      <xdr:colOff>152400</xdr:colOff>
      <xdr:row>82</xdr:row>
      <xdr:rowOff>40472</xdr:rowOff>
    </xdr:to>
    <xdr:cxnSp macro="">
      <xdr:nvCxnSpPr>
        <xdr:cNvPr id="194" name="直線コネクタ 193"/>
        <xdr:cNvCxnSpPr/>
      </xdr:nvCxnSpPr>
      <xdr:spPr>
        <a:xfrm>
          <a:off x="4114800" y="14064487"/>
          <a:ext cx="8382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137658</xdr:rowOff>
    </xdr:from>
    <xdr:to>
      <xdr:col>6</xdr:col>
      <xdr:colOff>0</xdr:colOff>
      <xdr:row>82</xdr:row>
      <xdr:rowOff>5587</xdr:rowOff>
    </xdr:to>
    <xdr:cxnSp macro="">
      <xdr:nvCxnSpPr>
        <xdr:cNvPr id="197" name="直線コネクタ 196"/>
        <xdr:cNvCxnSpPr/>
      </xdr:nvCxnSpPr>
      <xdr:spPr>
        <a:xfrm>
          <a:off x="3225800" y="14025108"/>
          <a:ext cx="889000" cy="3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125440</xdr:rowOff>
    </xdr:from>
    <xdr:to>
      <xdr:col>4</xdr:col>
      <xdr:colOff>482600</xdr:colOff>
      <xdr:row>81</xdr:row>
      <xdr:rowOff>137658</xdr:rowOff>
    </xdr:to>
    <xdr:cxnSp macro="">
      <xdr:nvCxnSpPr>
        <xdr:cNvPr id="200" name="直線コネクタ 199"/>
        <xdr:cNvCxnSpPr/>
      </xdr:nvCxnSpPr>
      <xdr:spPr>
        <a:xfrm>
          <a:off x="2336800" y="14012890"/>
          <a:ext cx="889000" cy="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125440</xdr:rowOff>
    </xdr:from>
    <xdr:to>
      <xdr:col>3</xdr:col>
      <xdr:colOff>279400</xdr:colOff>
      <xdr:row>81</xdr:row>
      <xdr:rowOff>143433</xdr:rowOff>
    </xdr:to>
    <xdr:cxnSp macro="">
      <xdr:nvCxnSpPr>
        <xdr:cNvPr id="203" name="直線コネクタ 202"/>
        <xdr:cNvCxnSpPr/>
      </xdr:nvCxnSpPr>
      <xdr:spPr>
        <a:xfrm flipV="1">
          <a:off x="1447800" y="14012890"/>
          <a:ext cx="889000" cy="1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161122</xdr:rowOff>
    </xdr:from>
    <xdr:to>
      <xdr:col>7</xdr:col>
      <xdr:colOff>203200</xdr:colOff>
      <xdr:row>82</xdr:row>
      <xdr:rowOff>91272</xdr:rowOff>
    </xdr:to>
    <xdr:sp macro="" textlink="">
      <xdr:nvSpPr>
        <xdr:cNvPr id="213" name="円/楕円 212"/>
        <xdr:cNvSpPr/>
      </xdr:nvSpPr>
      <xdr:spPr>
        <a:xfrm>
          <a:off x="4902200" y="1404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6199</xdr:rowOff>
    </xdr:from>
    <xdr:ext cx="762000" cy="259045"/>
    <xdr:sp macro="" textlink="">
      <xdr:nvSpPr>
        <xdr:cNvPr id="214" name="人件費・物件費等の状況該当値テキスト"/>
        <xdr:cNvSpPr txBox="1"/>
      </xdr:nvSpPr>
      <xdr:spPr>
        <a:xfrm>
          <a:off x="5041900" y="138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137,137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126237</xdr:rowOff>
    </xdr:from>
    <xdr:to>
      <xdr:col>6</xdr:col>
      <xdr:colOff>50800</xdr:colOff>
      <xdr:row>82</xdr:row>
      <xdr:rowOff>56387</xdr:rowOff>
    </xdr:to>
    <xdr:sp macro="" textlink="">
      <xdr:nvSpPr>
        <xdr:cNvPr id="215" name="円/楕円 214"/>
        <xdr:cNvSpPr/>
      </xdr:nvSpPr>
      <xdr:spPr>
        <a:xfrm>
          <a:off x="40640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66564</xdr:rowOff>
    </xdr:from>
    <xdr:ext cx="736600" cy="259045"/>
    <xdr:sp macro="" textlink="">
      <xdr:nvSpPr>
        <xdr:cNvPr id="216" name="テキスト ボックス 215"/>
        <xdr:cNvSpPr txBox="1"/>
      </xdr:nvSpPr>
      <xdr:spPr>
        <a:xfrm>
          <a:off x="3733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86858</xdr:rowOff>
    </xdr:from>
    <xdr:to>
      <xdr:col>4</xdr:col>
      <xdr:colOff>533400</xdr:colOff>
      <xdr:row>82</xdr:row>
      <xdr:rowOff>17008</xdr:rowOff>
    </xdr:to>
    <xdr:sp macro="" textlink="">
      <xdr:nvSpPr>
        <xdr:cNvPr id="217" name="円/楕円 216"/>
        <xdr:cNvSpPr/>
      </xdr:nvSpPr>
      <xdr:spPr>
        <a:xfrm>
          <a:off x="3175000" y="1397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27185</xdr:rowOff>
    </xdr:from>
    <xdr:ext cx="762000" cy="259045"/>
    <xdr:sp macro="" textlink="">
      <xdr:nvSpPr>
        <xdr:cNvPr id="218" name="テキスト ボックス 217"/>
        <xdr:cNvSpPr txBox="1"/>
      </xdr:nvSpPr>
      <xdr:spPr>
        <a:xfrm>
          <a:off x="2844800" y="137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74640</xdr:rowOff>
    </xdr:from>
    <xdr:to>
      <xdr:col>3</xdr:col>
      <xdr:colOff>330200</xdr:colOff>
      <xdr:row>82</xdr:row>
      <xdr:rowOff>4790</xdr:rowOff>
    </xdr:to>
    <xdr:sp macro="" textlink="">
      <xdr:nvSpPr>
        <xdr:cNvPr id="219" name="円/楕円 218"/>
        <xdr:cNvSpPr/>
      </xdr:nvSpPr>
      <xdr:spPr>
        <a:xfrm>
          <a:off x="2286000" y="139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14967</xdr:rowOff>
    </xdr:from>
    <xdr:ext cx="762000" cy="259045"/>
    <xdr:sp macro="" textlink="">
      <xdr:nvSpPr>
        <xdr:cNvPr id="220" name="テキスト ボックス 219"/>
        <xdr:cNvSpPr txBox="1"/>
      </xdr:nvSpPr>
      <xdr:spPr>
        <a:xfrm>
          <a:off x="1955800" y="1373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92633</xdr:rowOff>
    </xdr:from>
    <xdr:to>
      <xdr:col>2</xdr:col>
      <xdr:colOff>127000</xdr:colOff>
      <xdr:row>82</xdr:row>
      <xdr:rowOff>22783</xdr:rowOff>
    </xdr:to>
    <xdr:sp macro="" textlink="">
      <xdr:nvSpPr>
        <xdr:cNvPr id="221" name="円/楕円 220"/>
        <xdr:cNvSpPr/>
      </xdr:nvSpPr>
      <xdr:spPr>
        <a:xfrm>
          <a:off x="1397000" y="13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32960</xdr:rowOff>
    </xdr:from>
    <xdr:ext cx="762000" cy="259045"/>
    <xdr:sp macro="" textlink="">
      <xdr:nvSpPr>
        <xdr:cNvPr id="222" name="テキスト ボックス 221"/>
        <xdr:cNvSpPr txBox="1"/>
      </xdr:nvSpPr>
      <xdr:spPr>
        <a:xfrm>
          <a:off x="1066800" y="13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合併する前から継続して類似団体を下回っている。平成</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24</a:t>
          </a:r>
          <a:r>
            <a:rPr kumimoji="1" lang="ja-JP" altLang="en-US" sz="1300">
              <a:latin typeface="ＭＳ Ｐゴシック"/>
            </a:rPr>
            <a:t>年度は国の給与削減施策に準じなかったため</a:t>
          </a:r>
          <a:r>
            <a:rPr kumimoji="1" lang="en-US" altLang="ja-JP" sz="1300">
              <a:latin typeface="ＭＳ Ｐゴシック"/>
            </a:rPr>
            <a:t>100</a:t>
          </a:r>
          <a:r>
            <a:rPr kumimoji="1" lang="ja-JP" altLang="en-US" sz="1300">
              <a:latin typeface="ＭＳ Ｐゴシック"/>
            </a:rPr>
            <a:t>を超えている。今後も全体に占める人件費の割合を考慮しながら適正管理に努める。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2794</xdr:rowOff>
    </xdr:from>
    <xdr:to>
      <xdr:col>24</xdr:col>
      <xdr:colOff>558800</xdr:colOff>
      <xdr:row>85</xdr:row>
      <xdr:rowOff>26924</xdr:rowOff>
    </xdr:to>
    <xdr:cxnSp macro="">
      <xdr:nvCxnSpPr>
        <xdr:cNvPr id="254" name="直線コネクタ 253"/>
        <xdr:cNvCxnSpPr/>
      </xdr:nvCxnSpPr>
      <xdr:spPr>
        <a:xfrm>
          <a:off x="16179800" y="1457604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164592</xdr:rowOff>
    </xdr:from>
    <xdr:to>
      <xdr:col>23</xdr:col>
      <xdr:colOff>406400</xdr:colOff>
      <xdr:row>85</xdr:row>
      <xdr:rowOff>2794</xdr:rowOff>
    </xdr:to>
    <xdr:cxnSp macro="">
      <xdr:nvCxnSpPr>
        <xdr:cNvPr id="257" name="直線コネクタ 256"/>
        <xdr:cNvCxnSpPr/>
      </xdr:nvCxnSpPr>
      <xdr:spPr>
        <a:xfrm>
          <a:off x="15290800" y="145663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164592</xdr:rowOff>
    </xdr:from>
    <xdr:to>
      <xdr:col>22</xdr:col>
      <xdr:colOff>203200</xdr:colOff>
      <xdr:row>87</xdr:row>
      <xdr:rowOff>70104</xdr:rowOff>
    </xdr:to>
    <xdr:cxnSp macro="">
      <xdr:nvCxnSpPr>
        <xdr:cNvPr id="260" name="直線コネクタ 259"/>
        <xdr:cNvCxnSpPr/>
      </xdr:nvCxnSpPr>
      <xdr:spPr>
        <a:xfrm flipV="1">
          <a:off x="14401800" y="14566392"/>
          <a:ext cx="8890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50800</xdr:rowOff>
    </xdr:from>
    <xdr:to>
      <xdr:col>21</xdr:col>
      <xdr:colOff>0</xdr:colOff>
      <xdr:row>87</xdr:row>
      <xdr:rowOff>70104</xdr:rowOff>
    </xdr:to>
    <xdr:cxnSp macro="">
      <xdr:nvCxnSpPr>
        <xdr:cNvPr id="263" name="直線コネクタ 262"/>
        <xdr:cNvCxnSpPr/>
      </xdr:nvCxnSpPr>
      <xdr:spPr>
        <a:xfrm>
          <a:off x="13512800" y="149669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73" name="円/楕円 272"/>
        <xdr:cNvSpPr/>
      </xdr:nvSpPr>
      <xdr:spPr>
        <a:xfrm>
          <a:off x="16967200" y="145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164101</xdr:rowOff>
    </xdr:from>
    <xdr:ext cx="762000" cy="259045"/>
    <xdr:sp macro="" textlink="">
      <xdr:nvSpPr>
        <xdr:cNvPr id="274" name="給与水準   （国との比較）該当値テキスト"/>
        <xdr:cNvSpPr txBox="1"/>
      </xdr:nvSpPr>
      <xdr:spPr>
        <a:xfrm>
          <a:off x="17106900" y="1439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123444</xdr:rowOff>
    </xdr:from>
    <xdr:to>
      <xdr:col>23</xdr:col>
      <xdr:colOff>457200</xdr:colOff>
      <xdr:row>85</xdr:row>
      <xdr:rowOff>53594</xdr:rowOff>
    </xdr:to>
    <xdr:sp macro="" textlink="">
      <xdr:nvSpPr>
        <xdr:cNvPr id="275" name="円/楕円 274"/>
        <xdr:cNvSpPr/>
      </xdr:nvSpPr>
      <xdr:spPr>
        <a:xfrm>
          <a:off x="16129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76" name="テキスト ボックス 275"/>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113792</xdr:rowOff>
    </xdr:from>
    <xdr:to>
      <xdr:col>22</xdr:col>
      <xdr:colOff>254000</xdr:colOff>
      <xdr:row>85</xdr:row>
      <xdr:rowOff>43942</xdr:rowOff>
    </xdr:to>
    <xdr:sp macro="" textlink="">
      <xdr:nvSpPr>
        <xdr:cNvPr id="277" name="円/楕円 276"/>
        <xdr:cNvSpPr/>
      </xdr:nvSpPr>
      <xdr:spPr>
        <a:xfrm>
          <a:off x="15240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54119</xdr:rowOff>
    </xdr:from>
    <xdr:ext cx="762000" cy="259045"/>
    <xdr:sp macro="" textlink="">
      <xdr:nvSpPr>
        <xdr:cNvPr id="278" name="テキスト ボックス 277"/>
        <xdr:cNvSpPr txBox="1"/>
      </xdr:nvSpPr>
      <xdr:spPr>
        <a:xfrm>
          <a:off x="14909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19304</xdr:rowOff>
    </xdr:from>
    <xdr:to>
      <xdr:col>21</xdr:col>
      <xdr:colOff>50800</xdr:colOff>
      <xdr:row>87</xdr:row>
      <xdr:rowOff>120904</xdr:rowOff>
    </xdr:to>
    <xdr:sp macro="" textlink="">
      <xdr:nvSpPr>
        <xdr:cNvPr id="279" name="円/楕円 278"/>
        <xdr:cNvSpPr/>
      </xdr:nvSpPr>
      <xdr:spPr>
        <a:xfrm>
          <a:off x="14351000" y="149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131081</xdr:rowOff>
    </xdr:from>
    <xdr:ext cx="762000" cy="259045"/>
    <xdr:sp macro="" textlink="">
      <xdr:nvSpPr>
        <xdr:cNvPr id="280" name="テキスト ボックス 279"/>
        <xdr:cNvSpPr txBox="1"/>
      </xdr:nvSpPr>
      <xdr:spPr>
        <a:xfrm>
          <a:off x="14020800" y="1470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81" name="円/楕円 280"/>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82" name="テキスト ボックス 281"/>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合併後、集中改革プランに基づき普通会計一般職員の削減を行ってきたが、今年度は業務の高度化・専門化に対応するため職員数は増加している。</a:t>
          </a:r>
          <a:endParaRPr kumimoji="1" lang="en-US" altLang="ja-JP" sz="1300">
            <a:latin typeface="ＭＳ Ｐゴシック"/>
          </a:endParaRPr>
        </a:p>
        <a:p>
          <a:r>
            <a:rPr kumimoji="1" lang="ja-JP" altLang="en-US" sz="1300">
              <a:latin typeface="ＭＳ Ｐゴシック"/>
            </a:rPr>
            <a:t>当市では、普通会計職員に消防職員</a:t>
          </a:r>
          <a:r>
            <a:rPr kumimoji="1" lang="en-US" altLang="ja-JP" sz="1300">
              <a:latin typeface="ＭＳ Ｐゴシック"/>
            </a:rPr>
            <a:t>69</a:t>
          </a:r>
          <a:r>
            <a:rPr kumimoji="1" lang="ja-JP" altLang="en-US" sz="1300">
              <a:latin typeface="ＭＳ Ｐゴシック"/>
            </a:rPr>
            <a:t>人のほか公立保育園・幼稚園の職員を含むため、類似団体の平均よりも大きい数値となっている。今後、業務委託や施設の民営化を具体化し、職員数の抑制を図る。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91803</xdr:rowOff>
    </xdr:from>
    <xdr:to>
      <xdr:col>24</xdr:col>
      <xdr:colOff>558800</xdr:colOff>
      <xdr:row>61</xdr:row>
      <xdr:rowOff>157299</xdr:rowOff>
    </xdr:to>
    <xdr:cxnSp macro="">
      <xdr:nvCxnSpPr>
        <xdr:cNvPr id="319" name="直線コネクタ 318"/>
        <xdr:cNvCxnSpPr/>
      </xdr:nvCxnSpPr>
      <xdr:spPr>
        <a:xfrm>
          <a:off x="16179800" y="10550253"/>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64226</xdr:rowOff>
    </xdr:from>
    <xdr:to>
      <xdr:col>23</xdr:col>
      <xdr:colOff>406400</xdr:colOff>
      <xdr:row>61</xdr:row>
      <xdr:rowOff>91803</xdr:rowOff>
    </xdr:to>
    <xdr:cxnSp macro="">
      <xdr:nvCxnSpPr>
        <xdr:cNvPr id="322" name="直線コネクタ 321"/>
        <xdr:cNvCxnSpPr/>
      </xdr:nvCxnSpPr>
      <xdr:spPr>
        <a:xfrm>
          <a:off x="15290800" y="1052267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64226</xdr:rowOff>
    </xdr:from>
    <xdr:to>
      <xdr:col>22</xdr:col>
      <xdr:colOff>203200</xdr:colOff>
      <xdr:row>61</xdr:row>
      <xdr:rowOff>78015</xdr:rowOff>
    </xdr:to>
    <xdr:cxnSp macro="">
      <xdr:nvCxnSpPr>
        <xdr:cNvPr id="325" name="直線コネクタ 324"/>
        <xdr:cNvCxnSpPr/>
      </xdr:nvCxnSpPr>
      <xdr:spPr>
        <a:xfrm flipV="1">
          <a:off x="14401800" y="1052267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78015</xdr:rowOff>
    </xdr:from>
    <xdr:to>
      <xdr:col>21</xdr:col>
      <xdr:colOff>0</xdr:colOff>
      <xdr:row>61</xdr:row>
      <xdr:rowOff>109038</xdr:rowOff>
    </xdr:to>
    <xdr:cxnSp macro="">
      <xdr:nvCxnSpPr>
        <xdr:cNvPr id="328" name="直線コネクタ 327"/>
        <xdr:cNvCxnSpPr/>
      </xdr:nvCxnSpPr>
      <xdr:spPr>
        <a:xfrm flipV="1">
          <a:off x="13512800" y="105364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106499</xdr:rowOff>
    </xdr:from>
    <xdr:to>
      <xdr:col>24</xdr:col>
      <xdr:colOff>609600</xdr:colOff>
      <xdr:row>62</xdr:row>
      <xdr:rowOff>36649</xdr:rowOff>
    </xdr:to>
    <xdr:sp macro="" textlink="">
      <xdr:nvSpPr>
        <xdr:cNvPr id="338" name="円/楕円 337"/>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78576</xdr:rowOff>
    </xdr:from>
    <xdr:ext cx="762000" cy="259045"/>
    <xdr:sp macro="" textlink="">
      <xdr:nvSpPr>
        <xdr:cNvPr id="339" name="定員管理の状況該当値テキスト"/>
        <xdr:cNvSpPr txBox="1"/>
      </xdr:nvSpPr>
      <xdr:spPr>
        <a:xfrm>
          <a:off x="17106900" y="1053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41003</xdr:rowOff>
    </xdr:from>
    <xdr:to>
      <xdr:col>23</xdr:col>
      <xdr:colOff>457200</xdr:colOff>
      <xdr:row>61</xdr:row>
      <xdr:rowOff>142603</xdr:rowOff>
    </xdr:to>
    <xdr:sp macro="" textlink="">
      <xdr:nvSpPr>
        <xdr:cNvPr id="340" name="円/楕円 339"/>
        <xdr:cNvSpPr/>
      </xdr:nvSpPr>
      <xdr:spPr>
        <a:xfrm>
          <a:off x="16129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127380</xdr:rowOff>
    </xdr:from>
    <xdr:ext cx="736600" cy="259045"/>
    <xdr:sp macro="" textlink="">
      <xdr:nvSpPr>
        <xdr:cNvPr id="341" name="テキスト ボックス 340"/>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13426</xdr:rowOff>
    </xdr:from>
    <xdr:to>
      <xdr:col>22</xdr:col>
      <xdr:colOff>254000</xdr:colOff>
      <xdr:row>61</xdr:row>
      <xdr:rowOff>115026</xdr:rowOff>
    </xdr:to>
    <xdr:sp macro="" textlink="">
      <xdr:nvSpPr>
        <xdr:cNvPr id="342" name="円/楕円 341"/>
        <xdr:cNvSpPr/>
      </xdr:nvSpPr>
      <xdr:spPr>
        <a:xfrm>
          <a:off x="15240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99803</xdr:rowOff>
    </xdr:from>
    <xdr:ext cx="762000" cy="259045"/>
    <xdr:sp macro="" textlink="">
      <xdr:nvSpPr>
        <xdr:cNvPr id="343" name="テキスト ボックス 342"/>
        <xdr:cNvSpPr txBox="1"/>
      </xdr:nvSpPr>
      <xdr:spPr>
        <a:xfrm>
          <a:off x="14909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27215</xdr:rowOff>
    </xdr:from>
    <xdr:to>
      <xdr:col>21</xdr:col>
      <xdr:colOff>50800</xdr:colOff>
      <xdr:row>61</xdr:row>
      <xdr:rowOff>128815</xdr:rowOff>
    </xdr:to>
    <xdr:sp macro="" textlink="">
      <xdr:nvSpPr>
        <xdr:cNvPr id="344" name="円/楕円 343"/>
        <xdr:cNvSpPr/>
      </xdr:nvSpPr>
      <xdr:spPr>
        <a:xfrm>
          <a:off x="14351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113592</xdr:rowOff>
    </xdr:from>
    <xdr:ext cx="762000" cy="259045"/>
    <xdr:sp macro="" textlink="">
      <xdr:nvSpPr>
        <xdr:cNvPr id="345" name="テキスト ボックス 344"/>
        <xdr:cNvSpPr txBox="1"/>
      </xdr:nvSpPr>
      <xdr:spPr>
        <a:xfrm>
          <a:off x="14020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58238</xdr:rowOff>
    </xdr:from>
    <xdr:to>
      <xdr:col>19</xdr:col>
      <xdr:colOff>533400</xdr:colOff>
      <xdr:row>61</xdr:row>
      <xdr:rowOff>159838</xdr:rowOff>
    </xdr:to>
    <xdr:sp macro="" textlink="">
      <xdr:nvSpPr>
        <xdr:cNvPr id="346" name="円/楕円 345"/>
        <xdr:cNvSpPr/>
      </xdr:nvSpPr>
      <xdr:spPr>
        <a:xfrm>
          <a:off x="13462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144615</xdr:rowOff>
    </xdr:from>
    <xdr:ext cx="762000" cy="259045"/>
    <xdr:sp macro="" textlink="">
      <xdr:nvSpPr>
        <xdr:cNvPr id="347" name="テキスト ボックス 346"/>
        <xdr:cNvSpPr txBox="1"/>
      </xdr:nvSpPr>
      <xdr:spPr>
        <a:xfrm>
          <a:off x="13131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合併前後に多額に発行した市債の償還が終了したこと等から、</a:t>
          </a:r>
          <a:r>
            <a:rPr kumimoji="1" lang="en-US" altLang="ja-JP" sz="1300">
              <a:latin typeface="ＭＳ Ｐゴシック"/>
            </a:rPr>
            <a:t>1.2</a:t>
          </a:r>
          <a:r>
            <a:rPr kumimoji="1" lang="ja-JP" altLang="en-US" sz="1300">
              <a:latin typeface="ＭＳ Ｐゴシック"/>
            </a:rPr>
            <a:t>ポイント改善している。今後数年間は、償還金は増減しながら、同程度での推移が見込まれるが、下水道事業等公営企業会計償還金への繰出の増加が見込まれる。また、火葬場整備事業等の大型の借入が予定されている。今後控えている大規模な事業計画の整理・縮小を図る等、起債依存型の事業実施を見直し、中期財政計画で目標とする平成</a:t>
          </a:r>
          <a:r>
            <a:rPr kumimoji="1" lang="en-US" altLang="ja-JP" sz="1300">
              <a:latin typeface="ＭＳ Ｐゴシック"/>
            </a:rPr>
            <a:t>36</a:t>
          </a:r>
          <a:r>
            <a:rPr kumimoji="1" lang="ja-JP" altLang="en-US" sz="1300">
              <a:latin typeface="ＭＳ Ｐゴシック"/>
            </a:rPr>
            <a:t>年度に</a:t>
          </a:r>
          <a:r>
            <a:rPr kumimoji="1" lang="en-US" altLang="ja-JP" sz="1300">
              <a:latin typeface="ＭＳ Ｐゴシック"/>
            </a:rPr>
            <a:t>11</a:t>
          </a:r>
          <a:r>
            <a:rPr kumimoji="1" lang="ja-JP" altLang="en-US" sz="1300">
              <a:latin typeface="ＭＳ Ｐゴシック"/>
            </a:rPr>
            <a:t>％未満まで低下させるよう努める。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58208</xdr:rowOff>
    </xdr:from>
    <xdr:to>
      <xdr:col>24</xdr:col>
      <xdr:colOff>558800</xdr:colOff>
      <xdr:row>37</xdr:row>
      <xdr:rowOff>82338</xdr:rowOff>
    </xdr:to>
    <xdr:cxnSp macro="">
      <xdr:nvCxnSpPr>
        <xdr:cNvPr id="381" name="直線コネクタ 380"/>
        <xdr:cNvCxnSpPr/>
      </xdr:nvCxnSpPr>
      <xdr:spPr>
        <a:xfrm flipV="1">
          <a:off x="16179800" y="640185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82338</xdr:rowOff>
    </xdr:from>
    <xdr:to>
      <xdr:col>23</xdr:col>
      <xdr:colOff>406400</xdr:colOff>
      <xdr:row>37</xdr:row>
      <xdr:rowOff>112501</xdr:rowOff>
    </xdr:to>
    <xdr:cxnSp macro="">
      <xdr:nvCxnSpPr>
        <xdr:cNvPr id="384" name="直線コネクタ 383"/>
        <xdr:cNvCxnSpPr/>
      </xdr:nvCxnSpPr>
      <xdr:spPr>
        <a:xfrm flipV="1">
          <a:off x="15290800" y="642598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112501</xdr:rowOff>
    </xdr:from>
    <xdr:to>
      <xdr:col>22</xdr:col>
      <xdr:colOff>203200</xdr:colOff>
      <xdr:row>37</xdr:row>
      <xdr:rowOff>124566</xdr:rowOff>
    </xdr:to>
    <xdr:cxnSp macro="">
      <xdr:nvCxnSpPr>
        <xdr:cNvPr id="387" name="直線コネクタ 386"/>
        <xdr:cNvCxnSpPr/>
      </xdr:nvCxnSpPr>
      <xdr:spPr>
        <a:xfrm flipV="1">
          <a:off x="14401800" y="64561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124566</xdr:rowOff>
    </xdr:from>
    <xdr:to>
      <xdr:col>21</xdr:col>
      <xdr:colOff>0</xdr:colOff>
      <xdr:row>37</xdr:row>
      <xdr:rowOff>152717</xdr:rowOff>
    </xdr:to>
    <xdr:cxnSp macro="">
      <xdr:nvCxnSpPr>
        <xdr:cNvPr id="390" name="直線コネクタ 389"/>
        <xdr:cNvCxnSpPr/>
      </xdr:nvCxnSpPr>
      <xdr:spPr>
        <a:xfrm flipV="1">
          <a:off x="13512800" y="6468216"/>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7408</xdr:rowOff>
    </xdr:from>
    <xdr:to>
      <xdr:col>24</xdr:col>
      <xdr:colOff>609600</xdr:colOff>
      <xdr:row>37</xdr:row>
      <xdr:rowOff>109008</xdr:rowOff>
    </xdr:to>
    <xdr:sp macro="" textlink="">
      <xdr:nvSpPr>
        <xdr:cNvPr id="400" name="円/楕円 399"/>
        <xdr:cNvSpPr/>
      </xdr:nvSpPr>
      <xdr:spPr>
        <a:xfrm>
          <a:off x="169672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150935</xdr:rowOff>
    </xdr:from>
    <xdr:ext cx="762000" cy="259045"/>
    <xdr:sp macro="" textlink="">
      <xdr:nvSpPr>
        <xdr:cNvPr id="401" name="公債費負担の状況該当値テキスト"/>
        <xdr:cNvSpPr txBox="1"/>
      </xdr:nvSpPr>
      <xdr:spPr>
        <a:xfrm>
          <a:off x="17106900" y="632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31538</xdr:rowOff>
    </xdr:from>
    <xdr:to>
      <xdr:col>23</xdr:col>
      <xdr:colOff>457200</xdr:colOff>
      <xdr:row>37</xdr:row>
      <xdr:rowOff>133138</xdr:rowOff>
    </xdr:to>
    <xdr:sp macro="" textlink="">
      <xdr:nvSpPr>
        <xdr:cNvPr id="402" name="円/楕円 401"/>
        <xdr:cNvSpPr/>
      </xdr:nvSpPr>
      <xdr:spPr>
        <a:xfrm>
          <a:off x="16129000" y="637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117915</xdr:rowOff>
    </xdr:from>
    <xdr:ext cx="736600" cy="259045"/>
    <xdr:sp macro="" textlink="">
      <xdr:nvSpPr>
        <xdr:cNvPr id="403" name="テキスト ボックス 402"/>
        <xdr:cNvSpPr txBox="1"/>
      </xdr:nvSpPr>
      <xdr:spPr>
        <a:xfrm>
          <a:off x="15798800" y="646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61701</xdr:rowOff>
    </xdr:from>
    <xdr:to>
      <xdr:col>22</xdr:col>
      <xdr:colOff>254000</xdr:colOff>
      <xdr:row>37</xdr:row>
      <xdr:rowOff>163301</xdr:rowOff>
    </xdr:to>
    <xdr:sp macro="" textlink="">
      <xdr:nvSpPr>
        <xdr:cNvPr id="404" name="円/楕円 403"/>
        <xdr:cNvSpPr/>
      </xdr:nvSpPr>
      <xdr:spPr>
        <a:xfrm>
          <a:off x="15240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148078</xdr:rowOff>
    </xdr:from>
    <xdr:ext cx="762000" cy="259045"/>
    <xdr:sp macro="" textlink="">
      <xdr:nvSpPr>
        <xdr:cNvPr id="405" name="テキスト ボックス 404"/>
        <xdr:cNvSpPr txBox="1"/>
      </xdr:nvSpPr>
      <xdr:spPr>
        <a:xfrm>
          <a:off x="14909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73766</xdr:rowOff>
    </xdr:from>
    <xdr:to>
      <xdr:col>21</xdr:col>
      <xdr:colOff>50800</xdr:colOff>
      <xdr:row>38</xdr:row>
      <xdr:rowOff>3916</xdr:rowOff>
    </xdr:to>
    <xdr:sp macro="" textlink="">
      <xdr:nvSpPr>
        <xdr:cNvPr id="406" name="円/楕円 405"/>
        <xdr:cNvSpPr/>
      </xdr:nvSpPr>
      <xdr:spPr>
        <a:xfrm>
          <a:off x="14351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160143</xdr:rowOff>
    </xdr:from>
    <xdr:ext cx="762000" cy="259045"/>
    <xdr:sp macro="" textlink="">
      <xdr:nvSpPr>
        <xdr:cNvPr id="407" name="テキスト ボックス 406"/>
        <xdr:cNvSpPr txBox="1"/>
      </xdr:nvSpPr>
      <xdr:spPr>
        <a:xfrm>
          <a:off x="14020800" y="650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101917</xdr:rowOff>
    </xdr:from>
    <xdr:to>
      <xdr:col>19</xdr:col>
      <xdr:colOff>533400</xdr:colOff>
      <xdr:row>38</xdr:row>
      <xdr:rowOff>32068</xdr:rowOff>
    </xdr:to>
    <xdr:sp macro="" textlink="">
      <xdr:nvSpPr>
        <xdr:cNvPr id="408" name="円/楕円 407"/>
        <xdr:cNvSpPr/>
      </xdr:nvSpPr>
      <xdr:spPr>
        <a:xfrm>
          <a:off x="13462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16845</xdr:rowOff>
    </xdr:from>
    <xdr:ext cx="762000" cy="259045"/>
    <xdr:sp macro="" textlink="">
      <xdr:nvSpPr>
        <xdr:cNvPr id="409" name="テキスト ボックス 408"/>
        <xdr:cNvSpPr txBox="1"/>
      </xdr:nvSpPr>
      <xdr:spPr>
        <a:xfrm>
          <a:off x="131318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将来負担額を前年度と比較すると、地方債現在高は</a:t>
          </a:r>
          <a:r>
            <a:rPr kumimoji="1" lang="en-US" altLang="ja-JP" sz="1300">
              <a:latin typeface="ＭＳ Ｐゴシック"/>
            </a:rPr>
            <a:t>445</a:t>
          </a:r>
          <a:r>
            <a:rPr kumimoji="1" lang="ja-JP" altLang="en-US" sz="1300">
              <a:latin typeface="ＭＳ Ｐゴシック"/>
            </a:rPr>
            <a:t>百万円増加しているが、債務負担行為に基づく支出予定額が</a:t>
          </a:r>
          <a:r>
            <a:rPr kumimoji="1" lang="en-US" altLang="ja-JP" sz="1300">
              <a:latin typeface="ＭＳ Ｐゴシック"/>
            </a:rPr>
            <a:t>291</a:t>
          </a:r>
          <a:r>
            <a:rPr kumimoji="1" lang="ja-JP" altLang="en-US" sz="1300">
              <a:latin typeface="ＭＳ Ｐゴシック"/>
            </a:rPr>
            <a:t>百万円減額になったこと、充当可能基金が</a:t>
          </a:r>
          <a:r>
            <a:rPr kumimoji="1" lang="en-US" altLang="ja-JP" sz="1300">
              <a:latin typeface="ＭＳ Ｐゴシック"/>
            </a:rPr>
            <a:t>1,009</a:t>
          </a:r>
          <a:r>
            <a:rPr kumimoji="1" lang="ja-JP" altLang="en-US" sz="1300">
              <a:latin typeface="ＭＳ Ｐゴシック"/>
            </a:rPr>
            <a:t>百万円増額になったこと等から将来負担比率は</a:t>
          </a:r>
          <a:r>
            <a:rPr kumimoji="1" lang="en-US" altLang="ja-JP" sz="1300">
              <a:latin typeface="ＭＳ Ｐゴシック"/>
            </a:rPr>
            <a:t>9.3</a:t>
          </a:r>
          <a:r>
            <a:rPr kumimoji="1" lang="ja-JP" altLang="en-US" sz="1300">
              <a:latin typeface="ＭＳ Ｐゴシック"/>
            </a:rPr>
            <a:t>ポイント改善している。今後、地方交付税の合併優遇措置の終了により、基金の取り崩しも見込まれており、起債に依存しない財政運営が行えるよう、事業の適正化に努める。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20752</xdr:rowOff>
    </xdr:from>
    <xdr:to>
      <xdr:col>24</xdr:col>
      <xdr:colOff>558800</xdr:colOff>
      <xdr:row>15</xdr:row>
      <xdr:rowOff>43193</xdr:rowOff>
    </xdr:to>
    <xdr:cxnSp macro="">
      <xdr:nvCxnSpPr>
        <xdr:cNvPr id="441" name="直線コネクタ 440"/>
        <xdr:cNvCxnSpPr/>
      </xdr:nvCxnSpPr>
      <xdr:spPr>
        <a:xfrm flipV="1">
          <a:off x="16179800" y="2592502"/>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43193</xdr:rowOff>
    </xdr:from>
    <xdr:to>
      <xdr:col>23</xdr:col>
      <xdr:colOff>406400</xdr:colOff>
      <xdr:row>15</xdr:row>
      <xdr:rowOff>73838</xdr:rowOff>
    </xdr:to>
    <xdr:cxnSp macro="">
      <xdr:nvCxnSpPr>
        <xdr:cNvPr id="444" name="直線コネクタ 443"/>
        <xdr:cNvCxnSpPr/>
      </xdr:nvCxnSpPr>
      <xdr:spPr>
        <a:xfrm flipV="1">
          <a:off x="15290800" y="2614943"/>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73838</xdr:rowOff>
    </xdr:from>
    <xdr:to>
      <xdr:col>22</xdr:col>
      <xdr:colOff>203200</xdr:colOff>
      <xdr:row>15</xdr:row>
      <xdr:rowOff>87592</xdr:rowOff>
    </xdr:to>
    <xdr:cxnSp macro="">
      <xdr:nvCxnSpPr>
        <xdr:cNvPr id="447" name="直線コネクタ 446"/>
        <xdr:cNvCxnSpPr/>
      </xdr:nvCxnSpPr>
      <xdr:spPr>
        <a:xfrm flipV="1">
          <a:off x="14401800" y="2645588"/>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72149</xdr:rowOff>
    </xdr:from>
    <xdr:to>
      <xdr:col>21</xdr:col>
      <xdr:colOff>0</xdr:colOff>
      <xdr:row>15</xdr:row>
      <xdr:rowOff>87592</xdr:rowOff>
    </xdr:to>
    <xdr:cxnSp macro="">
      <xdr:nvCxnSpPr>
        <xdr:cNvPr id="450" name="直線コネクタ 449"/>
        <xdr:cNvCxnSpPr/>
      </xdr:nvCxnSpPr>
      <xdr:spPr>
        <a:xfrm>
          <a:off x="13512800" y="2643899"/>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141402</xdr:rowOff>
    </xdr:from>
    <xdr:to>
      <xdr:col>24</xdr:col>
      <xdr:colOff>609600</xdr:colOff>
      <xdr:row>15</xdr:row>
      <xdr:rowOff>71552</xdr:rowOff>
    </xdr:to>
    <xdr:sp macro="" textlink="">
      <xdr:nvSpPr>
        <xdr:cNvPr id="460" name="円/楕円 459"/>
        <xdr:cNvSpPr/>
      </xdr:nvSpPr>
      <xdr:spPr>
        <a:xfrm>
          <a:off x="16967200" y="254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113479</xdr:rowOff>
    </xdr:from>
    <xdr:ext cx="762000" cy="259045"/>
    <xdr:sp macro="" textlink="">
      <xdr:nvSpPr>
        <xdr:cNvPr id="461" name="将来負担の状況該当値テキスト"/>
        <xdr:cNvSpPr txBox="1"/>
      </xdr:nvSpPr>
      <xdr:spPr>
        <a:xfrm>
          <a:off x="17106900" y="251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163843</xdr:rowOff>
    </xdr:from>
    <xdr:to>
      <xdr:col>23</xdr:col>
      <xdr:colOff>457200</xdr:colOff>
      <xdr:row>15</xdr:row>
      <xdr:rowOff>93993</xdr:rowOff>
    </xdr:to>
    <xdr:sp macro="" textlink="">
      <xdr:nvSpPr>
        <xdr:cNvPr id="462" name="円/楕円 461"/>
        <xdr:cNvSpPr/>
      </xdr:nvSpPr>
      <xdr:spPr>
        <a:xfrm>
          <a:off x="16129000" y="256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78770</xdr:rowOff>
    </xdr:from>
    <xdr:ext cx="736600" cy="259045"/>
    <xdr:sp macro="" textlink="">
      <xdr:nvSpPr>
        <xdr:cNvPr id="463" name="テキスト ボックス 462"/>
        <xdr:cNvSpPr txBox="1"/>
      </xdr:nvSpPr>
      <xdr:spPr>
        <a:xfrm>
          <a:off x="15798800" y="2650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23038</xdr:rowOff>
    </xdr:from>
    <xdr:to>
      <xdr:col>22</xdr:col>
      <xdr:colOff>254000</xdr:colOff>
      <xdr:row>15</xdr:row>
      <xdr:rowOff>124638</xdr:rowOff>
    </xdr:to>
    <xdr:sp macro="" textlink="">
      <xdr:nvSpPr>
        <xdr:cNvPr id="464" name="円/楕円 463"/>
        <xdr:cNvSpPr/>
      </xdr:nvSpPr>
      <xdr:spPr>
        <a:xfrm>
          <a:off x="15240000" y="25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109415</xdr:rowOff>
    </xdr:from>
    <xdr:ext cx="762000" cy="259045"/>
    <xdr:sp macro="" textlink="">
      <xdr:nvSpPr>
        <xdr:cNvPr id="465" name="テキスト ボックス 464"/>
        <xdr:cNvSpPr txBox="1"/>
      </xdr:nvSpPr>
      <xdr:spPr>
        <a:xfrm>
          <a:off x="14909800" y="26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36792</xdr:rowOff>
    </xdr:from>
    <xdr:to>
      <xdr:col>21</xdr:col>
      <xdr:colOff>50800</xdr:colOff>
      <xdr:row>15</xdr:row>
      <xdr:rowOff>138392</xdr:rowOff>
    </xdr:to>
    <xdr:sp macro="" textlink="">
      <xdr:nvSpPr>
        <xdr:cNvPr id="466" name="円/楕円 465"/>
        <xdr:cNvSpPr/>
      </xdr:nvSpPr>
      <xdr:spPr>
        <a:xfrm>
          <a:off x="14351000" y="260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123169</xdr:rowOff>
    </xdr:from>
    <xdr:ext cx="762000" cy="259045"/>
    <xdr:sp macro="" textlink="">
      <xdr:nvSpPr>
        <xdr:cNvPr id="467" name="テキスト ボックス 466"/>
        <xdr:cNvSpPr txBox="1"/>
      </xdr:nvSpPr>
      <xdr:spPr>
        <a:xfrm>
          <a:off x="14020800" y="269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21349</xdr:rowOff>
    </xdr:from>
    <xdr:to>
      <xdr:col>19</xdr:col>
      <xdr:colOff>533400</xdr:colOff>
      <xdr:row>15</xdr:row>
      <xdr:rowOff>122949</xdr:rowOff>
    </xdr:to>
    <xdr:sp macro="" textlink="">
      <xdr:nvSpPr>
        <xdr:cNvPr id="468" name="円/楕円 467"/>
        <xdr:cNvSpPr/>
      </xdr:nvSpPr>
      <xdr:spPr>
        <a:xfrm>
          <a:off x="13462000" y="25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133126</xdr:rowOff>
    </xdr:from>
    <xdr:ext cx="762000" cy="259045"/>
    <xdr:sp macro="" textlink="">
      <xdr:nvSpPr>
        <xdr:cNvPr id="469" name="テキスト ボックス 468"/>
        <xdr:cNvSpPr txBox="1"/>
      </xdr:nvSpPr>
      <xdr:spPr>
        <a:xfrm>
          <a:off x="13131800" y="236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38,252
37,840
125.45
17,425,214
16,406,092
827,036
10,888,924
15,932,519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58.6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人件費については、類似団体の平均よりもやや高い数値で推移している。平成</a:t>
          </a:r>
          <a:r>
            <a:rPr kumimoji="1" lang="en-US" altLang="ja-JP" sz="1300">
              <a:latin typeface="ＭＳ Ｐゴシック"/>
            </a:rPr>
            <a:t>27</a:t>
          </a:r>
          <a:r>
            <a:rPr kumimoji="1" lang="ja-JP" altLang="en-US" sz="1300">
              <a:latin typeface="ＭＳ Ｐゴシック"/>
            </a:rPr>
            <a:t>年度は業務の高度化・専門化による職員数の増加が主な要因となり比率が上昇している。今後も適正な定数管理に取組み、人件費の削減に努める。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157480</xdr:rowOff>
    </xdr:from>
    <xdr:to>
      <xdr:col>7</xdr:col>
      <xdr:colOff>15875</xdr:colOff>
      <xdr:row>37</xdr:row>
      <xdr:rowOff>31750</xdr:rowOff>
    </xdr:to>
    <xdr:cxnSp macro="">
      <xdr:nvCxnSpPr>
        <xdr:cNvPr id="66" name="直線コネクタ 65"/>
        <xdr:cNvCxnSpPr/>
      </xdr:nvCxnSpPr>
      <xdr:spPr>
        <a:xfrm>
          <a:off x="3987800" y="6329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77470</xdr:rowOff>
    </xdr:to>
    <xdr:cxnSp macro="">
      <xdr:nvCxnSpPr>
        <xdr:cNvPr id="69" name="直線コネクタ 68"/>
        <xdr:cNvCxnSpPr/>
      </xdr:nvCxnSpPr>
      <xdr:spPr>
        <a:xfrm flipV="1">
          <a:off x="3098800" y="6329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146050</xdr:rowOff>
    </xdr:to>
    <xdr:cxnSp macro="">
      <xdr:nvCxnSpPr>
        <xdr:cNvPr id="72" name="直線コネクタ 71"/>
        <xdr:cNvCxnSpPr/>
      </xdr:nvCxnSpPr>
      <xdr:spPr>
        <a:xfrm flipV="1">
          <a:off x="2209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37</xdr:row>
      <xdr:rowOff>146050</xdr:rowOff>
    </xdr:to>
    <xdr:cxnSp macro="">
      <xdr:nvCxnSpPr>
        <xdr:cNvPr id="75" name="直線コネクタ 74"/>
        <xdr:cNvCxnSpPr/>
      </xdr:nvCxnSpPr>
      <xdr:spPr>
        <a:xfrm>
          <a:off x="1320800" y="645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1" name="円/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3" name="円/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修繕費のうち、物件費にあたるものが減少したこと等により、経常収支比率は類似団体の平均とほぼ同数値まで改善されている。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委託料等は今後も増加が見込まれるため、業務の最適化及びコスト削減を図る。</a:t>
          </a:r>
          <a:endParaRPr kumimoji="1" lang="en-US" altLang="ja-JP"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17</xdr:row>
      <xdr:rowOff>37193</xdr:rowOff>
    </xdr:to>
    <xdr:cxnSp macro="">
      <xdr:nvCxnSpPr>
        <xdr:cNvPr id="129" name="直線コネクタ 128"/>
        <xdr:cNvCxnSpPr/>
      </xdr:nvCxnSpPr>
      <xdr:spPr>
        <a:xfrm flipV="1">
          <a:off x="15671800" y="28756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37193</xdr:rowOff>
    </xdr:to>
    <xdr:cxnSp macro="">
      <xdr:nvCxnSpPr>
        <xdr:cNvPr id="132" name="直線コネクタ 131"/>
        <xdr:cNvCxnSpPr/>
      </xdr:nvCxnSpPr>
      <xdr:spPr>
        <a:xfrm>
          <a:off x="14782800" y="2919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4536</xdr:rowOff>
    </xdr:to>
    <xdr:cxnSp macro="">
      <xdr:nvCxnSpPr>
        <xdr:cNvPr id="135" name="直線コネクタ 134"/>
        <xdr:cNvCxnSpPr/>
      </xdr:nvCxnSpPr>
      <xdr:spPr>
        <a:xfrm>
          <a:off x="13893800" y="2908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143329</xdr:rowOff>
    </xdr:from>
    <xdr:to>
      <xdr:col>20</xdr:col>
      <xdr:colOff>158750</xdr:colOff>
      <xdr:row>16</xdr:row>
      <xdr:rowOff>165100</xdr:rowOff>
    </xdr:to>
    <xdr:cxnSp macro="">
      <xdr:nvCxnSpPr>
        <xdr:cNvPr id="138" name="直線コネクタ 137"/>
        <xdr:cNvCxnSpPr/>
      </xdr:nvCxnSpPr>
      <xdr:spPr>
        <a:xfrm>
          <a:off x="13004800" y="2886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48" name="円/楕円 147"/>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53720</xdr:rowOff>
    </xdr:from>
    <xdr:ext cx="762000" cy="259045"/>
    <xdr:sp macro="" textlink="">
      <xdr:nvSpPr>
        <xdr:cNvPr id="149" name="物件費該当値テキスト"/>
        <xdr:cNvSpPr txBox="1"/>
      </xdr:nvSpPr>
      <xdr:spPr>
        <a:xfrm>
          <a:off x="165989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4" name="円/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92529</xdr:rowOff>
    </xdr:from>
    <xdr:to>
      <xdr:col>19</xdr:col>
      <xdr:colOff>6350</xdr:colOff>
      <xdr:row>17</xdr:row>
      <xdr:rowOff>22679</xdr:rowOff>
    </xdr:to>
    <xdr:sp macro="" textlink="">
      <xdr:nvSpPr>
        <xdr:cNvPr id="156" name="円/楕円 155"/>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7456</xdr:rowOff>
    </xdr:from>
    <xdr:ext cx="762000" cy="259045"/>
    <xdr:sp macro="" textlink="">
      <xdr:nvSpPr>
        <xdr:cNvPr id="157" name="テキスト ボックス 156"/>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類似団体より若干低い数値で推移している。しかし、今後少子高齢化施策に係る経費、医療費等の増額が見込まれるため、事業内容を精査し、財政を圧迫する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63500</xdr:rowOff>
    </xdr:from>
    <xdr:to>
      <xdr:col>7</xdr:col>
      <xdr:colOff>15875</xdr:colOff>
      <xdr:row>56</xdr:row>
      <xdr:rowOff>88900</xdr:rowOff>
    </xdr:to>
    <xdr:cxnSp macro="">
      <xdr:nvCxnSpPr>
        <xdr:cNvPr id="190" name="直線コネクタ 189"/>
        <xdr:cNvCxnSpPr/>
      </xdr:nvCxnSpPr>
      <xdr:spPr>
        <a:xfrm>
          <a:off x="3987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63500</xdr:rowOff>
    </xdr:from>
    <xdr:to>
      <xdr:col>5</xdr:col>
      <xdr:colOff>549275</xdr:colOff>
      <xdr:row>56</xdr:row>
      <xdr:rowOff>76200</xdr:rowOff>
    </xdr:to>
    <xdr:cxnSp macro="">
      <xdr:nvCxnSpPr>
        <xdr:cNvPr id="193" name="直線コネクタ 192"/>
        <xdr:cNvCxnSpPr/>
      </xdr:nvCxnSpPr>
      <xdr:spPr>
        <a:xfrm flipV="1">
          <a:off x="3098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76200</xdr:rowOff>
    </xdr:from>
    <xdr:to>
      <xdr:col>4</xdr:col>
      <xdr:colOff>346075</xdr:colOff>
      <xdr:row>56</xdr:row>
      <xdr:rowOff>88900</xdr:rowOff>
    </xdr:to>
    <xdr:cxnSp macro="">
      <xdr:nvCxnSpPr>
        <xdr:cNvPr id="196" name="直線コネクタ 195"/>
        <xdr:cNvCxnSpPr/>
      </xdr:nvCxnSpPr>
      <xdr:spPr>
        <a:xfrm flipV="1">
          <a:off x="2209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88900</xdr:rowOff>
    </xdr:to>
    <xdr:cxnSp macro="">
      <xdr:nvCxnSpPr>
        <xdr:cNvPr id="199" name="直線コネクタ 198"/>
        <xdr:cNvCxnSpPr/>
      </xdr:nvCxnSpPr>
      <xdr:spPr>
        <a:xfrm>
          <a:off x="1320800" y="953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9" name="円/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11" name="円/楕円 210"/>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212" name="テキスト ボックス 211"/>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13" name="円/楕円 212"/>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137177</xdr:rowOff>
    </xdr:from>
    <xdr:ext cx="762000" cy="259045"/>
    <xdr:sp macro="" textlink="">
      <xdr:nvSpPr>
        <xdr:cNvPr id="214" name="テキスト ボックス 213"/>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7" name="円/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その他には、繰出金、維持補修費、出資金などを集計しているが、主なものは他会計への繰出金である。平成</a:t>
          </a:r>
          <a:r>
            <a:rPr kumimoji="1" lang="en-US" altLang="ja-JP" sz="1300">
              <a:latin typeface="ＭＳ Ｐゴシック"/>
            </a:rPr>
            <a:t>27</a:t>
          </a:r>
          <a:r>
            <a:rPr kumimoji="1" lang="ja-JP" altLang="en-US" sz="1300">
              <a:latin typeface="ＭＳ Ｐゴシック"/>
            </a:rPr>
            <a:t>年度は水道事業、病院事業への繰出が増加し、数値が悪化している。今後も繰出金の増加が見込まれるため、特別会計内での計画見直しと経営努力による健全化を進める。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119380</xdr:rowOff>
    </xdr:from>
    <xdr:to>
      <xdr:col>24</xdr:col>
      <xdr:colOff>31750</xdr:colOff>
      <xdr:row>59</xdr:row>
      <xdr:rowOff>16510</xdr:rowOff>
    </xdr:to>
    <xdr:cxnSp macro="">
      <xdr:nvCxnSpPr>
        <xdr:cNvPr id="251" name="直線コネクタ 250"/>
        <xdr:cNvCxnSpPr/>
      </xdr:nvCxnSpPr>
      <xdr:spPr>
        <a:xfrm>
          <a:off x="15671800" y="10063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43180</xdr:rowOff>
    </xdr:from>
    <xdr:to>
      <xdr:col>22</xdr:col>
      <xdr:colOff>565150</xdr:colOff>
      <xdr:row>58</xdr:row>
      <xdr:rowOff>119380</xdr:rowOff>
    </xdr:to>
    <xdr:cxnSp macro="">
      <xdr:nvCxnSpPr>
        <xdr:cNvPr id="254" name="直線コネクタ 253"/>
        <xdr:cNvCxnSpPr/>
      </xdr:nvCxnSpPr>
      <xdr:spPr>
        <a:xfrm>
          <a:off x="14782800" y="998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43180</xdr:rowOff>
    </xdr:to>
    <xdr:cxnSp macro="">
      <xdr:nvCxnSpPr>
        <xdr:cNvPr id="257" name="直線コネクタ 256"/>
        <xdr:cNvCxnSpPr/>
      </xdr:nvCxnSpPr>
      <xdr:spPr>
        <a:xfrm>
          <a:off x="13893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58</xdr:row>
      <xdr:rowOff>35560</xdr:rowOff>
    </xdr:to>
    <xdr:cxnSp macro="">
      <xdr:nvCxnSpPr>
        <xdr:cNvPr id="260" name="直線コネクタ 259"/>
        <xdr:cNvCxnSpPr/>
      </xdr:nvCxnSpPr>
      <xdr:spPr>
        <a:xfrm>
          <a:off x="13004800" y="98272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70" name="円/楕円 269"/>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71"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72" name="円/楕円 271"/>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73" name="テキスト ボックス 272"/>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4" name="円/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6" name="円/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8" name="円/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9" name="テキスト ボックス 278"/>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ついては、一部事務組合の償還負担金などの減少により、経常収支比率が若干改善されている。当市では消防事業を組織内で行っており、一部事務組合で実施する団体と比較して補助費等の比重が低くなることが、類似団体の平均を下回る要因である。今後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月策定の瀬戸内市行政改革プランに基づく各種団体補助金の見直しを実施し、財政運営の適正化に努める。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122428</xdr:rowOff>
    </xdr:from>
    <xdr:to>
      <xdr:col>24</xdr:col>
      <xdr:colOff>31750</xdr:colOff>
      <xdr:row>34</xdr:row>
      <xdr:rowOff>131572</xdr:rowOff>
    </xdr:to>
    <xdr:cxnSp macro="">
      <xdr:nvCxnSpPr>
        <xdr:cNvPr id="309" name="直線コネクタ 308"/>
        <xdr:cNvCxnSpPr/>
      </xdr:nvCxnSpPr>
      <xdr:spPr>
        <a:xfrm flipV="1">
          <a:off x="15671800" y="59517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131572</xdr:rowOff>
    </xdr:from>
    <xdr:to>
      <xdr:col>22</xdr:col>
      <xdr:colOff>565150</xdr:colOff>
      <xdr:row>34</xdr:row>
      <xdr:rowOff>149860</xdr:rowOff>
    </xdr:to>
    <xdr:cxnSp macro="">
      <xdr:nvCxnSpPr>
        <xdr:cNvPr id="312" name="直線コネクタ 311"/>
        <xdr:cNvCxnSpPr/>
      </xdr:nvCxnSpPr>
      <xdr:spPr>
        <a:xfrm flipV="1">
          <a:off x="14782800" y="5960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35</xdr:row>
      <xdr:rowOff>5842</xdr:rowOff>
    </xdr:to>
    <xdr:cxnSp macro="">
      <xdr:nvCxnSpPr>
        <xdr:cNvPr id="315" name="直線コネクタ 314"/>
        <xdr:cNvCxnSpPr/>
      </xdr:nvCxnSpPr>
      <xdr:spPr>
        <a:xfrm flipV="1">
          <a:off x="13893800" y="59791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33274</xdr:rowOff>
    </xdr:to>
    <xdr:cxnSp macro="">
      <xdr:nvCxnSpPr>
        <xdr:cNvPr id="318" name="直線コネクタ 317"/>
        <xdr:cNvCxnSpPr/>
      </xdr:nvCxnSpPr>
      <xdr:spPr>
        <a:xfrm flipV="1">
          <a:off x="13004800" y="60065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71628</xdr:rowOff>
    </xdr:from>
    <xdr:to>
      <xdr:col>24</xdr:col>
      <xdr:colOff>82550</xdr:colOff>
      <xdr:row>35</xdr:row>
      <xdr:rowOff>1778</xdr:rowOff>
    </xdr:to>
    <xdr:sp macro="" textlink="">
      <xdr:nvSpPr>
        <xdr:cNvPr id="328" name="円/楕円 327"/>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88155</xdr:rowOff>
    </xdr:from>
    <xdr:ext cx="762000" cy="259045"/>
    <xdr:sp macro="" textlink="">
      <xdr:nvSpPr>
        <xdr:cNvPr id="329" name="補助費等該当値テキスト"/>
        <xdr:cNvSpPr txBox="1"/>
      </xdr:nvSpPr>
      <xdr:spPr>
        <a:xfrm>
          <a:off x="16598900" y="574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80772</xdr:rowOff>
    </xdr:from>
    <xdr:to>
      <xdr:col>22</xdr:col>
      <xdr:colOff>615950</xdr:colOff>
      <xdr:row>35</xdr:row>
      <xdr:rowOff>10922</xdr:rowOff>
    </xdr:to>
    <xdr:sp macro="" textlink="">
      <xdr:nvSpPr>
        <xdr:cNvPr id="330" name="円/楕円 329"/>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21099</xdr:rowOff>
    </xdr:from>
    <xdr:ext cx="736600" cy="259045"/>
    <xdr:sp macro="" textlink="">
      <xdr:nvSpPr>
        <xdr:cNvPr id="331" name="テキスト ボックス 330"/>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2" name="円/楕円 331"/>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3" name="テキスト ボックス 332"/>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4" name="円/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153924</xdr:rowOff>
    </xdr:from>
    <xdr:to>
      <xdr:col>19</xdr:col>
      <xdr:colOff>6350</xdr:colOff>
      <xdr:row>35</xdr:row>
      <xdr:rowOff>84074</xdr:rowOff>
    </xdr:to>
    <xdr:sp macro="" textlink="">
      <xdr:nvSpPr>
        <xdr:cNvPr id="336" name="円/楕円 335"/>
        <xdr:cNvSpPr/>
      </xdr:nvSpPr>
      <xdr:spPr>
        <a:xfrm>
          <a:off x="12954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94251</xdr:rowOff>
    </xdr:from>
    <xdr:ext cx="762000" cy="259045"/>
    <xdr:sp macro="" textlink="">
      <xdr:nvSpPr>
        <xdr:cNvPr id="337" name="テキスト ボックス 336"/>
        <xdr:cNvSpPr txBox="1"/>
      </xdr:nvSpPr>
      <xdr:spPr>
        <a:xfrm>
          <a:off x="12623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合併前後の起債の償還が終了したことから減少傾向にあり、類似団体平均より低い数値で推移している。今後は義務教育施設の耐震化事業や新市民病院整備事業等、大型投資事業の元金償還が増加する。交付税措置の少ない起債を抑制するとともに据置期間の短縮や償還方法を元金均等償還に変更する等による将来負担の軽減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92710</xdr:rowOff>
    </xdr:from>
    <xdr:to>
      <xdr:col>7</xdr:col>
      <xdr:colOff>15875</xdr:colOff>
      <xdr:row>74</xdr:row>
      <xdr:rowOff>130810</xdr:rowOff>
    </xdr:to>
    <xdr:cxnSp macro="">
      <xdr:nvCxnSpPr>
        <xdr:cNvPr id="369" name="直線コネクタ 368"/>
        <xdr:cNvCxnSpPr/>
      </xdr:nvCxnSpPr>
      <xdr:spPr>
        <a:xfrm flipV="1">
          <a:off x="3987800" y="12780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130810</xdr:rowOff>
    </xdr:from>
    <xdr:to>
      <xdr:col>5</xdr:col>
      <xdr:colOff>549275</xdr:colOff>
      <xdr:row>74</xdr:row>
      <xdr:rowOff>142240</xdr:rowOff>
    </xdr:to>
    <xdr:cxnSp macro="">
      <xdr:nvCxnSpPr>
        <xdr:cNvPr id="372" name="直線コネクタ 371"/>
        <xdr:cNvCxnSpPr/>
      </xdr:nvCxnSpPr>
      <xdr:spPr>
        <a:xfrm flipV="1">
          <a:off x="3098800" y="128181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142240</xdr:rowOff>
    </xdr:from>
    <xdr:to>
      <xdr:col>4</xdr:col>
      <xdr:colOff>346075</xdr:colOff>
      <xdr:row>74</xdr:row>
      <xdr:rowOff>149860</xdr:rowOff>
    </xdr:to>
    <xdr:cxnSp macro="">
      <xdr:nvCxnSpPr>
        <xdr:cNvPr id="375" name="直線コネクタ 374"/>
        <xdr:cNvCxnSpPr/>
      </xdr:nvCxnSpPr>
      <xdr:spPr>
        <a:xfrm flipV="1">
          <a:off x="2209800" y="12829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146050</xdr:rowOff>
    </xdr:from>
    <xdr:to>
      <xdr:col>3</xdr:col>
      <xdr:colOff>142875</xdr:colOff>
      <xdr:row>74</xdr:row>
      <xdr:rowOff>149860</xdr:rowOff>
    </xdr:to>
    <xdr:cxnSp macro="">
      <xdr:nvCxnSpPr>
        <xdr:cNvPr id="378" name="直線コネクタ 377"/>
        <xdr:cNvCxnSpPr/>
      </xdr:nvCxnSpPr>
      <xdr:spPr>
        <a:xfrm>
          <a:off x="1320800" y="12833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41910</xdr:rowOff>
    </xdr:from>
    <xdr:to>
      <xdr:col>7</xdr:col>
      <xdr:colOff>66675</xdr:colOff>
      <xdr:row>74</xdr:row>
      <xdr:rowOff>143510</xdr:rowOff>
    </xdr:to>
    <xdr:sp macro="" textlink="">
      <xdr:nvSpPr>
        <xdr:cNvPr id="388" name="円/楕円 387"/>
        <xdr:cNvSpPr/>
      </xdr:nvSpPr>
      <xdr:spPr>
        <a:xfrm>
          <a:off x="47752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121937</xdr:rowOff>
    </xdr:from>
    <xdr:ext cx="762000" cy="259045"/>
    <xdr:sp macro="" textlink="">
      <xdr:nvSpPr>
        <xdr:cNvPr id="389" name="公債費該当値テキスト"/>
        <xdr:cNvSpPr txBox="1"/>
      </xdr:nvSpPr>
      <xdr:spPr>
        <a:xfrm>
          <a:off x="4914900" y="1263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80010</xdr:rowOff>
    </xdr:from>
    <xdr:to>
      <xdr:col>5</xdr:col>
      <xdr:colOff>600075</xdr:colOff>
      <xdr:row>75</xdr:row>
      <xdr:rowOff>10160</xdr:rowOff>
    </xdr:to>
    <xdr:sp macro="" textlink="">
      <xdr:nvSpPr>
        <xdr:cNvPr id="390" name="円/楕円 389"/>
        <xdr:cNvSpPr/>
      </xdr:nvSpPr>
      <xdr:spPr>
        <a:xfrm>
          <a:off x="3937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20337</xdr:rowOff>
    </xdr:from>
    <xdr:ext cx="736600" cy="259045"/>
    <xdr:sp macro="" textlink="">
      <xdr:nvSpPr>
        <xdr:cNvPr id="391" name="テキスト ボックス 390"/>
        <xdr:cNvSpPr txBox="1"/>
      </xdr:nvSpPr>
      <xdr:spPr>
        <a:xfrm>
          <a:off x="3606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91440</xdr:rowOff>
    </xdr:from>
    <xdr:to>
      <xdr:col>4</xdr:col>
      <xdr:colOff>396875</xdr:colOff>
      <xdr:row>75</xdr:row>
      <xdr:rowOff>21590</xdr:rowOff>
    </xdr:to>
    <xdr:sp macro="" textlink="">
      <xdr:nvSpPr>
        <xdr:cNvPr id="392" name="円/楕円 391"/>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31767</xdr:rowOff>
    </xdr:from>
    <xdr:ext cx="762000" cy="259045"/>
    <xdr:sp macro="" textlink="">
      <xdr:nvSpPr>
        <xdr:cNvPr id="393" name="テキスト ボックス 392"/>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99060</xdr:rowOff>
    </xdr:from>
    <xdr:to>
      <xdr:col>3</xdr:col>
      <xdr:colOff>193675</xdr:colOff>
      <xdr:row>75</xdr:row>
      <xdr:rowOff>29210</xdr:rowOff>
    </xdr:to>
    <xdr:sp macro="" textlink="">
      <xdr:nvSpPr>
        <xdr:cNvPr id="394" name="円/楕円 393"/>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39387</xdr:rowOff>
    </xdr:from>
    <xdr:ext cx="762000" cy="259045"/>
    <xdr:sp macro="" textlink="">
      <xdr:nvSpPr>
        <xdr:cNvPr id="395" name="テキスト ボックス 394"/>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95250</xdr:rowOff>
    </xdr:from>
    <xdr:to>
      <xdr:col>1</xdr:col>
      <xdr:colOff>676275</xdr:colOff>
      <xdr:row>75</xdr:row>
      <xdr:rowOff>25400</xdr:rowOff>
    </xdr:to>
    <xdr:sp macro="" textlink="">
      <xdr:nvSpPr>
        <xdr:cNvPr id="396" name="円/楕円 395"/>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35577</xdr:rowOff>
    </xdr:from>
    <xdr:ext cx="762000" cy="259045"/>
    <xdr:sp macro="" textlink="">
      <xdr:nvSpPr>
        <xdr:cNvPr id="397" name="テキスト ボックス 396"/>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の増加と一定の地方交付税額の確保により、経常収支比率は類似団体の平均よりも良好な状態にある。しかし、今後、合併自治体への交付税の優遇措置が段階的に削減され、一般財源の減少による財政の硬直化が見込まれる。交付税の削減に備えるため策定した瀬戸内市行政改革プランの取組みを中心に財政の健全化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21844</xdr:rowOff>
    </xdr:from>
    <xdr:to>
      <xdr:col>24</xdr:col>
      <xdr:colOff>31750</xdr:colOff>
      <xdr:row>78</xdr:row>
      <xdr:rowOff>58420</xdr:rowOff>
    </xdr:to>
    <xdr:cxnSp macro="">
      <xdr:nvCxnSpPr>
        <xdr:cNvPr id="428" name="直線コネクタ 427"/>
        <xdr:cNvCxnSpPr/>
      </xdr:nvCxnSpPr>
      <xdr:spPr>
        <a:xfrm>
          <a:off x="15671800" y="13394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21844</xdr:rowOff>
    </xdr:from>
    <xdr:to>
      <xdr:col>22</xdr:col>
      <xdr:colOff>565150</xdr:colOff>
      <xdr:row>78</xdr:row>
      <xdr:rowOff>40132</xdr:rowOff>
    </xdr:to>
    <xdr:cxnSp macro="">
      <xdr:nvCxnSpPr>
        <xdr:cNvPr id="431" name="直線コネクタ 430"/>
        <xdr:cNvCxnSpPr/>
      </xdr:nvCxnSpPr>
      <xdr:spPr>
        <a:xfrm flipV="1">
          <a:off x="14782800" y="13394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78</xdr:row>
      <xdr:rowOff>104139</xdr:rowOff>
    </xdr:to>
    <xdr:cxnSp macro="">
      <xdr:nvCxnSpPr>
        <xdr:cNvPr id="434" name="直線コネクタ 433"/>
        <xdr:cNvCxnSpPr/>
      </xdr:nvCxnSpPr>
      <xdr:spPr>
        <a:xfrm flipV="1">
          <a:off x="13893800" y="134132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124713</xdr:rowOff>
    </xdr:from>
    <xdr:to>
      <xdr:col>20</xdr:col>
      <xdr:colOff>158750</xdr:colOff>
      <xdr:row>78</xdr:row>
      <xdr:rowOff>104139</xdr:rowOff>
    </xdr:to>
    <xdr:cxnSp macro="">
      <xdr:nvCxnSpPr>
        <xdr:cNvPr id="437" name="直線コネクタ 436"/>
        <xdr:cNvCxnSpPr/>
      </xdr:nvCxnSpPr>
      <xdr:spPr>
        <a:xfrm>
          <a:off x="13004800" y="13326363"/>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47" name="円/楕円 446"/>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24147</xdr:rowOff>
    </xdr:from>
    <xdr:ext cx="762000" cy="259045"/>
    <xdr:sp macro="" textlink="">
      <xdr:nvSpPr>
        <xdr:cNvPr id="448" name="公債費以外該当値テキスト"/>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142494</xdr:rowOff>
    </xdr:from>
    <xdr:to>
      <xdr:col>22</xdr:col>
      <xdr:colOff>615950</xdr:colOff>
      <xdr:row>78</xdr:row>
      <xdr:rowOff>72644</xdr:rowOff>
    </xdr:to>
    <xdr:sp macro="" textlink="">
      <xdr:nvSpPr>
        <xdr:cNvPr id="449" name="円/楕円 448"/>
        <xdr:cNvSpPr/>
      </xdr:nvSpPr>
      <xdr:spPr>
        <a:xfrm>
          <a:off x="15621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82821</xdr:rowOff>
    </xdr:from>
    <xdr:ext cx="736600" cy="259045"/>
    <xdr:sp macro="" textlink="">
      <xdr:nvSpPr>
        <xdr:cNvPr id="450" name="テキスト ボックス 449"/>
        <xdr:cNvSpPr txBox="1"/>
      </xdr:nvSpPr>
      <xdr:spPr>
        <a:xfrm>
          <a:off x="15290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160782</xdr:rowOff>
    </xdr:from>
    <xdr:to>
      <xdr:col>21</xdr:col>
      <xdr:colOff>412750</xdr:colOff>
      <xdr:row>78</xdr:row>
      <xdr:rowOff>90932</xdr:rowOff>
    </xdr:to>
    <xdr:sp macro="" textlink="">
      <xdr:nvSpPr>
        <xdr:cNvPr id="451" name="円/楕円 450"/>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101109</xdr:rowOff>
    </xdr:from>
    <xdr:ext cx="762000" cy="259045"/>
    <xdr:sp macro="" textlink="">
      <xdr:nvSpPr>
        <xdr:cNvPr id="452" name="テキスト ボックス 451"/>
        <xdr:cNvSpPr txBox="1"/>
      </xdr:nvSpPr>
      <xdr:spPr>
        <a:xfrm>
          <a:off x="14401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53339</xdr:rowOff>
    </xdr:from>
    <xdr:to>
      <xdr:col>20</xdr:col>
      <xdr:colOff>209550</xdr:colOff>
      <xdr:row>78</xdr:row>
      <xdr:rowOff>154939</xdr:rowOff>
    </xdr:to>
    <xdr:sp macro="" textlink="">
      <xdr:nvSpPr>
        <xdr:cNvPr id="453" name="円/楕円 452"/>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139716</xdr:rowOff>
    </xdr:from>
    <xdr:ext cx="762000" cy="259045"/>
    <xdr:sp macro="" textlink="">
      <xdr:nvSpPr>
        <xdr:cNvPr id="454" name="テキスト ボックス 453"/>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55" name="円/楕円 454"/>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14240</xdr:rowOff>
    </xdr:from>
    <xdr:ext cx="762000" cy="259045"/>
    <xdr:sp macro="" textlink="">
      <xdr:nvSpPr>
        <xdr:cNvPr id="456" name="テキスト ボックス 455"/>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岡山県瀬戸内市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29089</xdr:rowOff>
    </xdr:from>
    <xdr:to>
      <xdr:col>4</xdr:col>
      <xdr:colOff>1117600</xdr:colOff>
      <xdr:row>18</xdr:row>
      <xdr:rowOff>68718</xdr:rowOff>
    </xdr:to>
    <xdr:cxnSp macro="">
      <xdr:nvCxnSpPr>
        <xdr:cNvPr id="52" name="直線コネクタ 51"/>
        <xdr:cNvCxnSpPr/>
      </xdr:nvCxnSpPr>
      <xdr:spPr bwMode="auto">
        <a:xfrm flipV="1">
          <a:off x="5003800" y="3162814"/>
          <a:ext cx="647700" cy="39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51001</xdr:rowOff>
    </xdr:from>
    <xdr:to>
      <xdr:col>4</xdr:col>
      <xdr:colOff>469900</xdr:colOff>
      <xdr:row>18</xdr:row>
      <xdr:rowOff>68718</xdr:rowOff>
    </xdr:to>
    <xdr:cxnSp macro="">
      <xdr:nvCxnSpPr>
        <xdr:cNvPr id="55" name="直線コネクタ 54"/>
        <xdr:cNvCxnSpPr/>
      </xdr:nvCxnSpPr>
      <xdr:spPr bwMode="auto">
        <a:xfrm>
          <a:off x="4305300" y="3184726"/>
          <a:ext cx="698500" cy="17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35130</xdr:rowOff>
    </xdr:from>
    <xdr:to>
      <xdr:col>3</xdr:col>
      <xdr:colOff>904875</xdr:colOff>
      <xdr:row>18</xdr:row>
      <xdr:rowOff>51001</xdr:rowOff>
    </xdr:to>
    <xdr:cxnSp macro="">
      <xdr:nvCxnSpPr>
        <xdr:cNvPr id="58" name="直線コネクタ 57"/>
        <xdr:cNvCxnSpPr/>
      </xdr:nvCxnSpPr>
      <xdr:spPr bwMode="auto">
        <a:xfrm>
          <a:off x="3606800" y="3168855"/>
          <a:ext cx="698500" cy="15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131518</xdr:rowOff>
    </xdr:from>
    <xdr:to>
      <xdr:col>3</xdr:col>
      <xdr:colOff>206375</xdr:colOff>
      <xdr:row>18</xdr:row>
      <xdr:rowOff>35130</xdr:rowOff>
    </xdr:to>
    <xdr:cxnSp macro="">
      <xdr:nvCxnSpPr>
        <xdr:cNvPr id="61" name="直線コネクタ 60"/>
        <xdr:cNvCxnSpPr/>
      </xdr:nvCxnSpPr>
      <xdr:spPr bwMode="auto">
        <a:xfrm>
          <a:off x="2908300" y="3093793"/>
          <a:ext cx="698500" cy="75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149739</xdr:rowOff>
    </xdr:from>
    <xdr:to>
      <xdr:col>5</xdr:col>
      <xdr:colOff>34925</xdr:colOff>
      <xdr:row>18</xdr:row>
      <xdr:rowOff>79889</xdr:rowOff>
    </xdr:to>
    <xdr:sp macro="" textlink="">
      <xdr:nvSpPr>
        <xdr:cNvPr id="71" name="円/楕円 70"/>
        <xdr:cNvSpPr/>
      </xdr:nvSpPr>
      <xdr:spPr bwMode="auto">
        <a:xfrm>
          <a:off x="5600700" y="311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121816</xdr:rowOff>
    </xdr:from>
    <xdr:ext cx="762000" cy="259045"/>
    <xdr:sp macro="" textlink="">
      <xdr:nvSpPr>
        <xdr:cNvPr id="72" name="人口1人当たり決算額の推移該当値テキスト130"/>
        <xdr:cNvSpPr txBox="1"/>
      </xdr:nvSpPr>
      <xdr:spPr>
        <a:xfrm>
          <a:off x="5740400" y="30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17918</xdr:rowOff>
    </xdr:from>
    <xdr:to>
      <xdr:col>4</xdr:col>
      <xdr:colOff>520700</xdr:colOff>
      <xdr:row>18</xdr:row>
      <xdr:rowOff>119518</xdr:rowOff>
    </xdr:to>
    <xdr:sp macro="" textlink="">
      <xdr:nvSpPr>
        <xdr:cNvPr id="73" name="円/楕円 72"/>
        <xdr:cNvSpPr/>
      </xdr:nvSpPr>
      <xdr:spPr bwMode="auto">
        <a:xfrm>
          <a:off x="4953000" y="315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104295</xdr:rowOff>
    </xdr:from>
    <xdr:ext cx="736600" cy="259045"/>
    <xdr:sp macro="" textlink="">
      <xdr:nvSpPr>
        <xdr:cNvPr id="74" name="テキスト ボックス 73"/>
        <xdr:cNvSpPr txBox="1"/>
      </xdr:nvSpPr>
      <xdr:spPr>
        <a:xfrm>
          <a:off x="4622800" y="323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84,986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201</xdr:rowOff>
    </xdr:from>
    <xdr:to>
      <xdr:col>3</xdr:col>
      <xdr:colOff>955675</xdr:colOff>
      <xdr:row>18</xdr:row>
      <xdr:rowOff>101801</xdr:rowOff>
    </xdr:to>
    <xdr:sp macro="" textlink="">
      <xdr:nvSpPr>
        <xdr:cNvPr id="75" name="円/楕円 74"/>
        <xdr:cNvSpPr/>
      </xdr:nvSpPr>
      <xdr:spPr bwMode="auto">
        <a:xfrm>
          <a:off x="4254500" y="3133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86579</xdr:rowOff>
    </xdr:from>
    <xdr:ext cx="762000" cy="259045"/>
    <xdr:sp macro="" textlink="">
      <xdr:nvSpPr>
        <xdr:cNvPr id="76" name="テキスト ボックス 75"/>
        <xdr:cNvSpPr txBox="1"/>
      </xdr:nvSpPr>
      <xdr:spPr>
        <a:xfrm>
          <a:off x="3924300" y="322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86,071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155780</xdr:rowOff>
    </xdr:from>
    <xdr:to>
      <xdr:col>3</xdr:col>
      <xdr:colOff>257175</xdr:colOff>
      <xdr:row>18</xdr:row>
      <xdr:rowOff>85930</xdr:rowOff>
    </xdr:to>
    <xdr:sp macro="" textlink="">
      <xdr:nvSpPr>
        <xdr:cNvPr id="77" name="円/楕円 76"/>
        <xdr:cNvSpPr/>
      </xdr:nvSpPr>
      <xdr:spPr bwMode="auto">
        <a:xfrm>
          <a:off x="3556000" y="3118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70707</xdr:rowOff>
    </xdr:from>
    <xdr:ext cx="762000" cy="259045"/>
    <xdr:sp macro="" textlink="">
      <xdr:nvSpPr>
        <xdr:cNvPr id="78" name="テキスト ボックス 77"/>
        <xdr:cNvSpPr txBox="1"/>
      </xdr:nvSpPr>
      <xdr:spPr>
        <a:xfrm>
          <a:off x="3225800" y="320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87,043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80718</xdr:rowOff>
    </xdr:from>
    <xdr:to>
      <xdr:col>2</xdr:col>
      <xdr:colOff>692150</xdr:colOff>
      <xdr:row>18</xdr:row>
      <xdr:rowOff>10868</xdr:rowOff>
    </xdr:to>
    <xdr:sp macro="" textlink="">
      <xdr:nvSpPr>
        <xdr:cNvPr id="79" name="円/楕円 78"/>
        <xdr:cNvSpPr/>
      </xdr:nvSpPr>
      <xdr:spPr bwMode="auto">
        <a:xfrm>
          <a:off x="2857500" y="304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167095</xdr:rowOff>
    </xdr:from>
    <xdr:ext cx="762000" cy="259045"/>
    <xdr:sp macro="" textlink="">
      <xdr:nvSpPr>
        <xdr:cNvPr id="80" name="テキスト ボックス 79"/>
        <xdr:cNvSpPr txBox="1"/>
      </xdr:nvSpPr>
      <xdr:spPr>
        <a:xfrm>
          <a:off x="2527300" y="312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91,640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341792</xdr:rowOff>
    </xdr:from>
    <xdr:to>
      <xdr:col>4</xdr:col>
      <xdr:colOff>1117600</xdr:colOff>
      <xdr:row>38</xdr:row>
      <xdr:rowOff>402</xdr:rowOff>
    </xdr:to>
    <xdr:cxnSp macro="">
      <xdr:nvCxnSpPr>
        <xdr:cNvPr id="114" name="直線コネクタ 113"/>
        <xdr:cNvCxnSpPr/>
      </xdr:nvCxnSpPr>
      <xdr:spPr bwMode="auto">
        <a:xfrm flipV="1">
          <a:off x="5003800" y="7466492"/>
          <a:ext cx="647700" cy="1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308939</xdr:rowOff>
    </xdr:from>
    <xdr:to>
      <xdr:col>4</xdr:col>
      <xdr:colOff>469900</xdr:colOff>
      <xdr:row>38</xdr:row>
      <xdr:rowOff>402</xdr:rowOff>
    </xdr:to>
    <xdr:cxnSp macro="">
      <xdr:nvCxnSpPr>
        <xdr:cNvPr id="117" name="直線コネクタ 116"/>
        <xdr:cNvCxnSpPr/>
      </xdr:nvCxnSpPr>
      <xdr:spPr bwMode="auto">
        <a:xfrm>
          <a:off x="4305300" y="7433639"/>
          <a:ext cx="698500" cy="3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308939</xdr:rowOff>
    </xdr:from>
    <xdr:to>
      <xdr:col>3</xdr:col>
      <xdr:colOff>904875</xdr:colOff>
      <xdr:row>37</xdr:row>
      <xdr:rowOff>310348</xdr:rowOff>
    </xdr:to>
    <xdr:cxnSp macro="">
      <xdr:nvCxnSpPr>
        <xdr:cNvPr id="120" name="直線コネクタ 119"/>
        <xdr:cNvCxnSpPr/>
      </xdr:nvCxnSpPr>
      <xdr:spPr bwMode="auto">
        <a:xfrm flipV="1">
          <a:off x="3606800" y="7433639"/>
          <a:ext cx="698500" cy="1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299300</xdr:rowOff>
    </xdr:from>
    <xdr:to>
      <xdr:col>3</xdr:col>
      <xdr:colOff>206375</xdr:colOff>
      <xdr:row>37</xdr:row>
      <xdr:rowOff>310348</xdr:rowOff>
    </xdr:to>
    <xdr:cxnSp macro="">
      <xdr:nvCxnSpPr>
        <xdr:cNvPr id="123" name="直線コネクタ 122"/>
        <xdr:cNvCxnSpPr/>
      </xdr:nvCxnSpPr>
      <xdr:spPr bwMode="auto">
        <a:xfrm>
          <a:off x="2908300" y="7424000"/>
          <a:ext cx="698500" cy="11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290992</xdr:rowOff>
    </xdr:from>
    <xdr:to>
      <xdr:col>5</xdr:col>
      <xdr:colOff>34925</xdr:colOff>
      <xdr:row>38</xdr:row>
      <xdr:rowOff>49692</xdr:rowOff>
    </xdr:to>
    <xdr:sp macro="" textlink="">
      <xdr:nvSpPr>
        <xdr:cNvPr id="133" name="円/楕円 132"/>
        <xdr:cNvSpPr/>
      </xdr:nvSpPr>
      <xdr:spPr bwMode="auto">
        <a:xfrm>
          <a:off x="5600700" y="741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23,624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292502</xdr:rowOff>
    </xdr:from>
    <xdr:to>
      <xdr:col>4</xdr:col>
      <xdr:colOff>520700</xdr:colOff>
      <xdr:row>38</xdr:row>
      <xdr:rowOff>51202</xdr:rowOff>
    </xdr:to>
    <xdr:sp macro="" textlink="">
      <xdr:nvSpPr>
        <xdr:cNvPr id="135" name="円/楕円 134"/>
        <xdr:cNvSpPr/>
      </xdr:nvSpPr>
      <xdr:spPr bwMode="auto">
        <a:xfrm>
          <a:off x="4953000" y="7417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35979</xdr:rowOff>
    </xdr:from>
    <xdr:ext cx="736600" cy="259045"/>
    <xdr:sp macro="" textlink="">
      <xdr:nvSpPr>
        <xdr:cNvPr id="136" name="テキスト ボックス 135"/>
        <xdr:cNvSpPr txBox="1"/>
      </xdr:nvSpPr>
      <xdr:spPr>
        <a:xfrm>
          <a:off x="4622800" y="7503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258139</xdr:rowOff>
    </xdr:from>
    <xdr:to>
      <xdr:col>3</xdr:col>
      <xdr:colOff>955675</xdr:colOff>
      <xdr:row>38</xdr:row>
      <xdr:rowOff>16839</xdr:rowOff>
    </xdr:to>
    <xdr:sp macro="" textlink="">
      <xdr:nvSpPr>
        <xdr:cNvPr id="137" name="円/楕円 136"/>
        <xdr:cNvSpPr/>
      </xdr:nvSpPr>
      <xdr:spPr bwMode="auto">
        <a:xfrm>
          <a:off x="4254500" y="738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27016</xdr:rowOff>
    </xdr:from>
    <xdr:ext cx="762000" cy="259045"/>
    <xdr:sp macro="" textlink="">
      <xdr:nvSpPr>
        <xdr:cNvPr id="138" name="テキスト ボックス 137"/>
        <xdr:cNvSpPr txBox="1"/>
      </xdr:nvSpPr>
      <xdr:spPr>
        <a:xfrm>
          <a:off x="3924300" y="715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259548</xdr:rowOff>
    </xdr:from>
    <xdr:to>
      <xdr:col>3</xdr:col>
      <xdr:colOff>257175</xdr:colOff>
      <xdr:row>38</xdr:row>
      <xdr:rowOff>18248</xdr:rowOff>
    </xdr:to>
    <xdr:sp macro="" textlink="">
      <xdr:nvSpPr>
        <xdr:cNvPr id="139" name="円/楕円 138"/>
        <xdr:cNvSpPr/>
      </xdr:nvSpPr>
      <xdr:spPr bwMode="auto">
        <a:xfrm>
          <a:off x="3556000" y="738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28425</xdr:rowOff>
    </xdr:from>
    <xdr:ext cx="762000" cy="259045"/>
    <xdr:sp macro="" textlink="">
      <xdr:nvSpPr>
        <xdr:cNvPr id="140" name="テキスト ボックス 139"/>
        <xdr:cNvSpPr txBox="1"/>
      </xdr:nvSpPr>
      <xdr:spPr>
        <a:xfrm>
          <a:off x="3225800" y="715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248500</xdr:rowOff>
    </xdr:from>
    <xdr:to>
      <xdr:col>2</xdr:col>
      <xdr:colOff>692150</xdr:colOff>
      <xdr:row>38</xdr:row>
      <xdr:rowOff>7200</xdr:rowOff>
    </xdr:to>
    <xdr:sp macro="" textlink="">
      <xdr:nvSpPr>
        <xdr:cNvPr id="141" name="円/楕円 140"/>
        <xdr:cNvSpPr/>
      </xdr:nvSpPr>
      <xdr:spPr bwMode="auto">
        <a:xfrm>
          <a:off x="2857500" y="737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17377</xdr:rowOff>
    </xdr:from>
    <xdr:ext cx="762000" cy="259045"/>
    <xdr:sp macro="" textlink="">
      <xdr:nvSpPr>
        <xdr:cNvPr id="142" name="テキスト ボックス 141"/>
        <xdr:cNvSpPr txBox="1"/>
      </xdr:nvSpPr>
      <xdr:spPr>
        <a:xfrm>
          <a:off x="2527300" y="71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38,252
37,840
125.45
17,425,214
16,406,092
827,036
10,888,924
15,932,519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108925</xdr:rowOff>
    </xdr:from>
    <xdr:to>
      <xdr:col>6</xdr:col>
      <xdr:colOff>511175</xdr:colOff>
      <xdr:row>36</xdr:row>
      <xdr:rowOff>131370</xdr:rowOff>
    </xdr:to>
    <xdr:cxnSp macro="">
      <xdr:nvCxnSpPr>
        <xdr:cNvPr id="65" name="直線コネクタ 64"/>
        <xdr:cNvCxnSpPr/>
      </xdr:nvCxnSpPr>
      <xdr:spPr>
        <a:xfrm flipV="1">
          <a:off x="3797300" y="6281125"/>
          <a:ext cx="8382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114326</xdr:rowOff>
    </xdr:from>
    <xdr:to>
      <xdr:col>5</xdr:col>
      <xdr:colOff>358775</xdr:colOff>
      <xdr:row>36</xdr:row>
      <xdr:rowOff>131370</xdr:rowOff>
    </xdr:to>
    <xdr:cxnSp macro="">
      <xdr:nvCxnSpPr>
        <xdr:cNvPr id="68" name="直線コネクタ 67"/>
        <xdr:cNvCxnSpPr/>
      </xdr:nvCxnSpPr>
      <xdr:spPr>
        <a:xfrm>
          <a:off x="2908300" y="6286526"/>
          <a:ext cx="889000" cy="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84993</xdr:rowOff>
    </xdr:from>
    <xdr:to>
      <xdr:col>4</xdr:col>
      <xdr:colOff>155575</xdr:colOff>
      <xdr:row>36</xdr:row>
      <xdr:rowOff>114326</xdr:rowOff>
    </xdr:to>
    <xdr:cxnSp macro="">
      <xdr:nvCxnSpPr>
        <xdr:cNvPr id="71" name="直線コネクタ 70"/>
        <xdr:cNvCxnSpPr/>
      </xdr:nvCxnSpPr>
      <xdr:spPr>
        <a:xfrm>
          <a:off x="2019300" y="6257193"/>
          <a:ext cx="889000" cy="2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84993</xdr:rowOff>
    </xdr:from>
    <xdr:to>
      <xdr:col>2</xdr:col>
      <xdr:colOff>638175</xdr:colOff>
      <xdr:row>36</xdr:row>
      <xdr:rowOff>95252</xdr:rowOff>
    </xdr:to>
    <xdr:cxnSp macro="">
      <xdr:nvCxnSpPr>
        <xdr:cNvPr id="74" name="直線コネクタ 73"/>
        <xdr:cNvCxnSpPr/>
      </xdr:nvCxnSpPr>
      <xdr:spPr>
        <a:xfrm flipV="1">
          <a:off x="1130300" y="6257193"/>
          <a:ext cx="889000" cy="1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58125</xdr:rowOff>
    </xdr:from>
    <xdr:to>
      <xdr:col>6</xdr:col>
      <xdr:colOff>561975</xdr:colOff>
      <xdr:row>36</xdr:row>
      <xdr:rowOff>159725</xdr:rowOff>
    </xdr:to>
    <xdr:sp macro="" textlink="">
      <xdr:nvSpPr>
        <xdr:cNvPr id="84" name="円/楕円 83"/>
        <xdr:cNvSpPr/>
      </xdr:nvSpPr>
      <xdr:spPr>
        <a:xfrm>
          <a:off x="4584700" y="62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36552</xdr:rowOff>
    </xdr:from>
    <xdr:ext cx="534377" cy="259045"/>
    <xdr:sp macro="" textlink="">
      <xdr:nvSpPr>
        <xdr:cNvPr id="85" name="人件費該当値テキスト"/>
        <xdr:cNvSpPr txBox="1"/>
      </xdr:nvSpPr>
      <xdr:spPr>
        <a:xfrm>
          <a:off x="4686300" y="62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78,154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80570</xdr:rowOff>
    </xdr:from>
    <xdr:to>
      <xdr:col>5</xdr:col>
      <xdr:colOff>409575</xdr:colOff>
      <xdr:row>37</xdr:row>
      <xdr:rowOff>10720</xdr:rowOff>
    </xdr:to>
    <xdr:sp macro="" textlink="">
      <xdr:nvSpPr>
        <xdr:cNvPr id="86" name="円/楕円 85"/>
        <xdr:cNvSpPr/>
      </xdr:nvSpPr>
      <xdr:spPr>
        <a:xfrm>
          <a:off x="3746500" y="62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1847</xdr:rowOff>
    </xdr:from>
    <xdr:ext cx="534377" cy="259045"/>
    <xdr:sp macro="" textlink="">
      <xdr:nvSpPr>
        <xdr:cNvPr id="87" name="テキスト ボックス 86"/>
        <xdr:cNvSpPr txBox="1"/>
      </xdr:nvSpPr>
      <xdr:spPr>
        <a:xfrm>
          <a:off x="3530111" y="63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63526</xdr:rowOff>
    </xdr:from>
    <xdr:to>
      <xdr:col>4</xdr:col>
      <xdr:colOff>206375</xdr:colOff>
      <xdr:row>36</xdr:row>
      <xdr:rowOff>165126</xdr:rowOff>
    </xdr:to>
    <xdr:sp macro="" textlink="">
      <xdr:nvSpPr>
        <xdr:cNvPr id="88" name="円/楕円 87"/>
        <xdr:cNvSpPr/>
      </xdr:nvSpPr>
      <xdr:spPr>
        <a:xfrm>
          <a:off x="2857500" y="62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156253</xdr:rowOff>
    </xdr:from>
    <xdr:ext cx="534377" cy="259045"/>
    <xdr:sp macro="" textlink="">
      <xdr:nvSpPr>
        <xdr:cNvPr id="89" name="テキスト ボックス 88"/>
        <xdr:cNvSpPr txBox="1"/>
      </xdr:nvSpPr>
      <xdr:spPr>
        <a:xfrm>
          <a:off x="2641111" y="63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34193</xdr:rowOff>
    </xdr:from>
    <xdr:to>
      <xdr:col>3</xdr:col>
      <xdr:colOff>3175</xdr:colOff>
      <xdr:row>36</xdr:row>
      <xdr:rowOff>135793</xdr:rowOff>
    </xdr:to>
    <xdr:sp macro="" textlink="">
      <xdr:nvSpPr>
        <xdr:cNvPr id="90" name="円/楕円 89"/>
        <xdr:cNvSpPr/>
      </xdr:nvSpPr>
      <xdr:spPr>
        <a:xfrm>
          <a:off x="1968500" y="62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126920</xdr:rowOff>
    </xdr:from>
    <xdr:ext cx="534377" cy="259045"/>
    <xdr:sp macro="" textlink="">
      <xdr:nvSpPr>
        <xdr:cNvPr id="91" name="テキスト ボックス 90"/>
        <xdr:cNvSpPr txBox="1"/>
      </xdr:nvSpPr>
      <xdr:spPr>
        <a:xfrm>
          <a:off x="1752111" y="629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44452</xdr:rowOff>
    </xdr:from>
    <xdr:to>
      <xdr:col>1</xdr:col>
      <xdr:colOff>485775</xdr:colOff>
      <xdr:row>36</xdr:row>
      <xdr:rowOff>146052</xdr:rowOff>
    </xdr:to>
    <xdr:sp macro="" textlink="">
      <xdr:nvSpPr>
        <xdr:cNvPr id="92" name="円/楕円 91"/>
        <xdr:cNvSpPr/>
      </xdr:nvSpPr>
      <xdr:spPr>
        <a:xfrm>
          <a:off x="1079500" y="621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137179</xdr:rowOff>
    </xdr:from>
    <xdr:ext cx="534377" cy="259045"/>
    <xdr:sp macro="" textlink="">
      <xdr:nvSpPr>
        <xdr:cNvPr id="93" name="テキスト ボックス 92"/>
        <xdr:cNvSpPr txBox="1"/>
      </xdr:nvSpPr>
      <xdr:spPr>
        <a:xfrm>
          <a:off x="863111" y="630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139179</xdr:rowOff>
    </xdr:from>
    <xdr:to>
      <xdr:col>6</xdr:col>
      <xdr:colOff>511175</xdr:colOff>
      <xdr:row>56</xdr:row>
      <xdr:rowOff>170853</xdr:rowOff>
    </xdr:to>
    <xdr:cxnSp macro="">
      <xdr:nvCxnSpPr>
        <xdr:cNvPr id="123" name="直線コネクタ 122"/>
        <xdr:cNvCxnSpPr/>
      </xdr:nvCxnSpPr>
      <xdr:spPr>
        <a:xfrm flipV="1">
          <a:off x="3797300" y="9740379"/>
          <a:ext cx="8382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170853</xdr:rowOff>
    </xdr:from>
    <xdr:to>
      <xdr:col>5</xdr:col>
      <xdr:colOff>358775</xdr:colOff>
      <xdr:row>57</xdr:row>
      <xdr:rowOff>50419</xdr:rowOff>
    </xdr:to>
    <xdr:cxnSp macro="">
      <xdr:nvCxnSpPr>
        <xdr:cNvPr id="126" name="直線コネクタ 125"/>
        <xdr:cNvCxnSpPr/>
      </xdr:nvCxnSpPr>
      <xdr:spPr>
        <a:xfrm flipV="1">
          <a:off x="2908300" y="9772053"/>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50419</xdr:rowOff>
    </xdr:from>
    <xdr:to>
      <xdr:col>4</xdr:col>
      <xdr:colOff>155575</xdr:colOff>
      <xdr:row>57</xdr:row>
      <xdr:rowOff>72313</xdr:rowOff>
    </xdr:to>
    <xdr:cxnSp macro="">
      <xdr:nvCxnSpPr>
        <xdr:cNvPr id="129" name="直線コネクタ 128"/>
        <xdr:cNvCxnSpPr/>
      </xdr:nvCxnSpPr>
      <xdr:spPr>
        <a:xfrm flipV="1">
          <a:off x="2019300" y="9823069"/>
          <a:ext cx="889000" cy="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72313</xdr:rowOff>
    </xdr:from>
    <xdr:to>
      <xdr:col>2</xdr:col>
      <xdr:colOff>638175</xdr:colOff>
      <xdr:row>57</xdr:row>
      <xdr:rowOff>93332</xdr:rowOff>
    </xdr:to>
    <xdr:cxnSp macro="">
      <xdr:nvCxnSpPr>
        <xdr:cNvPr id="132" name="直線コネクタ 131"/>
        <xdr:cNvCxnSpPr/>
      </xdr:nvCxnSpPr>
      <xdr:spPr>
        <a:xfrm flipV="1">
          <a:off x="1130300" y="9844963"/>
          <a:ext cx="8890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88379</xdr:rowOff>
    </xdr:from>
    <xdr:to>
      <xdr:col>6</xdr:col>
      <xdr:colOff>561975</xdr:colOff>
      <xdr:row>57</xdr:row>
      <xdr:rowOff>18529</xdr:rowOff>
    </xdr:to>
    <xdr:sp macro="" textlink="">
      <xdr:nvSpPr>
        <xdr:cNvPr id="142" name="円/楕円 141"/>
        <xdr:cNvSpPr/>
      </xdr:nvSpPr>
      <xdr:spPr>
        <a:xfrm>
          <a:off x="4584700" y="96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66806</xdr:rowOff>
    </xdr:from>
    <xdr:ext cx="534377" cy="259045"/>
    <xdr:sp macro="" textlink="">
      <xdr:nvSpPr>
        <xdr:cNvPr id="143" name="物件費該当値テキスト"/>
        <xdr:cNvSpPr txBox="1"/>
      </xdr:nvSpPr>
      <xdr:spPr>
        <a:xfrm>
          <a:off x="4686300" y="96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120053</xdr:rowOff>
    </xdr:from>
    <xdr:to>
      <xdr:col>5</xdr:col>
      <xdr:colOff>409575</xdr:colOff>
      <xdr:row>57</xdr:row>
      <xdr:rowOff>50203</xdr:rowOff>
    </xdr:to>
    <xdr:sp macro="" textlink="">
      <xdr:nvSpPr>
        <xdr:cNvPr id="144" name="円/楕円 143"/>
        <xdr:cNvSpPr/>
      </xdr:nvSpPr>
      <xdr:spPr>
        <a:xfrm>
          <a:off x="3746500" y="97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41330</xdr:rowOff>
    </xdr:from>
    <xdr:ext cx="534377" cy="259045"/>
    <xdr:sp macro="" textlink="">
      <xdr:nvSpPr>
        <xdr:cNvPr id="145" name="テキスト ボックス 144"/>
        <xdr:cNvSpPr txBox="1"/>
      </xdr:nvSpPr>
      <xdr:spPr>
        <a:xfrm>
          <a:off x="3530111" y="98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171069</xdr:rowOff>
    </xdr:from>
    <xdr:to>
      <xdr:col>4</xdr:col>
      <xdr:colOff>206375</xdr:colOff>
      <xdr:row>57</xdr:row>
      <xdr:rowOff>101219</xdr:rowOff>
    </xdr:to>
    <xdr:sp macro="" textlink="">
      <xdr:nvSpPr>
        <xdr:cNvPr id="146" name="円/楕円 145"/>
        <xdr:cNvSpPr/>
      </xdr:nvSpPr>
      <xdr:spPr>
        <a:xfrm>
          <a:off x="2857500" y="97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92346</xdr:rowOff>
    </xdr:from>
    <xdr:ext cx="534377" cy="259045"/>
    <xdr:sp macro="" textlink="">
      <xdr:nvSpPr>
        <xdr:cNvPr id="147" name="テキスト ボックス 146"/>
        <xdr:cNvSpPr txBox="1"/>
      </xdr:nvSpPr>
      <xdr:spPr>
        <a:xfrm>
          <a:off x="2641111" y="98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21513</xdr:rowOff>
    </xdr:from>
    <xdr:to>
      <xdr:col>3</xdr:col>
      <xdr:colOff>3175</xdr:colOff>
      <xdr:row>57</xdr:row>
      <xdr:rowOff>123113</xdr:rowOff>
    </xdr:to>
    <xdr:sp macro="" textlink="">
      <xdr:nvSpPr>
        <xdr:cNvPr id="148" name="円/楕円 147"/>
        <xdr:cNvSpPr/>
      </xdr:nvSpPr>
      <xdr:spPr>
        <a:xfrm>
          <a:off x="1968500" y="97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114240</xdr:rowOff>
    </xdr:from>
    <xdr:ext cx="534377" cy="259045"/>
    <xdr:sp macro="" textlink="">
      <xdr:nvSpPr>
        <xdr:cNvPr id="149" name="テキスト ボックス 148"/>
        <xdr:cNvSpPr txBox="1"/>
      </xdr:nvSpPr>
      <xdr:spPr>
        <a:xfrm>
          <a:off x="1752111" y="98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42532</xdr:rowOff>
    </xdr:from>
    <xdr:to>
      <xdr:col>1</xdr:col>
      <xdr:colOff>485775</xdr:colOff>
      <xdr:row>57</xdr:row>
      <xdr:rowOff>144132</xdr:rowOff>
    </xdr:to>
    <xdr:sp macro="" textlink="">
      <xdr:nvSpPr>
        <xdr:cNvPr id="150" name="円/楕円 149"/>
        <xdr:cNvSpPr/>
      </xdr:nvSpPr>
      <xdr:spPr>
        <a:xfrm>
          <a:off x="1079500" y="98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135259</xdr:rowOff>
    </xdr:from>
    <xdr:ext cx="534377" cy="259045"/>
    <xdr:sp macro="" textlink="">
      <xdr:nvSpPr>
        <xdr:cNvPr id="151" name="テキスト ボックス 150"/>
        <xdr:cNvSpPr txBox="1"/>
      </xdr:nvSpPr>
      <xdr:spPr>
        <a:xfrm>
          <a:off x="863111" y="99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105448</xdr:rowOff>
    </xdr:from>
    <xdr:to>
      <xdr:col>6</xdr:col>
      <xdr:colOff>511175</xdr:colOff>
      <xdr:row>78</xdr:row>
      <xdr:rowOff>110249</xdr:rowOff>
    </xdr:to>
    <xdr:cxnSp macro="">
      <xdr:nvCxnSpPr>
        <xdr:cNvPr id="180" name="直線コネクタ 179"/>
        <xdr:cNvCxnSpPr/>
      </xdr:nvCxnSpPr>
      <xdr:spPr>
        <a:xfrm>
          <a:off x="3797300" y="13478548"/>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105448</xdr:rowOff>
    </xdr:from>
    <xdr:to>
      <xdr:col>5</xdr:col>
      <xdr:colOff>358775</xdr:colOff>
      <xdr:row>78</xdr:row>
      <xdr:rowOff>132956</xdr:rowOff>
    </xdr:to>
    <xdr:cxnSp macro="">
      <xdr:nvCxnSpPr>
        <xdr:cNvPr id="183" name="直線コネクタ 182"/>
        <xdr:cNvCxnSpPr/>
      </xdr:nvCxnSpPr>
      <xdr:spPr>
        <a:xfrm flipV="1">
          <a:off x="2908300" y="13478548"/>
          <a:ext cx="8890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121602</xdr:rowOff>
    </xdr:from>
    <xdr:to>
      <xdr:col>4</xdr:col>
      <xdr:colOff>155575</xdr:colOff>
      <xdr:row>78</xdr:row>
      <xdr:rowOff>132956</xdr:rowOff>
    </xdr:to>
    <xdr:cxnSp macro="">
      <xdr:nvCxnSpPr>
        <xdr:cNvPr id="186" name="直線コネクタ 185"/>
        <xdr:cNvCxnSpPr/>
      </xdr:nvCxnSpPr>
      <xdr:spPr>
        <a:xfrm>
          <a:off x="2019300" y="13494702"/>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59880</xdr:rowOff>
    </xdr:from>
    <xdr:to>
      <xdr:col>2</xdr:col>
      <xdr:colOff>638175</xdr:colOff>
      <xdr:row>78</xdr:row>
      <xdr:rowOff>121602</xdr:rowOff>
    </xdr:to>
    <xdr:cxnSp macro="">
      <xdr:nvCxnSpPr>
        <xdr:cNvPr id="189" name="直線コネクタ 188"/>
        <xdr:cNvCxnSpPr/>
      </xdr:nvCxnSpPr>
      <xdr:spPr>
        <a:xfrm>
          <a:off x="1130300" y="1343298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59449</xdr:rowOff>
    </xdr:from>
    <xdr:to>
      <xdr:col>6</xdr:col>
      <xdr:colOff>561975</xdr:colOff>
      <xdr:row>78</xdr:row>
      <xdr:rowOff>161049</xdr:rowOff>
    </xdr:to>
    <xdr:sp macro="" textlink="">
      <xdr:nvSpPr>
        <xdr:cNvPr id="199" name="円/楕円 198"/>
        <xdr:cNvSpPr/>
      </xdr:nvSpPr>
      <xdr:spPr>
        <a:xfrm>
          <a:off x="4584700" y="134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145826</xdr:rowOff>
    </xdr:from>
    <xdr:ext cx="469744" cy="259045"/>
    <xdr:sp macro="" textlink="">
      <xdr:nvSpPr>
        <xdr:cNvPr id="200" name="維持補修費該当値テキスト"/>
        <xdr:cNvSpPr txBox="1"/>
      </xdr:nvSpPr>
      <xdr:spPr>
        <a:xfrm>
          <a:off x="4686300" y="1334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54648</xdr:rowOff>
    </xdr:from>
    <xdr:to>
      <xdr:col>5</xdr:col>
      <xdr:colOff>409575</xdr:colOff>
      <xdr:row>78</xdr:row>
      <xdr:rowOff>156248</xdr:rowOff>
    </xdr:to>
    <xdr:sp macro="" textlink="">
      <xdr:nvSpPr>
        <xdr:cNvPr id="201" name="円/楕円 200"/>
        <xdr:cNvSpPr/>
      </xdr:nvSpPr>
      <xdr:spPr>
        <a:xfrm>
          <a:off x="3746500" y="134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147375</xdr:rowOff>
    </xdr:from>
    <xdr:ext cx="469744" cy="259045"/>
    <xdr:sp macro="" textlink="">
      <xdr:nvSpPr>
        <xdr:cNvPr id="202" name="テキスト ボックス 201"/>
        <xdr:cNvSpPr txBox="1"/>
      </xdr:nvSpPr>
      <xdr:spPr>
        <a:xfrm>
          <a:off x="3562427" y="1352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82156</xdr:rowOff>
    </xdr:from>
    <xdr:to>
      <xdr:col>4</xdr:col>
      <xdr:colOff>206375</xdr:colOff>
      <xdr:row>79</xdr:row>
      <xdr:rowOff>12306</xdr:rowOff>
    </xdr:to>
    <xdr:sp macro="" textlink="">
      <xdr:nvSpPr>
        <xdr:cNvPr id="203" name="円/楕円 202"/>
        <xdr:cNvSpPr/>
      </xdr:nvSpPr>
      <xdr:spPr>
        <a:xfrm>
          <a:off x="2857500" y="134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3433</xdr:rowOff>
    </xdr:from>
    <xdr:ext cx="469744" cy="259045"/>
    <xdr:sp macro="" textlink="">
      <xdr:nvSpPr>
        <xdr:cNvPr id="204" name="テキスト ボックス 203"/>
        <xdr:cNvSpPr txBox="1"/>
      </xdr:nvSpPr>
      <xdr:spPr>
        <a:xfrm>
          <a:off x="2673427"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70802</xdr:rowOff>
    </xdr:from>
    <xdr:to>
      <xdr:col>3</xdr:col>
      <xdr:colOff>3175</xdr:colOff>
      <xdr:row>79</xdr:row>
      <xdr:rowOff>952</xdr:rowOff>
    </xdr:to>
    <xdr:sp macro="" textlink="">
      <xdr:nvSpPr>
        <xdr:cNvPr id="205" name="円/楕円 204"/>
        <xdr:cNvSpPr/>
      </xdr:nvSpPr>
      <xdr:spPr>
        <a:xfrm>
          <a:off x="1968500" y="134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163529</xdr:rowOff>
    </xdr:from>
    <xdr:ext cx="469744" cy="259045"/>
    <xdr:sp macro="" textlink="">
      <xdr:nvSpPr>
        <xdr:cNvPr id="206" name="テキスト ボックス 205"/>
        <xdr:cNvSpPr txBox="1"/>
      </xdr:nvSpPr>
      <xdr:spPr>
        <a:xfrm>
          <a:off x="1784427" y="1353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9080</xdr:rowOff>
    </xdr:from>
    <xdr:to>
      <xdr:col>1</xdr:col>
      <xdr:colOff>485775</xdr:colOff>
      <xdr:row>78</xdr:row>
      <xdr:rowOff>110680</xdr:rowOff>
    </xdr:to>
    <xdr:sp macro="" textlink="">
      <xdr:nvSpPr>
        <xdr:cNvPr id="207" name="円/楕円 206"/>
        <xdr:cNvSpPr/>
      </xdr:nvSpPr>
      <xdr:spPr>
        <a:xfrm>
          <a:off x="1079500" y="1338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101807</xdr:rowOff>
    </xdr:from>
    <xdr:ext cx="469744" cy="259045"/>
    <xdr:sp macro="" textlink="">
      <xdr:nvSpPr>
        <xdr:cNvPr id="208" name="テキスト ボックス 207"/>
        <xdr:cNvSpPr txBox="1"/>
      </xdr:nvSpPr>
      <xdr:spPr>
        <a:xfrm>
          <a:off x="895427" y="134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156820</xdr:rowOff>
    </xdr:from>
    <xdr:to>
      <xdr:col>6</xdr:col>
      <xdr:colOff>511175</xdr:colOff>
      <xdr:row>98</xdr:row>
      <xdr:rowOff>159055</xdr:rowOff>
    </xdr:to>
    <xdr:cxnSp macro="">
      <xdr:nvCxnSpPr>
        <xdr:cNvPr id="238" name="直線コネクタ 237"/>
        <xdr:cNvCxnSpPr/>
      </xdr:nvCxnSpPr>
      <xdr:spPr>
        <a:xfrm flipV="1">
          <a:off x="3797300" y="16958920"/>
          <a:ext cx="8382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159055</xdr:rowOff>
    </xdr:from>
    <xdr:to>
      <xdr:col>5</xdr:col>
      <xdr:colOff>358775</xdr:colOff>
      <xdr:row>99</xdr:row>
      <xdr:rowOff>59537</xdr:rowOff>
    </xdr:to>
    <xdr:cxnSp macro="">
      <xdr:nvCxnSpPr>
        <xdr:cNvPr id="241" name="直線コネクタ 240"/>
        <xdr:cNvCxnSpPr/>
      </xdr:nvCxnSpPr>
      <xdr:spPr>
        <a:xfrm flipV="1">
          <a:off x="2908300" y="16961155"/>
          <a:ext cx="889000" cy="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59537</xdr:rowOff>
    </xdr:from>
    <xdr:to>
      <xdr:col>4</xdr:col>
      <xdr:colOff>155575</xdr:colOff>
      <xdr:row>99</xdr:row>
      <xdr:rowOff>78346</xdr:rowOff>
    </xdr:to>
    <xdr:cxnSp macro="">
      <xdr:nvCxnSpPr>
        <xdr:cNvPr id="244" name="直線コネクタ 243"/>
        <xdr:cNvCxnSpPr/>
      </xdr:nvCxnSpPr>
      <xdr:spPr>
        <a:xfrm flipV="1">
          <a:off x="2019300" y="17033087"/>
          <a:ext cx="889000" cy="1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78346</xdr:rowOff>
    </xdr:from>
    <xdr:to>
      <xdr:col>2</xdr:col>
      <xdr:colOff>638175</xdr:colOff>
      <xdr:row>99</xdr:row>
      <xdr:rowOff>103620</xdr:rowOff>
    </xdr:to>
    <xdr:cxnSp macro="">
      <xdr:nvCxnSpPr>
        <xdr:cNvPr id="247" name="直線コネクタ 246"/>
        <xdr:cNvCxnSpPr/>
      </xdr:nvCxnSpPr>
      <xdr:spPr>
        <a:xfrm flipV="1">
          <a:off x="1130300" y="17051896"/>
          <a:ext cx="889000" cy="2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106020</xdr:rowOff>
    </xdr:from>
    <xdr:to>
      <xdr:col>6</xdr:col>
      <xdr:colOff>561975</xdr:colOff>
      <xdr:row>99</xdr:row>
      <xdr:rowOff>36170</xdr:rowOff>
    </xdr:to>
    <xdr:sp macro="" textlink="">
      <xdr:nvSpPr>
        <xdr:cNvPr id="257" name="円/楕円 256"/>
        <xdr:cNvSpPr/>
      </xdr:nvSpPr>
      <xdr:spPr>
        <a:xfrm>
          <a:off x="4584700" y="169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20947</xdr:rowOff>
    </xdr:from>
    <xdr:ext cx="534377" cy="259045"/>
    <xdr:sp macro="" textlink="">
      <xdr:nvSpPr>
        <xdr:cNvPr id="258" name="扶助費該当値テキスト"/>
        <xdr:cNvSpPr txBox="1"/>
      </xdr:nvSpPr>
      <xdr:spPr>
        <a:xfrm>
          <a:off x="4686300" y="1682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64,652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108255</xdr:rowOff>
    </xdr:from>
    <xdr:to>
      <xdr:col>5</xdr:col>
      <xdr:colOff>409575</xdr:colOff>
      <xdr:row>99</xdr:row>
      <xdr:rowOff>38405</xdr:rowOff>
    </xdr:to>
    <xdr:sp macro="" textlink="">
      <xdr:nvSpPr>
        <xdr:cNvPr id="259" name="円/楕円 258"/>
        <xdr:cNvSpPr/>
      </xdr:nvSpPr>
      <xdr:spPr>
        <a:xfrm>
          <a:off x="3746500" y="169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29532</xdr:rowOff>
    </xdr:from>
    <xdr:ext cx="534377" cy="259045"/>
    <xdr:sp macro="" textlink="">
      <xdr:nvSpPr>
        <xdr:cNvPr id="260" name="テキスト ボックス 259"/>
        <xdr:cNvSpPr txBox="1"/>
      </xdr:nvSpPr>
      <xdr:spPr>
        <a:xfrm>
          <a:off x="3530111" y="170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64,476</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8737</xdr:rowOff>
    </xdr:from>
    <xdr:to>
      <xdr:col>4</xdr:col>
      <xdr:colOff>206375</xdr:colOff>
      <xdr:row>99</xdr:row>
      <xdr:rowOff>110337</xdr:rowOff>
    </xdr:to>
    <xdr:sp macro="" textlink="">
      <xdr:nvSpPr>
        <xdr:cNvPr id="261" name="円/楕円 260"/>
        <xdr:cNvSpPr/>
      </xdr:nvSpPr>
      <xdr:spPr>
        <a:xfrm>
          <a:off x="2857500" y="169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101464</xdr:rowOff>
    </xdr:from>
    <xdr:ext cx="534377" cy="259045"/>
    <xdr:sp macro="" textlink="">
      <xdr:nvSpPr>
        <xdr:cNvPr id="262" name="テキスト ボックス 261"/>
        <xdr:cNvSpPr txBox="1"/>
      </xdr:nvSpPr>
      <xdr:spPr>
        <a:xfrm>
          <a:off x="2641111" y="170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27546</xdr:rowOff>
    </xdr:from>
    <xdr:to>
      <xdr:col>3</xdr:col>
      <xdr:colOff>3175</xdr:colOff>
      <xdr:row>99</xdr:row>
      <xdr:rowOff>129146</xdr:rowOff>
    </xdr:to>
    <xdr:sp macro="" textlink="">
      <xdr:nvSpPr>
        <xdr:cNvPr id="263" name="円/楕円 262"/>
        <xdr:cNvSpPr/>
      </xdr:nvSpPr>
      <xdr:spPr>
        <a:xfrm>
          <a:off x="1968500" y="1700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120273</xdr:rowOff>
    </xdr:from>
    <xdr:ext cx="534377" cy="259045"/>
    <xdr:sp macro="" textlink="">
      <xdr:nvSpPr>
        <xdr:cNvPr id="264" name="テキスト ボックス 263"/>
        <xdr:cNvSpPr txBox="1"/>
      </xdr:nvSpPr>
      <xdr:spPr>
        <a:xfrm>
          <a:off x="1752111" y="1709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57,331</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52820</xdr:rowOff>
    </xdr:from>
    <xdr:to>
      <xdr:col>1</xdr:col>
      <xdr:colOff>485775</xdr:colOff>
      <xdr:row>99</xdr:row>
      <xdr:rowOff>154420</xdr:rowOff>
    </xdr:to>
    <xdr:sp macro="" textlink="">
      <xdr:nvSpPr>
        <xdr:cNvPr id="265" name="円/楕円 264"/>
        <xdr:cNvSpPr/>
      </xdr:nvSpPr>
      <xdr:spPr>
        <a:xfrm>
          <a:off x="1079500" y="1702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145547</xdr:rowOff>
    </xdr:from>
    <xdr:ext cx="534377" cy="259045"/>
    <xdr:sp macro="" textlink="">
      <xdr:nvSpPr>
        <xdr:cNvPr id="266" name="テキスト ボックス 265"/>
        <xdr:cNvSpPr txBox="1"/>
      </xdr:nvSpPr>
      <xdr:spPr>
        <a:xfrm>
          <a:off x="863111" y="1711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29248</xdr:rowOff>
    </xdr:from>
    <xdr:to>
      <xdr:col>15</xdr:col>
      <xdr:colOff>180975</xdr:colOff>
      <xdr:row>38</xdr:row>
      <xdr:rowOff>118345</xdr:rowOff>
    </xdr:to>
    <xdr:cxnSp macro="">
      <xdr:nvCxnSpPr>
        <xdr:cNvPr id="299" name="直線コネクタ 298"/>
        <xdr:cNvCxnSpPr/>
      </xdr:nvCxnSpPr>
      <xdr:spPr>
        <a:xfrm flipV="1">
          <a:off x="9639300" y="6544348"/>
          <a:ext cx="838200" cy="8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145920</xdr:rowOff>
    </xdr:from>
    <xdr:to>
      <xdr:col>14</xdr:col>
      <xdr:colOff>28575</xdr:colOff>
      <xdr:row>38</xdr:row>
      <xdr:rowOff>118345</xdr:rowOff>
    </xdr:to>
    <xdr:cxnSp macro="">
      <xdr:nvCxnSpPr>
        <xdr:cNvPr id="302" name="直線コネクタ 301"/>
        <xdr:cNvCxnSpPr/>
      </xdr:nvCxnSpPr>
      <xdr:spPr>
        <a:xfrm>
          <a:off x="8750300" y="6489570"/>
          <a:ext cx="889000" cy="1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130165</xdr:rowOff>
    </xdr:from>
    <xdr:to>
      <xdr:col>12</xdr:col>
      <xdr:colOff>511175</xdr:colOff>
      <xdr:row>37</xdr:row>
      <xdr:rowOff>145920</xdr:rowOff>
    </xdr:to>
    <xdr:cxnSp macro="">
      <xdr:nvCxnSpPr>
        <xdr:cNvPr id="305" name="直線コネクタ 304"/>
        <xdr:cNvCxnSpPr/>
      </xdr:nvCxnSpPr>
      <xdr:spPr>
        <a:xfrm>
          <a:off x="7861300" y="6473815"/>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119107</xdr:rowOff>
    </xdr:from>
    <xdr:to>
      <xdr:col>11</xdr:col>
      <xdr:colOff>307975</xdr:colOff>
      <xdr:row>37</xdr:row>
      <xdr:rowOff>130165</xdr:rowOff>
    </xdr:to>
    <xdr:cxnSp macro="">
      <xdr:nvCxnSpPr>
        <xdr:cNvPr id="308" name="直線コネクタ 307"/>
        <xdr:cNvCxnSpPr/>
      </xdr:nvCxnSpPr>
      <xdr:spPr>
        <a:xfrm>
          <a:off x="6972300" y="6462757"/>
          <a:ext cx="889000" cy="1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149898</xdr:rowOff>
    </xdr:from>
    <xdr:to>
      <xdr:col>15</xdr:col>
      <xdr:colOff>231775</xdr:colOff>
      <xdr:row>38</xdr:row>
      <xdr:rowOff>80048</xdr:rowOff>
    </xdr:to>
    <xdr:sp macro="" textlink="">
      <xdr:nvSpPr>
        <xdr:cNvPr id="318" name="円/楕円 317"/>
        <xdr:cNvSpPr/>
      </xdr:nvSpPr>
      <xdr:spPr>
        <a:xfrm>
          <a:off x="10426700" y="649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64825</xdr:rowOff>
    </xdr:from>
    <xdr:ext cx="534377" cy="259045"/>
    <xdr:sp macro="" textlink="">
      <xdr:nvSpPr>
        <xdr:cNvPr id="319" name="補助費等該当値テキスト"/>
        <xdr:cNvSpPr txBox="1"/>
      </xdr:nvSpPr>
      <xdr:spPr>
        <a:xfrm>
          <a:off x="10528300" y="640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67545</xdr:rowOff>
    </xdr:from>
    <xdr:to>
      <xdr:col>14</xdr:col>
      <xdr:colOff>79375</xdr:colOff>
      <xdr:row>38</xdr:row>
      <xdr:rowOff>169145</xdr:rowOff>
    </xdr:to>
    <xdr:sp macro="" textlink="">
      <xdr:nvSpPr>
        <xdr:cNvPr id="320" name="円/楕円 319"/>
        <xdr:cNvSpPr/>
      </xdr:nvSpPr>
      <xdr:spPr>
        <a:xfrm>
          <a:off x="9588500" y="65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160272</xdr:rowOff>
    </xdr:from>
    <xdr:ext cx="534377" cy="259045"/>
    <xdr:sp macro="" textlink="">
      <xdr:nvSpPr>
        <xdr:cNvPr id="321" name="テキスト ボックス 320"/>
        <xdr:cNvSpPr txBox="1"/>
      </xdr:nvSpPr>
      <xdr:spPr>
        <a:xfrm>
          <a:off x="9372111" y="667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95120</xdr:rowOff>
    </xdr:from>
    <xdr:to>
      <xdr:col>12</xdr:col>
      <xdr:colOff>561975</xdr:colOff>
      <xdr:row>38</xdr:row>
      <xdr:rowOff>25270</xdr:rowOff>
    </xdr:to>
    <xdr:sp macro="" textlink="">
      <xdr:nvSpPr>
        <xdr:cNvPr id="322" name="円/楕円 321"/>
        <xdr:cNvSpPr/>
      </xdr:nvSpPr>
      <xdr:spPr>
        <a:xfrm>
          <a:off x="8699500" y="643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16397</xdr:rowOff>
    </xdr:from>
    <xdr:ext cx="534377" cy="259045"/>
    <xdr:sp macro="" textlink="">
      <xdr:nvSpPr>
        <xdr:cNvPr id="323" name="テキスト ボックス 322"/>
        <xdr:cNvSpPr txBox="1"/>
      </xdr:nvSpPr>
      <xdr:spPr>
        <a:xfrm>
          <a:off x="8483111" y="653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79365</xdr:rowOff>
    </xdr:from>
    <xdr:to>
      <xdr:col>11</xdr:col>
      <xdr:colOff>358775</xdr:colOff>
      <xdr:row>38</xdr:row>
      <xdr:rowOff>9516</xdr:rowOff>
    </xdr:to>
    <xdr:sp macro="" textlink="">
      <xdr:nvSpPr>
        <xdr:cNvPr id="324" name="円/楕円 323"/>
        <xdr:cNvSpPr/>
      </xdr:nvSpPr>
      <xdr:spPr>
        <a:xfrm>
          <a:off x="7810500" y="6423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643</xdr:rowOff>
    </xdr:from>
    <xdr:ext cx="534377" cy="259045"/>
    <xdr:sp macro="" textlink="">
      <xdr:nvSpPr>
        <xdr:cNvPr id="325" name="テキスト ボックス 324"/>
        <xdr:cNvSpPr txBox="1"/>
      </xdr:nvSpPr>
      <xdr:spPr>
        <a:xfrm>
          <a:off x="7594111" y="651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68307</xdr:rowOff>
    </xdr:from>
    <xdr:to>
      <xdr:col>10</xdr:col>
      <xdr:colOff>155575</xdr:colOff>
      <xdr:row>37</xdr:row>
      <xdr:rowOff>169907</xdr:rowOff>
    </xdr:to>
    <xdr:sp macro="" textlink="">
      <xdr:nvSpPr>
        <xdr:cNvPr id="326" name="円/楕円 325"/>
        <xdr:cNvSpPr/>
      </xdr:nvSpPr>
      <xdr:spPr>
        <a:xfrm>
          <a:off x="6921500" y="641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161034</xdr:rowOff>
    </xdr:from>
    <xdr:ext cx="534377" cy="259045"/>
    <xdr:sp macro="" textlink="">
      <xdr:nvSpPr>
        <xdr:cNvPr id="327" name="テキスト ボックス 326"/>
        <xdr:cNvSpPr txBox="1"/>
      </xdr:nvSpPr>
      <xdr:spPr>
        <a:xfrm>
          <a:off x="6705111" y="650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102720</xdr:rowOff>
    </xdr:from>
    <xdr:to>
      <xdr:col>15</xdr:col>
      <xdr:colOff>180975</xdr:colOff>
      <xdr:row>58</xdr:row>
      <xdr:rowOff>113009</xdr:rowOff>
    </xdr:to>
    <xdr:cxnSp macro="">
      <xdr:nvCxnSpPr>
        <xdr:cNvPr id="354" name="直線コネクタ 353"/>
        <xdr:cNvCxnSpPr/>
      </xdr:nvCxnSpPr>
      <xdr:spPr>
        <a:xfrm flipV="1">
          <a:off x="9639300" y="10046820"/>
          <a:ext cx="838200" cy="1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93271</xdr:rowOff>
    </xdr:from>
    <xdr:to>
      <xdr:col>14</xdr:col>
      <xdr:colOff>28575</xdr:colOff>
      <xdr:row>58</xdr:row>
      <xdr:rowOff>113009</xdr:rowOff>
    </xdr:to>
    <xdr:cxnSp macro="">
      <xdr:nvCxnSpPr>
        <xdr:cNvPr id="357" name="直線コネクタ 356"/>
        <xdr:cNvCxnSpPr/>
      </xdr:nvCxnSpPr>
      <xdr:spPr>
        <a:xfrm>
          <a:off x="8750300" y="10037371"/>
          <a:ext cx="889000" cy="1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93271</xdr:rowOff>
    </xdr:from>
    <xdr:to>
      <xdr:col>12</xdr:col>
      <xdr:colOff>511175</xdr:colOff>
      <xdr:row>58</xdr:row>
      <xdr:rowOff>99608</xdr:rowOff>
    </xdr:to>
    <xdr:cxnSp macro="">
      <xdr:nvCxnSpPr>
        <xdr:cNvPr id="360" name="直線コネクタ 359"/>
        <xdr:cNvCxnSpPr/>
      </xdr:nvCxnSpPr>
      <xdr:spPr>
        <a:xfrm flipV="1">
          <a:off x="7861300" y="10037371"/>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99608</xdr:rowOff>
    </xdr:from>
    <xdr:to>
      <xdr:col>11</xdr:col>
      <xdr:colOff>307975</xdr:colOff>
      <xdr:row>58</xdr:row>
      <xdr:rowOff>106632</xdr:rowOff>
    </xdr:to>
    <xdr:cxnSp macro="">
      <xdr:nvCxnSpPr>
        <xdr:cNvPr id="363" name="直線コネクタ 362"/>
        <xdr:cNvCxnSpPr/>
      </xdr:nvCxnSpPr>
      <xdr:spPr>
        <a:xfrm flipV="1">
          <a:off x="6972300" y="10043708"/>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51920</xdr:rowOff>
    </xdr:from>
    <xdr:to>
      <xdr:col>15</xdr:col>
      <xdr:colOff>231775</xdr:colOff>
      <xdr:row>58</xdr:row>
      <xdr:rowOff>153520</xdr:rowOff>
    </xdr:to>
    <xdr:sp macro="" textlink="">
      <xdr:nvSpPr>
        <xdr:cNvPr id="373" name="円/楕円 372"/>
        <xdr:cNvSpPr/>
      </xdr:nvSpPr>
      <xdr:spPr>
        <a:xfrm>
          <a:off x="10426700" y="999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62209</xdr:rowOff>
    </xdr:from>
    <xdr:to>
      <xdr:col>14</xdr:col>
      <xdr:colOff>79375</xdr:colOff>
      <xdr:row>58</xdr:row>
      <xdr:rowOff>163809</xdr:rowOff>
    </xdr:to>
    <xdr:sp macro="" textlink="">
      <xdr:nvSpPr>
        <xdr:cNvPr id="375" name="円/楕円 374"/>
        <xdr:cNvSpPr/>
      </xdr:nvSpPr>
      <xdr:spPr>
        <a:xfrm>
          <a:off x="9588500" y="1000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154936</xdr:rowOff>
    </xdr:from>
    <xdr:ext cx="534377" cy="259045"/>
    <xdr:sp macro="" textlink="">
      <xdr:nvSpPr>
        <xdr:cNvPr id="376" name="テキスト ボックス 375"/>
        <xdr:cNvSpPr txBox="1"/>
      </xdr:nvSpPr>
      <xdr:spPr>
        <a:xfrm>
          <a:off x="9372111" y="1009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42471</xdr:rowOff>
    </xdr:from>
    <xdr:to>
      <xdr:col>12</xdr:col>
      <xdr:colOff>561975</xdr:colOff>
      <xdr:row>58</xdr:row>
      <xdr:rowOff>144071</xdr:rowOff>
    </xdr:to>
    <xdr:sp macro="" textlink="">
      <xdr:nvSpPr>
        <xdr:cNvPr id="377" name="円/楕円 376"/>
        <xdr:cNvSpPr/>
      </xdr:nvSpPr>
      <xdr:spPr>
        <a:xfrm>
          <a:off x="8699500" y="99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135198</xdr:rowOff>
    </xdr:from>
    <xdr:ext cx="534377" cy="259045"/>
    <xdr:sp macro="" textlink="">
      <xdr:nvSpPr>
        <xdr:cNvPr id="378" name="テキスト ボックス 377"/>
        <xdr:cNvSpPr txBox="1"/>
      </xdr:nvSpPr>
      <xdr:spPr>
        <a:xfrm>
          <a:off x="8483111" y="100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48808</xdr:rowOff>
    </xdr:from>
    <xdr:to>
      <xdr:col>11</xdr:col>
      <xdr:colOff>358775</xdr:colOff>
      <xdr:row>58</xdr:row>
      <xdr:rowOff>150408</xdr:rowOff>
    </xdr:to>
    <xdr:sp macro="" textlink="">
      <xdr:nvSpPr>
        <xdr:cNvPr id="379" name="円/楕円 378"/>
        <xdr:cNvSpPr/>
      </xdr:nvSpPr>
      <xdr:spPr>
        <a:xfrm>
          <a:off x="7810500" y="99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141535</xdr:rowOff>
    </xdr:from>
    <xdr:ext cx="534377" cy="259045"/>
    <xdr:sp macro="" textlink="">
      <xdr:nvSpPr>
        <xdr:cNvPr id="380" name="テキスト ボックス 379"/>
        <xdr:cNvSpPr txBox="1"/>
      </xdr:nvSpPr>
      <xdr:spPr>
        <a:xfrm>
          <a:off x="7594111" y="1008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55832</xdr:rowOff>
    </xdr:from>
    <xdr:to>
      <xdr:col>10</xdr:col>
      <xdr:colOff>155575</xdr:colOff>
      <xdr:row>58</xdr:row>
      <xdr:rowOff>157432</xdr:rowOff>
    </xdr:to>
    <xdr:sp macro="" textlink="">
      <xdr:nvSpPr>
        <xdr:cNvPr id="381" name="円/楕円 380"/>
        <xdr:cNvSpPr/>
      </xdr:nvSpPr>
      <xdr:spPr>
        <a:xfrm>
          <a:off x="6921500" y="999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148559</xdr:rowOff>
    </xdr:from>
    <xdr:ext cx="534377" cy="259045"/>
    <xdr:sp macro="" textlink="">
      <xdr:nvSpPr>
        <xdr:cNvPr id="382" name="テキスト ボックス 381"/>
        <xdr:cNvSpPr txBox="1"/>
      </xdr:nvSpPr>
      <xdr:spPr>
        <a:xfrm>
          <a:off x="6705111" y="1009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26153</xdr:rowOff>
    </xdr:from>
    <xdr:to>
      <xdr:col>15</xdr:col>
      <xdr:colOff>180975</xdr:colOff>
      <xdr:row>79</xdr:row>
      <xdr:rowOff>32083</xdr:rowOff>
    </xdr:to>
    <xdr:cxnSp macro="">
      <xdr:nvCxnSpPr>
        <xdr:cNvPr id="411" name="直線コネクタ 410"/>
        <xdr:cNvCxnSpPr/>
      </xdr:nvCxnSpPr>
      <xdr:spPr>
        <a:xfrm flipV="1">
          <a:off x="9639300" y="13570703"/>
          <a:ext cx="838200" cy="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146803</xdr:rowOff>
    </xdr:from>
    <xdr:to>
      <xdr:col>15</xdr:col>
      <xdr:colOff>231775</xdr:colOff>
      <xdr:row>79</xdr:row>
      <xdr:rowOff>76953</xdr:rowOff>
    </xdr:to>
    <xdr:sp macro="" textlink="">
      <xdr:nvSpPr>
        <xdr:cNvPr id="421" name="円/楕円 420"/>
        <xdr:cNvSpPr/>
      </xdr:nvSpPr>
      <xdr:spPr>
        <a:xfrm>
          <a:off x="10426700" y="1351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152733</xdr:rowOff>
    </xdr:from>
    <xdr:to>
      <xdr:col>14</xdr:col>
      <xdr:colOff>79375</xdr:colOff>
      <xdr:row>79</xdr:row>
      <xdr:rowOff>82883</xdr:rowOff>
    </xdr:to>
    <xdr:sp macro="" textlink="">
      <xdr:nvSpPr>
        <xdr:cNvPr id="423" name="円/楕円 422"/>
        <xdr:cNvSpPr/>
      </xdr:nvSpPr>
      <xdr:spPr>
        <a:xfrm>
          <a:off x="9588500" y="1352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74010</xdr:rowOff>
    </xdr:from>
    <xdr:ext cx="469744" cy="259045"/>
    <xdr:sp macro="" textlink="">
      <xdr:nvSpPr>
        <xdr:cNvPr id="424" name="テキスト ボックス 423"/>
        <xdr:cNvSpPr txBox="1"/>
      </xdr:nvSpPr>
      <xdr:spPr>
        <a:xfrm>
          <a:off x="9404427" y="1361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50462</xdr:rowOff>
    </xdr:from>
    <xdr:to>
      <xdr:col>15</xdr:col>
      <xdr:colOff>180975</xdr:colOff>
      <xdr:row>98</xdr:row>
      <xdr:rowOff>109007</xdr:rowOff>
    </xdr:to>
    <xdr:cxnSp macro="">
      <xdr:nvCxnSpPr>
        <xdr:cNvPr id="453" name="直線コネクタ 452"/>
        <xdr:cNvCxnSpPr/>
      </xdr:nvCxnSpPr>
      <xdr:spPr>
        <a:xfrm flipV="1">
          <a:off x="9639300" y="16852562"/>
          <a:ext cx="838200" cy="5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171112</xdr:rowOff>
    </xdr:from>
    <xdr:to>
      <xdr:col>15</xdr:col>
      <xdr:colOff>231775</xdr:colOff>
      <xdr:row>98</xdr:row>
      <xdr:rowOff>101262</xdr:rowOff>
    </xdr:to>
    <xdr:sp macro="" textlink="">
      <xdr:nvSpPr>
        <xdr:cNvPr id="463" name="円/楕円 462"/>
        <xdr:cNvSpPr/>
      </xdr:nvSpPr>
      <xdr:spPr>
        <a:xfrm>
          <a:off x="10426700" y="168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149539</xdr:rowOff>
    </xdr:from>
    <xdr:ext cx="534377" cy="259045"/>
    <xdr:sp macro="" textlink="">
      <xdr:nvSpPr>
        <xdr:cNvPr id="464" name="普通建設事業費 （ うち更新整備　）該当値テキスト"/>
        <xdr:cNvSpPr txBox="1"/>
      </xdr:nvSpPr>
      <xdr:spPr>
        <a:xfrm>
          <a:off x="10528300" y="1678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58207</xdr:rowOff>
    </xdr:from>
    <xdr:to>
      <xdr:col>14</xdr:col>
      <xdr:colOff>79375</xdr:colOff>
      <xdr:row>98</xdr:row>
      <xdr:rowOff>159807</xdr:rowOff>
    </xdr:to>
    <xdr:sp macro="" textlink="">
      <xdr:nvSpPr>
        <xdr:cNvPr id="465" name="円/楕円 464"/>
        <xdr:cNvSpPr/>
      </xdr:nvSpPr>
      <xdr:spPr>
        <a:xfrm>
          <a:off x="9588500" y="168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150934</xdr:rowOff>
    </xdr:from>
    <xdr:ext cx="534377" cy="259045"/>
    <xdr:sp macro="" textlink="">
      <xdr:nvSpPr>
        <xdr:cNvPr id="466" name="テキスト ボックス 465"/>
        <xdr:cNvSpPr txBox="1"/>
      </xdr:nvSpPr>
      <xdr:spPr>
        <a:xfrm>
          <a:off x="9372111" y="1695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132133</xdr:rowOff>
    </xdr:from>
    <xdr:to>
      <xdr:col>23</xdr:col>
      <xdr:colOff>517525</xdr:colOff>
      <xdr:row>38</xdr:row>
      <xdr:rowOff>136911</xdr:rowOff>
    </xdr:to>
    <xdr:cxnSp macro="">
      <xdr:nvCxnSpPr>
        <xdr:cNvPr id="493" name="直線コネクタ 492"/>
        <xdr:cNvCxnSpPr/>
      </xdr:nvCxnSpPr>
      <xdr:spPr>
        <a:xfrm>
          <a:off x="15481300" y="6647233"/>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132133</xdr:rowOff>
    </xdr:from>
    <xdr:to>
      <xdr:col>22</xdr:col>
      <xdr:colOff>365125</xdr:colOff>
      <xdr:row>38</xdr:row>
      <xdr:rowOff>137350</xdr:rowOff>
    </xdr:to>
    <xdr:cxnSp macro="">
      <xdr:nvCxnSpPr>
        <xdr:cNvPr id="496" name="直線コネクタ 495"/>
        <xdr:cNvCxnSpPr/>
      </xdr:nvCxnSpPr>
      <xdr:spPr>
        <a:xfrm flipV="1">
          <a:off x="14592300" y="6647233"/>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134968</xdr:rowOff>
    </xdr:from>
    <xdr:to>
      <xdr:col>21</xdr:col>
      <xdr:colOff>161925</xdr:colOff>
      <xdr:row>38</xdr:row>
      <xdr:rowOff>137350</xdr:rowOff>
    </xdr:to>
    <xdr:cxnSp macro="">
      <xdr:nvCxnSpPr>
        <xdr:cNvPr id="499" name="直線コネクタ 498"/>
        <xdr:cNvCxnSpPr/>
      </xdr:nvCxnSpPr>
      <xdr:spPr>
        <a:xfrm>
          <a:off x="13703300" y="6650068"/>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133345</xdr:rowOff>
    </xdr:from>
    <xdr:to>
      <xdr:col>19</xdr:col>
      <xdr:colOff>644525</xdr:colOff>
      <xdr:row>38</xdr:row>
      <xdr:rowOff>134968</xdr:rowOff>
    </xdr:to>
    <xdr:cxnSp macro="">
      <xdr:nvCxnSpPr>
        <xdr:cNvPr id="502" name="直線コネクタ 501"/>
        <xdr:cNvCxnSpPr/>
      </xdr:nvCxnSpPr>
      <xdr:spPr>
        <a:xfrm>
          <a:off x="12814300" y="6648445"/>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86111</xdr:rowOff>
    </xdr:from>
    <xdr:to>
      <xdr:col>23</xdr:col>
      <xdr:colOff>568325</xdr:colOff>
      <xdr:row>39</xdr:row>
      <xdr:rowOff>16261</xdr:rowOff>
    </xdr:to>
    <xdr:sp macro="" textlink="">
      <xdr:nvSpPr>
        <xdr:cNvPr id="512" name="円/楕円 511"/>
        <xdr:cNvSpPr/>
      </xdr:nvSpPr>
      <xdr:spPr>
        <a:xfrm>
          <a:off x="16268700" y="66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81333</xdr:rowOff>
    </xdr:from>
    <xdr:to>
      <xdr:col>22</xdr:col>
      <xdr:colOff>415925</xdr:colOff>
      <xdr:row>39</xdr:row>
      <xdr:rowOff>11483</xdr:rowOff>
    </xdr:to>
    <xdr:sp macro="" textlink="">
      <xdr:nvSpPr>
        <xdr:cNvPr id="514" name="円/楕円 513"/>
        <xdr:cNvSpPr/>
      </xdr:nvSpPr>
      <xdr:spPr>
        <a:xfrm>
          <a:off x="15430500" y="65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2610</xdr:rowOff>
    </xdr:from>
    <xdr:ext cx="469744" cy="259045"/>
    <xdr:sp macro="" textlink="">
      <xdr:nvSpPr>
        <xdr:cNvPr id="515" name="テキスト ボックス 514"/>
        <xdr:cNvSpPr txBox="1"/>
      </xdr:nvSpPr>
      <xdr:spPr>
        <a:xfrm>
          <a:off x="15246427" y="668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86550</xdr:rowOff>
    </xdr:from>
    <xdr:to>
      <xdr:col>21</xdr:col>
      <xdr:colOff>212725</xdr:colOff>
      <xdr:row>39</xdr:row>
      <xdr:rowOff>16700</xdr:rowOff>
    </xdr:to>
    <xdr:sp macro="" textlink="">
      <xdr:nvSpPr>
        <xdr:cNvPr id="516" name="円/楕円 515"/>
        <xdr:cNvSpPr/>
      </xdr:nvSpPr>
      <xdr:spPr>
        <a:xfrm>
          <a:off x="14541500" y="66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7827</xdr:rowOff>
    </xdr:from>
    <xdr:ext cx="378565" cy="259045"/>
    <xdr:sp macro="" textlink="">
      <xdr:nvSpPr>
        <xdr:cNvPr id="517" name="テキスト ボックス 516"/>
        <xdr:cNvSpPr txBox="1"/>
      </xdr:nvSpPr>
      <xdr:spPr>
        <a:xfrm>
          <a:off x="14403017" y="66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84168</xdr:rowOff>
    </xdr:from>
    <xdr:to>
      <xdr:col>20</xdr:col>
      <xdr:colOff>9525</xdr:colOff>
      <xdr:row>39</xdr:row>
      <xdr:rowOff>14318</xdr:rowOff>
    </xdr:to>
    <xdr:sp macro="" textlink="">
      <xdr:nvSpPr>
        <xdr:cNvPr id="518" name="円/楕円 517"/>
        <xdr:cNvSpPr/>
      </xdr:nvSpPr>
      <xdr:spPr>
        <a:xfrm>
          <a:off x="13652500" y="659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5445</xdr:rowOff>
    </xdr:from>
    <xdr:ext cx="469744" cy="259045"/>
    <xdr:sp macro="" textlink="">
      <xdr:nvSpPr>
        <xdr:cNvPr id="519" name="テキスト ボックス 518"/>
        <xdr:cNvSpPr txBox="1"/>
      </xdr:nvSpPr>
      <xdr:spPr>
        <a:xfrm>
          <a:off x="13468427" y="669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82545</xdr:rowOff>
    </xdr:from>
    <xdr:to>
      <xdr:col>18</xdr:col>
      <xdr:colOff>492125</xdr:colOff>
      <xdr:row>39</xdr:row>
      <xdr:rowOff>12695</xdr:rowOff>
    </xdr:to>
    <xdr:sp macro="" textlink="">
      <xdr:nvSpPr>
        <xdr:cNvPr id="520" name="円/楕円 519"/>
        <xdr:cNvSpPr/>
      </xdr:nvSpPr>
      <xdr:spPr>
        <a:xfrm>
          <a:off x="12763500" y="65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3822</xdr:rowOff>
    </xdr:from>
    <xdr:ext cx="469744" cy="259045"/>
    <xdr:sp macro="" textlink="">
      <xdr:nvSpPr>
        <xdr:cNvPr id="521" name="テキスト ボックス 520"/>
        <xdr:cNvSpPr txBox="1"/>
      </xdr:nvSpPr>
      <xdr:spPr>
        <a:xfrm>
          <a:off x="12579427" y="669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35006</xdr:rowOff>
    </xdr:from>
    <xdr:to>
      <xdr:col>23</xdr:col>
      <xdr:colOff>517525</xdr:colOff>
      <xdr:row>78</xdr:row>
      <xdr:rowOff>54649</xdr:rowOff>
    </xdr:to>
    <xdr:cxnSp macro="">
      <xdr:nvCxnSpPr>
        <xdr:cNvPr id="605" name="直線コネクタ 604"/>
        <xdr:cNvCxnSpPr/>
      </xdr:nvCxnSpPr>
      <xdr:spPr>
        <a:xfrm>
          <a:off x="15481300" y="13408106"/>
          <a:ext cx="8382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32316</xdr:rowOff>
    </xdr:from>
    <xdr:to>
      <xdr:col>22</xdr:col>
      <xdr:colOff>365125</xdr:colOff>
      <xdr:row>78</xdr:row>
      <xdr:rowOff>35006</xdr:rowOff>
    </xdr:to>
    <xdr:cxnSp macro="">
      <xdr:nvCxnSpPr>
        <xdr:cNvPr id="608" name="直線コネクタ 607"/>
        <xdr:cNvCxnSpPr/>
      </xdr:nvCxnSpPr>
      <xdr:spPr>
        <a:xfrm>
          <a:off x="14592300" y="13405416"/>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32316</xdr:rowOff>
    </xdr:from>
    <xdr:to>
      <xdr:col>21</xdr:col>
      <xdr:colOff>161925</xdr:colOff>
      <xdr:row>78</xdr:row>
      <xdr:rowOff>34807</xdr:rowOff>
    </xdr:to>
    <xdr:cxnSp macro="">
      <xdr:nvCxnSpPr>
        <xdr:cNvPr id="611" name="直線コネクタ 610"/>
        <xdr:cNvCxnSpPr/>
      </xdr:nvCxnSpPr>
      <xdr:spPr>
        <a:xfrm flipV="1">
          <a:off x="13703300" y="13405416"/>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28319</xdr:rowOff>
    </xdr:from>
    <xdr:to>
      <xdr:col>19</xdr:col>
      <xdr:colOff>644525</xdr:colOff>
      <xdr:row>78</xdr:row>
      <xdr:rowOff>34807</xdr:rowOff>
    </xdr:to>
    <xdr:cxnSp macro="">
      <xdr:nvCxnSpPr>
        <xdr:cNvPr id="614" name="直線コネクタ 613"/>
        <xdr:cNvCxnSpPr/>
      </xdr:nvCxnSpPr>
      <xdr:spPr>
        <a:xfrm>
          <a:off x="12814300" y="13401419"/>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3849</xdr:rowOff>
    </xdr:from>
    <xdr:to>
      <xdr:col>23</xdr:col>
      <xdr:colOff>568325</xdr:colOff>
      <xdr:row>78</xdr:row>
      <xdr:rowOff>105449</xdr:rowOff>
    </xdr:to>
    <xdr:sp macro="" textlink="">
      <xdr:nvSpPr>
        <xdr:cNvPr id="624" name="円/楕円 623"/>
        <xdr:cNvSpPr/>
      </xdr:nvSpPr>
      <xdr:spPr>
        <a:xfrm>
          <a:off x="16268700" y="133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90226</xdr:rowOff>
    </xdr:from>
    <xdr:ext cx="534377" cy="259045"/>
    <xdr:sp macro="" textlink="">
      <xdr:nvSpPr>
        <xdr:cNvPr id="625" name="公債費該当値テキスト"/>
        <xdr:cNvSpPr txBox="1"/>
      </xdr:nvSpPr>
      <xdr:spPr>
        <a:xfrm>
          <a:off x="16370300" y="132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155656</xdr:rowOff>
    </xdr:from>
    <xdr:to>
      <xdr:col>22</xdr:col>
      <xdr:colOff>415925</xdr:colOff>
      <xdr:row>78</xdr:row>
      <xdr:rowOff>85806</xdr:rowOff>
    </xdr:to>
    <xdr:sp macro="" textlink="">
      <xdr:nvSpPr>
        <xdr:cNvPr id="626" name="円/楕円 625"/>
        <xdr:cNvSpPr/>
      </xdr:nvSpPr>
      <xdr:spPr>
        <a:xfrm>
          <a:off x="15430500" y="1335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76933</xdr:rowOff>
    </xdr:from>
    <xdr:ext cx="534377" cy="259045"/>
    <xdr:sp macro="" textlink="">
      <xdr:nvSpPr>
        <xdr:cNvPr id="627" name="テキスト ボックス 626"/>
        <xdr:cNvSpPr txBox="1"/>
      </xdr:nvSpPr>
      <xdr:spPr>
        <a:xfrm>
          <a:off x="15214111" y="1345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152966</xdr:rowOff>
    </xdr:from>
    <xdr:to>
      <xdr:col>21</xdr:col>
      <xdr:colOff>212725</xdr:colOff>
      <xdr:row>78</xdr:row>
      <xdr:rowOff>83116</xdr:rowOff>
    </xdr:to>
    <xdr:sp macro="" textlink="">
      <xdr:nvSpPr>
        <xdr:cNvPr id="628" name="円/楕円 627"/>
        <xdr:cNvSpPr/>
      </xdr:nvSpPr>
      <xdr:spPr>
        <a:xfrm>
          <a:off x="14541500" y="1335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74243</xdr:rowOff>
    </xdr:from>
    <xdr:ext cx="534377" cy="259045"/>
    <xdr:sp macro="" textlink="">
      <xdr:nvSpPr>
        <xdr:cNvPr id="629" name="テキスト ボックス 628"/>
        <xdr:cNvSpPr txBox="1"/>
      </xdr:nvSpPr>
      <xdr:spPr>
        <a:xfrm>
          <a:off x="14325111" y="1344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155457</xdr:rowOff>
    </xdr:from>
    <xdr:to>
      <xdr:col>20</xdr:col>
      <xdr:colOff>9525</xdr:colOff>
      <xdr:row>78</xdr:row>
      <xdr:rowOff>85607</xdr:rowOff>
    </xdr:to>
    <xdr:sp macro="" textlink="">
      <xdr:nvSpPr>
        <xdr:cNvPr id="630" name="円/楕円 629"/>
        <xdr:cNvSpPr/>
      </xdr:nvSpPr>
      <xdr:spPr>
        <a:xfrm>
          <a:off x="13652500" y="1335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76734</xdr:rowOff>
    </xdr:from>
    <xdr:ext cx="534377" cy="259045"/>
    <xdr:sp macro="" textlink="">
      <xdr:nvSpPr>
        <xdr:cNvPr id="631" name="テキスト ボックス 630"/>
        <xdr:cNvSpPr txBox="1"/>
      </xdr:nvSpPr>
      <xdr:spPr>
        <a:xfrm>
          <a:off x="13436111" y="134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148969</xdr:rowOff>
    </xdr:from>
    <xdr:to>
      <xdr:col>18</xdr:col>
      <xdr:colOff>492125</xdr:colOff>
      <xdr:row>78</xdr:row>
      <xdr:rowOff>79119</xdr:rowOff>
    </xdr:to>
    <xdr:sp macro="" textlink="">
      <xdr:nvSpPr>
        <xdr:cNvPr id="632" name="円/楕円 631"/>
        <xdr:cNvSpPr/>
      </xdr:nvSpPr>
      <xdr:spPr>
        <a:xfrm>
          <a:off x="12763500" y="133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70246</xdr:rowOff>
    </xdr:from>
    <xdr:ext cx="534377" cy="259045"/>
    <xdr:sp macro="" textlink="">
      <xdr:nvSpPr>
        <xdr:cNvPr id="633" name="テキスト ボックス 632"/>
        <xdr:cNvSpPr txBox="1"/>
      </xdr:nvSpPr>
      <xdr:spPr>
        <a:xfrm>
          <a:off x="12547111" y="134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65915</xdr:rowOff>
    </xdr:from>
    <xdr:to>
      <xdr:col>23</xdr:col>
      <xdr:colOff>517525</xdr:colOff>
      <xdr:row>98</xdr:row>
      <xdr:rowOff>70917</xdr:rowOff>
    </xdr:to>
    <xdr:cxnSp macro="">
      <xdr:nvCxnSpPr>
        <xdr:cNvPr id="660" name="直線コネクタ 659"/>
        <xdr:cNvCxnSpPr/>
      </xdr:nvCxnSpPr>
      <xdr:spPr>
        <a:xfrm>
          <a:off x="15481300" y="16868015"/>
          <a:ext cx="8382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65915</xdr:rowOff>
    </xdr:from>
    <xdr:to>
      <xdr:col>22</xdr:col>
      <xdr:colOff>365125</xdr:colOff>
      <xdr:row>98</xdr:row>
      <xdr:rowOff>84998</xdr:rowOff>
    </xdr:to>
    <xdr:cxnSp macro="">
      <xdr:nvCxnSpPr>
        <xdr:cNvPr id="663" name="直線コネクタ 662"/>
        <xdr:cNvCxnSpPr/>
      </xdr:nvCxnSpPr>
      <xdr:spPr>
        <a:xfrm flipV="1">
          <a:off x="14592300" y="16868015"/>
          <a:ext cx="889000" cy="1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84998</xdr:rowOff>
    </xdr:from>
    <xdr:to>
      <xdr:col>21</xdr:col>
      <xdr:colOff>161925</xdr:colOff>
      <xdr:row>98</xdr:row>
      <xdr:rowOff>107176</xdr:rowOff>
    </xdr:to>
    <xdr:cxnSp macro="">
      <xdr:nvCxnSpPr>
        <xdr:cNvPr id="666" name="直線コネクタ 665"/>
        <xdr:cNvCxnSpPr/>
      </xdr:nvCxnSpPr>
      <xdr:spPr>
        <a:xfrm flipV="1">
          <a:off x="13703300" y="16887098"/>
          <a:ext cx="889000" cy="2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95552</xdr:rowOff>
    </xdr:from>
    <xdr:to>
      <xdr:col>19</xdr:col>
      <xdr:colOff>644525</xdr:colOff>
      <xdr:row>98</xdr:row>
      <xdr:rowOff>107176</xdr:rowOff>
    </xdr:to>
    <xdr:cxnSp macro="">
      <xdr:nvCxnSpPr>
        <xdr:cNvPr id="669" name="直線コネクタ 668"/>
        <xdr:cNvCxnSpPr/>
      </xdr:nvCxnSpPr>
      <xdr:spPr>
        <a:xfrm>
          <a:off x="12814300" y="16897652"/>
          <a:ext cx="889000" cy="1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20117</xdr:rowOff>
    </xdr:from>
    <xdr:to>
      <xdr:col>23</xdr:col>
      <xdr:colOff>568325</xdr:colOff>
      <xdr:row>98</xdr:row>
      <xdr:rowOff>121717</xdr:rowOff>
    </xdr:to>
    <xdr:sp macro="" textlink="">
      <xdr:nvSpPr>
        <xdr:cNvPr id="679" name="円/楕円 678"/>
        <xdr:cNvSpPr/>
      </xdr:nvSpPr>
      <xdr:spPr>
        <a:xfrm>
          <a:off x="16268700" y="1682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150944</xdr:rowOff>
    </xdr:from>
    <xdr:ext cx="534377" cy="259045"/>
    <xdr:sp macro="" textlink="">
      <xdr:nvSpPr>
        <xdr:cNvPr id="680" name="積立金該当値テキスト"/>
        <xdr:cNvSpPr txBox="1"/>
      </xdr:nvSpPr>
      <xdr:spPr>
        <a:xfrm>
          <a:off x="16370300" y="166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15115</xdr:rowOff>
    </xdr:from>
    <xdr:to>
      <xdr:col>22</xdr:col>
      <xdr:colOff>415925</xdr:colOff>
      <xdr:row>98</xdr:row>
      <xdr:rowOff>116715</xdr:rowOff>
    </xdr:to>
    <xdr:sp macro="" textlink="">
      <xdr:nvSpPr>
        <xdr:cNvPr id="681" name="円/楕円 680"/>
        <xdr:cNvSpPr/>
      </xdr:nvSpPr>
      <xdr:spPr>
        <a:xfrm>
          <a:off x="15430500" y="168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133242</xdr:rowOff>
    </xdr:from>
    <xdr:ext cx="534377" cy="259045"/>
    <xdr:sp macro="" textlink="">
      <xdr:nvSpPr>
        <xdr:cNvPr id="682" name="テキスト ボックス 681"/>
        <xdr:cNvSpPr txBox="1"/>
      </xdr:nvSpPr>
      <xdr:spPr>
        <a:xfrm>
          <a:off x="15214111" y="165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34198</xdr:rowOff>
    </xdr:from>
    <xdr:to>
      <xdr:col>21</xdr:col>
      <xdr:colOff>212725</xdr:colOff>
      <xdr:row>98</xdr:row>
      <xdr:rowOff>135798</xdr:rowOff>
    </xdr:to>
    <xdr:sp macro="" textlink="">
      <xdr:nvSpPr>
        <xdr:cNvPr id="683" name="円/楕円 682"/>
        <xdr:cNvSpPr/>
      </xdr:nvSpPr>
      <xdr:spPr>
        <a:xfrm>
          <a:off x="14541500" y="168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126925</xdr:rowOff>
    </xdr:from>
    <xdr:ext cx="534377" cy="259045"/>
    <xdr:sp macro="" textlink="">
      <xdr:nvSpPr>
        <xdr:cNvPr id="684" name="テキスト ボックス 683"/>
        <xdr:cNvSpPr txBox="1"/>
      </xdr:nvSpPr>
      <xdr:spPr>
        <a:xfrm>
          <a:off x="14325111" y="169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56376</xdr:rowOff>
    </xdr:from>
    <xdr:to>
      <xdr:col>20</xdr:col>
      <xdr:colOff>9525</xdr:colOff>
      <xdr:row>98</xdr:row>
      <xdr:rowOff>157976</xdr:rowOff>
    </xdr:to>
    <xdr:sp macro="" textlink="">
      <xdr:nvSpPr>
        <xdr:cNvPr id="685" name="円/楕円 684"/>
        <xdr:cNvSpPr/>
      </xdr:nvSpPr>
      <xdr:spPr>
        <a:xfrm>
          <a:off x="13652500" y="168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149103</xdr:rowOff>
    </xdr:from>
    <xdr:ext cx="534377" cy="259045"/>
    <xdr:sp macro="" textlink="">
      <xdr:nvSpPr>
        <xdr:cNvPr id="686" name="テキスト ボックス 685"/>
        <xdr:cNvSpPr txBox="1"/>
      </xdr:nvSpPr>
      <xdr:spPr>
        <a:xfrm>
          <a:off x="13436111" y="169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44752</xdr:rowOff>
    </xdr:from>
    <xdr:to>
      <xdr:col>18</xdr:col>
      <xdr:colOff>492125</xdr:colOff>
      <xdr:row>98</xdr:row>
      <xdr:rowOff>146352</xdr:rowOff>
    </xdr:to>
    <xdr:sp macro="" textlink="">
      <xdr:nvSpPr>
        <xdr:cNvPr id="687" name="円/楕円 686"/>
        <xdr:cNvSpPr/>
      </xdr:nvSpPr>
      <xdr:spPr>
        <a:xfrm>
          <a:off x="12763500" y="1684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137479</xdr:rowOff>
    </xdr:from>
    <xdr:ext cx="534377" cy="259045"/>
    <xdr:sp macro="" textlink="">
      <xdr:nvSpPr>
        <xdr:cNvPr id="688" name="テキスト ボックス 687"/>
        <xdr:cNvSpPr txBox="1"/>
      </xdr:nvSpPr>
      <xdr:spPr>
        <a:xfrm>
          <a:off x="12547111" y="1693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57176</xdr:rowOff>
    </xdr:from>
    <xdr:to>
      <xdr:col>32</xdr:col>
      <xdr:colOff>187325</xdr:colOff>
      <xdr:row>37</xdr:row>
      <xdr:rowOff>51689</xdr:rowOff>
    </xdr:to>
    <xdr:cxnSp macro="">
      <xdr:nvCxnSpPr>
        <xdr:cNvPr id="715" name="直線コネクタ 714"/>
        <xdr:cNvCxnSpPr/>
      </xdr:nvCxnSpPr>
      <xdr:spPr>
        <a:xfrm flipV="1">
          <a:off x="21323300" y="6229376"/>
          <a:ext cx="8382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51689</xdr:rowOff>
    </xdr:from>
    <xdr:to>
      <xdr:col>31</xdr:col>
      <xdr:colOff>34925</xdr:colOff>
      <xdr:row>37</xdr:row>
      <xdr:rowOff>136820</xdr:rowOff>
    </xdr:to>
    <xdr:cxnSp macro="">
      <xdr:nvCxnSpPr>
        <xdr:cNvPr id="718" name="直線コネクタ 717"/>
        <xdr:cNvCxnSpPr/>
      </xdr:nvCxnSpPr>
      <xdr:spPr>
        <a:xfrm flipV="1">
          <a:off x="20434300" y="6395339"/>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136820</xdr:rowOff>
    </xdr:from>
    <xdr:to>
      <xdr:col>29</xdr:col>
      <xdr:colOff>517525</xdr:colOff>
      <xdr:row>38</xdr:row>
      <xdr:rowOff>34727</xdr:rowOff>
    </xdr:to>
    <xdr:cxnSp macro="">
      <xdr:nvCxnSpPr>
        <xdr:cNvPr id="721" name="直線コネクタ 720"/>
        <xdr:cNvCxnSpPr/>
      </xdr:nvCxnSpPr>
      <xdr:spPr>
        <a:xfrm flipV="1">
          <a:off x="19545300" y="6480470"/>
          <a:ext cx="8890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34727</xdr:rowOff>
    </xdr:from>
    <xdr:to>
      <xdr:col>28</xdr:col>
      <xdr:colOff>314325</xdr:colOff>
      <xdr:row>38</xdr:row>
      <xdr:rowOff>107330</xdr:rowOff>
    </xdr:to>
    <xdr:cxnSp macro="">
      <xdr:nvCxnSpPr>
        <xdr:cNvPr id="724" name="直線コネクタ 723"/>
        <xdr:cNvCxnSpPr/>
      </xdr:nvCxnSpPr>
      <xdr:spPr>
        <a:xfrm flipV="1">
          <a:off x="18656300" y="6549827"/>
          <a:ext cx="889000" cy="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6376</xdr:rowOff>
    </xdr:from>
    <xdr:to>
      <xdr:col>32</xdr:col>
      <xdr:colOff>238125</xdr:colOff>
      <xdr:row>36</xdr:row>
      <xdr:rowOff>107976</xdr:rowOff>
    </xdr:to>
    <xdr:sp macro="" textlink="">
      <xdr:nvSpPr>
        <xdr:cNvPr id="734" name="円/楕円 733"/>
        <xdr:cNvSpPr/>
      </xdr:nvSpPr>
      <xdr:spPr>
        <a:xfrm>
          <a:off x="22110700" y="61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29253</xdr:rowOff>
    </xdr:from>
    <xdr:ext cx="469744" cy="259045"/>
    <xdr:sp macro="" textlink="">
      <xdr:nvSpPr>
        <xdr:cNvPr id="735" name="投資及び出資金該当値テキスト"/>
        <xdr:cNvSpPr txBox="1"/>
      </xdr:nvSpPr>
      <xdr:spPr>
        <a:xfrm>
          <a:off x="22212300" y="60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889</xdr:rowOff>
    </xdr:from>
    <xdr:to>
      <xdr:col>31</xdr:col>
      <xdr:colOff>85725</xdr:colOff>
      <xdr:row>37</xdr:row>
      <xdr:rowOff>102489</xdr:rowOff>
    </xdr:to>
    <xdr:sp macro="" textlink="">
      <xdr:nvSpPr>
        <xdr:cNvPr id="736" name="円/楕円 735"/>
        <xdr:cNvSpPr/>
      </xdr:nvSpPr>
      <xdr:spPr>
        <a:xfrm>
          <a:off x="21272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119016</xdr:rowOff>
    </xdr:from>
    <xdr:ext cx="469744" cy="259045"/>
    <xdr:sp macro="" textlink="">
      <xdr:nvSpPr>
        <xdr:cNvPr id="737" name="テキスト ボックス 736"/>
        <xdr:cNvSpPr txBox="1"/>
      </xdr:nvSpPr>
      <xdr:spPr>
        <a:xfrm>
          <a:off x="21088427" y="61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86020</xdr:rowOff>
    </xdr:from>
    <xdr:to>
      <xdr:col>29</xdr:col>
      <xdr:colOff>568325</xdr:colOff>
      <xdr:row>38</xdr:row>
      <xdr:rowOff>16170</xdr:rowOff>
    </xdr:to>
    <xdr:sp macro="" textlink="">
      <xdr:nvSpPr>
        <xdr:cNvPr id="738" name="円/楕円 737"/>
        <xdr:cNvSpPr/>
      </xdr:nvSpPr>
      <xdr:spPr>
        <a:xfrm>
          <a:off x="20383500" y="642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32697</xdr:rowOff>
    </xdr:from>
    <xdr:ext cx="469744" cy="259045"/>
    <xdr:sp macro="" textlink="">
      <xdr:nvSpPr>
        <xdr:cNvPr id="739" name="テキスト ボックス 738"/>
        <xdr:cNvSpPr txBox="1"/>
      </xdr:nvSpPr>
      <xdr:spPr>
        <a:xfrm>
          <a:off x="20199427" y="620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155377</xdr:rowOff>
    </xdr:from>
    <xdr:to>
      <xdr:col>28</xdr:col>
      <xdr:colOff>365125</xdr:colOff>
      <xdr:row>38</xdr:row>
      <xdr:rowOff>85527</xdr:rowOff>
    </xdr:to>
    <xdr:sp macro="" textlink="">
      <xdr:nvSpPr>
        <xdr:cNvPr id="740" name="円/楕円 739"/>
        <xdr:cNvSpPr/>
      </xdr:nvSpPr>
      <xdr:spPr>
        <a:xfrm>
          <a:off x="19494500" y="64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102054</xdr:rowOff>
    </xdr:from>
    <xdr:ext cx="469744" cy="259045"/>
    <xdr:sp macro="" textlink="">
      <xdr:nvSpPr>
        <xdr:cNvPr id="741" name="テキスト ボックス 740"/>
        <xdr:cNvSpPr txBox="1"/>
      </xdr:nvSpPr>
      <xdr:spPr>
        <a:xfrm>
          <a:off x="19310427" y="627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56530</xdr:rowOff>
    </xdr:from>
    <xdr:to>
      <xdr:col>27</xdr:col>
      <xdr:colOff>161925</xdr:colOff>
      <xdr:row>38</xdr:row>
      <xdr:rowOff>158130</xdr:rowOff>
    </xdr:to>
    <xdr:sp macro="" textlink="">
      <xdr:nvSpPr>
        <xdr:cNvPr id="742" name="円/楕円 741"/>
        <xdr:cNvSpPr/>
      </xdr:nvSpPr>
      <xdr:spPr>
        <a:xfrm>
          <a:off x="18605500" y="65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149257</xdr:rowOff>
    </xdr:from>
    <xdr:ext cx="378565" cy="259045"/>
    <xdr:sp macro="" textlink="">
      <xdr:nvSpPr>
        <xdr:cNvPr id="743" name="テキスト ボックス 742"/>
        <xdr:cNvSpPr txBox="1"/>
      </xdr:nvSpPr>
      <xdr:spPr>
        <a:xfrm>
          <a:off x="18467017" y="6664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29229</xdr:rowOff>
    </xdr:from>
    <xdr:to>
      <xdr:col>32</xdr:col>
      <xdr:colOff>187325</xdr:colOff>
      <xdr:row>59</xdr:row>
      <xdr:rowOff>31362</xdr:rowOff>
    </xdr:to>
    <xdr:cxnSp macro="">
      <xdr:nvCxnSpPr>
        <xdr:cNvPr id="772" name="直線コネクタ 771"/>
        <xdr:cNvCxnSpPr/>
      </xdr:nvCxnSpPr>
      <xdr:spPr>
        <a:xfrm>
          <a:off x="21323300" y="10144779"/>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29229</xdr:rowOff>
    </xdr:from>
    <xdr:to>
      <xdr:col>31</xdr:col>
      <xdr:colOff>34925</xdr:colOff>
      <xdr:row>59</xdr:row>
      <xdr:rowOff>29553</xdr:rowOff>
    </xdr:to>
    <xdr:cxnSp macro="">
      <xdr:nvCxnSpPr>
        <xdr:cNvPr id="775" name="直線コネクタ 774"/>
        <xdr:cNvCxnSpPr/>
      </xdr:nvCxnSpPr>
      <xdr:spPr>
        <a:xfrm flipV="1">
          <a:off x="20434300" y="10144779"/>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29553</xdr:rowOff>
    </xdr:from>
    <xdr:to>
      <xdr:col>29</xdr:col>
      <xdr:colOff>517525</xdr:colOff>
      <xdr:row>59</xdr:row>
      <xdr:rowOff>30010</xdr:rowOff>
    </xdr:to>
    <xdr:cxnSp macro="">
      <xdr:nvCxnSpPr>
        <xdr:cNvPr id="778" name="直線コネクタ 777"/>
        <xdr:cNvCxnSpPr/>
      </xdr:nvCxnSpPr>
      <xdr:spPr>
        <a:xfrm flipV="1">
          <a:off x="19545300" y="101451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28753</xdr:rowOff>
    </xdr:from>
    <xdr:to>
      <xdr:col>28</xdr:col>
      <xdr:colOff>314325</xdr:colOff>
      <xdr:row>59</xdr:row>
      <xdr:rowOff>30010</xdr:rowOff>
    </xdr:to>
    <xdr:cxnSp macro="">
      <xdr:nvCxnSpPr>
        <xdr:cNvPr id="781" name="直線コネクタ 780"/>
        <xdr:cNvCxnSpPr/>
      </xdr:nvCxnSpPr>
      <xdr:spPr>
        <a:xfrm>
          <a:off x="18656300" y="1014430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152012</xdr:rowOff>
    </xdr:from>
    <xdr:to>
      <xdr:col>32</xdr:col>
      <xdr:colOff>238125</xdr:colOff>
      <xdr:row>59</xdr:row>
      <xdr:rowOff>82162</xdr:rowOff>
    </xdr:to>
    <xdr:sp macro="" textlink="">
      <xdr:nvSpPr>
        <xdr:cNvPr id="791" name="円/楕円 790"/>
        <xdr:cNvSpPr/>
      </xdr:nvSpPr>
      <xdr:spPr>
        <a:xfrm>
          <a:off x="22110700" y="100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66939</xdr:rowOff>
    </xdr:from>
    <xdr:ext cx="378565" cy="259045"/>
    <xdr:sp macro="" textlink="">
      <xdr:nvSpPr>
        <xdr:cNvPr id="792" name="貸付金該当値テキスト"/>
        <xdr:cNvSpPr txBox="1"/>
      </xdr:nvSpPr>
      <xdr:spPr>
        <a:xfrm>
          <a:off x="22212300" y="10011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149879</xdr:rowOff>
    </xdr:from>
    <xdr:to>
      <xdr:col>31</xdr:col>
      <xdr:colOff>85725</xdr:colOff>
      <xdr:row>59</xdr:row>
      <xdr:rowOff>80029</xdr:rowOff>
    </xdr:to>
    <xdr:sp macro="" textlink="">
      <xdr:nvSpPr>
        <xdr:cNvPr id="793" name="円/楕円 792"/>
        <xdr:cNvSpPr/>
      </xdr:nvSpPr>
      <xdr:spPr>
        <a:xfrm>
          <a:off x="21272500" y="100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71156</xdr:rowOff>
    </xdr:from>
    <xdr:ext cx="378565" cy="259045"/>
    <xdr:sp macro="" textlink="">
      <xdr:nvSpPr>
        <xdr:cNvPr id="794" name="テキスト ボックス 793"/>
        <xdr:cNvSpPr txBox="1"/>
      </xdr:nvSpPr>
      <xdr:spPr>
        <a:xfrm>
          <a:off x="21134017" y="10186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150203</xdr:rowOff>
    </xdr:from>
    <xdr:to>
      <xdr:col>29</xdr:col>
      <xdr:colOff>568325</xdr:colOff>
      <xdr:row>59</xdr:row>
      <xdr:rowOff>80353</xdr:rowOff>
    </xdr:to>
    <xdr:sp macro="" textlink="">
      <xdr:nvSpPr>
        <xdr:cNvPr id="795" name="円/楕円 794"/>
        <xdr:cNvSpPr/>
      </xdr:nvSpPr>
      <xdr:spPr>
        <a:xfrm>
          <a:off x="20383500" y="100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71480</xdr:rowOff>
    </xdr:from>
    <xdr:ext cx="378565" cy="259045"/>
    <xdr:sp macro="" textlink="">
      <xdr:nvSpPr>
        <xdr:cNvPr id="796" name="テキスト ボックス 795"/>
        <xdr:cNvSpPr txBox="1"/>
      </xdr:nvSpPr>
      <xdr:spPr>
        <a:xfrm>
          <a:off x="20245017" y="10187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150660</xdr:rowOff>
    </xdr:from>
    <xdr:to>
      <xdr:col>28</xdr:col>
      <xdr:colOff>365125</xdr:colOff>
      <xdr:row>59</xdr:row>
      <xdr:rowOff>80810</xdr:rowOff>
    </xdr:to>
    <xdr:sp macro="" textlink="">
      <xdr:nvSpPr>
        <xdr:cNvPr id="797" name="円/楕円 796"/>
        <xdr:cNvSpPr/>
      </xdr:nvSpPr>
      <xdr:spPr>
        <a:xfrm>
          <a:off x="19494500" y="100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71937</xdr:rowOff>
    </xdr:from>
    <xdr:ext cx="378565" cy="259045"/>
    <xdr:sp macro="" textlink="">
      <xdr:nvSpPr>
        <xdr:cNvPr id="798" name="テキスト ボックス 797"/>
        <xdr:cNvSpPr txBox="1"/>
      </xdr:nvSpPr>
      <xdr:spPr>
        <a:xfrm>
          <a:off x="19356017" y="1018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149403</xdr:rowOff>
    </xdr:from>
    <xdr:to>
      <xdr:col>27</xdr:col>
      <xdr:colOff>161925</xdr:colOff>
      <xdr:row>59</xdr:row>
      <xdr:rowOff>79553</xdr:rowOff>
    </xdr:to>
    <xdr:sp macro="" textlink="">
      <xdr:nvSpPr>
        <xdr:cNvPr id="799" name="円/楕円 798"/>
        <xdr:cNvSpPr/>
      </xdr:nvSpPr>
      <xdr:spPr>
        <a:xfrm>
          <a:off x="18605500" y="100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70680</xdr:rowOff>
    </xdr:from>
    <xdr:ext cx="378565" cy="259045"/>
    <xdr:sp macro="" textlink="">
      <xdr:nvSpPr>
        <xdr:cNvPr id="800" name="テキスト ボックス 799"/>
        <xdr:cNvSpPr txBox="1"/>
      </xdr:nvSpPr>
      <xdr:spPr>
        <a:xfrm>
          <a:off x="18467017" y="1018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2121</xdr:rowOff>
    </xdr:from>
    <xdr:to>
      <xdr:col>32</xdr:col>
      <xdr:colOff>187325</xdr:colOff>
      <xdr:row>74</xdr:row>
      <xdr:rowOff>60490</xdr:rowOff>
    </xdr:to>
    <xdr:cxnSp macro="">
      <xdr:nvCxnSpPr>
        <xdr:cNvPr id="830" name="直線コネクタ 829"/>
        <xdr:cNvCxnSpPr/>
      </xdr:nvCxnSpPr>
      <xdr:spPr>
        <a:xfrm flipV="1">
          <a:off x="21323300" y="12689421"/>
          <a:ext cx="8382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60490</xdr:rowOff>
    </xdr:from>
    <xdr:to>
      <xdr:col>31</xdr:col>
      <xdr:colOff>34925</xdr:colOff>
      <xdr:row>75</xdr:row>
      <xdr:rowOff>92761</xdr:rowOff>
    </xdr:to>
    <xdr:cxnSp macro="">
      <xdr:nvCxnSpPr>
        <xdr:cNvPr id="833" name="直線コネクタ 832"/>
        <xdr:cNvCxnSpPr/>
      </xdr:nvCxnSpPr>
      <xdr:spPr>
        <a:xfrm flipV="1">
          <a:off x="20434300" y="12747790"/>
          <a:ext cx="889000" cy="20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84645</xdr:rowOff>
    </xdr:from>
    <xdr:to>
      <xdr:col>29</xdr:col>
      <xdr:colOff>517525</xdr:colOff>
      <xdr:row>75</xdr:row>
      <xdr:rowOff>92761</xdr:rowOff>
    </xdr:to>
    <xdr:cxnSp macro="">
      <xdr:nvCxnSpPr>
        <xdr:cNvPr id="836" name="直線コネクタ 835"/>
        <xdr:cNvCxnSpPr/>
      </xdr:nvCxnSpPr>
      <xdr:spPr>
        <a:xfrm>
          <a:off x="19545300" y="12943395"/>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84645</xdr:rowOff>
    </xdr:from>
    <xdr:to>
      <xdr:col>28</xdr:col>
      <xdr:colOff>314325</xdr:colOff>
      <xdr:row>75</xdr:row>
      <xdr:rowOff>155550</xdr:rowOff>
    </xdr:to>
    <xdr:cxnSp macro="">
      <xdr:nvCxnSpPr>
        <xdr:cNvPr id="839" name="直線コネクタ 838"/>
        <xdr:cNvCxnSpPr/>
      </xdr:nvCxnSpPr>
      <xdr:spPr>
        <a:xfrm flipV="1">
          <a:off x="18656300" y="12943395"/>
          <a:ext cx="889000" cy="7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122771</xdr:rowOff>
    </xdr:from>
    <xdr:to>
      <xdr:col>32</xdr:col>
      <xdr:colOff>238125</xdr:colOff>
      <xdr:row>74</xdr:row>
      <xdr:rowOff>52921</xdr:rowOff>
    </xdr:to>
    <xdr:sp macro="" textlink="">
      <xdr:nvSpPr>
        <xdr:cNvPr id="849" name="円/楕円 848"/>
        <xdr:cNvSpPr/>
      </xdr:nvSpPr>
      <xdr:spPr>
        <a:xfrm>
          <a:off x="22110700" y="126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145648</xdr:rowOff>
    </xdr:from>
    <xdr:ext cx="534377" cy="259045"/>
    <xdr:sp macro="" textlink="">
      <xdr:nvSpPr>
        <xdr:cNvPr id="850" name="繰出金該当値テキスト"/>
        <xdr:cNvSpPr txBox="1"/>
      </xdr:nvSpPr>
      <xdr:spPr>
        <a:xfrm>
          <a:off x="22212300" y="1249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9690</xdr:rowOff>
    </xdr:from>
    <xdr:to>
      <xdr:col>31</xdr:col>
      <xdr:colOff>85725</xdr:colOff>
      <xdr:row>74</xdr:row>
      <xdr:rowOff>111290</xdr:rowOff>
    </xdr:to>
    <xdr:sp macro="" textlink="">
      <xdr:nvSpPr>
        <xdr:cNvPr id="851" name="円/楕円 850"/>
        <xdr:cNvSpPr/>
      </xdr:nvSpPr>
      <xdr:spPr>
        <a:xfrm>
          <a:off x="21272500" y="126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127817</xdr:rowOff>
    </xdr:from>
    <xdr:ext cx="534377" cy="259045"/>
    <xdr:sp macro="" textlink="">
      <xdr:nvSpPr>
        <xdr:cNvPr id="852" name="テキスト ボックス 851"/>
        <xdr:cNvSpPr txBox="1"/>
      </xdr:nvSpPr>
      <xdr:spPr>
        <a:xfrm>
          <a:off x="21056111" y="1247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41961</xdr:rowOff>
    </xdr:from>
    <xdr:to>
      <xdr:col>29</xdr:col>
      <xdr:colOff>568325</xdr:colOff>
      <xdr:row>75</xdr:row>
      <xdr:rowOff>143561</xdr:rowOff>
    </xdr:to>
    <xdr:sp macro="" textlink="">
      <xdr:nvSpPr>
        <xdr:cNvPr id="853" name="円/楕円 852"/>
        <xdr:cNvSpPr/>
      </xdr:nvSpPr>
      <xdr:spPr>
        <a:xfrm>
          <a:off x="20383500" y="129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134687</xdr:rowOff>
    </xdr:from>
    <xdr:ext cx="534377" cy="259045"/>
    <xdr:sp macro="" textlink="">
      <xdr:nvSpPr>
        <xdr:cNvPr id="854" name="テキスト ボックス 853"/>
        <xdr:cNvSpPr txBox="1"/>
      </xdr:nvSpPr>
      <xdr:spPr>
        <a:xfrm>
          <a:off x="20167111" y="129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33845</xdr:rowOff>
    </xdr:from>
    <xdr:to>
      <xdr:col>28</xdr:col>
      <xdr:colOff>365125</xdr:colOff>
      <xdr:row>75</xdr:row>
      <xdr:rowOff>135445</xdr:rowOff>
    </xdr:to>
    <xdr:sp macro="" textlink="">
      <xdr:nvSpPr>
        <xdr:cNvPr id="855" name="円/楕円 854"/>
        <xdr:cNvSpPr/>
      </xdr:nvSpPr>
      <xdr:spPr>
        <a:xfrm>
          <a:off x="19494500" y="128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126573</xdr:rowOff>
    </xdr:from>
    <xdr:ext cx="534377" cy="259045"/>
    <xdr:sp macro="" textlink="">
      <xdr:nvSpPr>
        <xdr:cNvPr id="856" name="テキスト ボックス 855"/>
        <xdr:cNvSpPr txBox="1"/>
      </xdr:nvSpPr>
      <xdr:spPr>
        <a:xfrm>
          <a:off x="19278111" y="129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104749</xdr:rowOff>
    </xdr:from>
    <xdr:to>
      <xdr:col>27</xdr:col>
      <xdr:colOff>161925</xdr:colOff>
      <xdr:row>76</xdr:row>
      <xdr:rowOff>34900</xdr:rowOff>
    </xdr:to>
    <xdr:sp macro="" textlink="">
      <xdr:nvSpPr>
        <xdr:cNvPr id="857" name="円/楕円 856"/>
        <xdr:cNvSpPr/>
      </xdr:nvSpPr>
      <xdr:spPr>
        <a:xfrm>
          <a:off x="18605500" y="129634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26027</xdr:rowOff>
    </xdr:from>
    <xdr:ext cx="534377" cy="259045"/>
    <xdr:sp macro="" textlink="">
      <xdr:nvSpPr>
        <xdr:cNvPr id="858" name="テキスト ボックス 857"/>
        <xdr:cNvSpPr txBox="1"/>
      </xdr:nvSpPr>
      <xdr:spPr>
        <a:xfrm>
          <a:off x="18389111" y="130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投資及び出資金と繰出金を除き、類似団体の平均を下回っている。補助費等については、病院事業会計に対して牛窓診療所閉鎖に伴う特別損失分を支援したこと等により増加している。物件費については、地域創生事業委託金の追加により増加している。普通建設事業費について、新規整備分は図書館整備事業、更新整備分は小中学校施設の耐震化事業により増加している。</a:t>
          </a:r>
          <a:endParaRPr kumimoji="0" lang="en-US" altLang="ja-JP" sz="1400">
            <a:effectLst/>
            <a:latin typeface="+mn-lt"/>
          </a:endParaRPr>
        </a:p>
        <a:p>
          <a:r>
            <a:rPr kumimoji="1" lang="ja-JP" altLang="en-US" sz="1300">
              <a:latin typeface="ＭＳ Ｐゴシック"/>
            </a:rPr>
            <a:t>今後も繰出金の増加が見込まれるため、特別会計内での計画見直しと経営努力による健全化を進めるとともに、普通建設事業においても計画的な日常的点検や維持管理と長寿命化を図り、維持管理費用の低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岡山県瀬戸内市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38,252
37,840
125.45
17,425,214
16,406,092
827,036
10,888,924
15,932,519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58.6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153035</xdr:rowOff>
    </xdr:from>
    <xdr:to>
      <xdr:col>6</xdr:col>
      <xdr:colOff>511175</xdr:colOff>
      <xdr:row>35</xdr:row>
      <xdr:rowOff>113411</xdr:rowOff>
    </xdr:to>
    <xdr:cxnSp macro="">
      <xdr:nvCxnSpPr>
        <xdr:cNvPr id="61" name="直線コネクタ 60"/>
        <xdr:cNvCxnSpPr/>
      </xdr:nvCxnSpPr>
      <xdr:spPr>
        <a:xfrm flipV="1">
          <a:off x="3797300" y="5982335"/>
          <a:ext cx="8382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113411</xdr:rowOff>
    </xdr:from>
    <xdr:to>
      <xdr:col>5</xdr:col>
      <xdr:colOff>358775</xdr:colOff>
      <xdr:row>35</xdr:row>
      <xdr:rowOff>117602</xdr:rowOff>
    </xdr:to>
    <xdr:cxnSp macro="">
      <xdr:nvCxnSpPr>
        <xdr:cNvPr id="64" name="直線コネクタ 63"/>
        <xdr:cNvCxnSpPr/>
      </xdr:nvCxnSpPr>
      <xdr:spPr>
        <a:xfrm flipV="1">
          <a:off x="2908300" y="611416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11874</xdr:rowOff>
    </xdr:from>
    <xdr:to>
      <xdr:col>4</xdr:col>
      <xdr:colOff>155575</xdr:colOff>
      <xdr:row>35</xdr:row>
      <xdr:rowOff>117602</xdr:rowOff>
    </xdr:to>
    <xdr:cxnSp macro="">
      <xdr:nvCxnSpPr>
        <xdr:cNvPr id="67" name="直線コネクタ 66"/>
        <xdr:cNvCxnSpPr/>
      </xdr:nvCxnSpPr>
      <xdr:spPr>
        <a:xfrm>
          <a:off x="2019300" y="6012624"/>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157226</xdr:rowOff>
    </xdr:from>
    <xdr:to>
      <xdr:col>2</xdr:col>
      <xdr:colOff>638175</xdr:colOff>
      <xdr:row>35</xdr:row>
      <xdr:rowOff>11874</xdr:rowOff>
    </xdr:to>
    <xdr:cxnSp macro="">
      <xdr:nvCxnSpPr>
        <xdr:cNvPr id="70" name="直線コネクタ 69"/>
        <xdr:cNvCxnSpPr/>
      </xdr:nvCxnSpPr>
      <xdr:spPr>
        <a:xfrm>
          <a:off x="1130300" y="5815076"/>
          <a:ext cx="889000" cy="19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102235</xdr:rowOff>
    </xdr:from>
    <xdr:to>
      <xdr:col>6</xdr:col>
      <xdr:colOff>561975</xdr:colOff>
      <xdr:row>35</xdr:row>
      <xdr:rowOff>32385</xdr:rowOff>
    </xdr:to>
    <xdr:sp macro="" textlink="">
      <xdr:nvSpPr>
        <xdr:cNvPr id="80" name="円/楕円 79"/>
        <xdr:cNvSpPr/>
      </xdr:nvSpPr>
      <xdr:spPr>
        <a:xfrm>
          <a:off x="45847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125112</xdr:rowOff>
    </xdr:from>
    <xdr:ext cx="469744" cy="259045"/>
    <xdr:sp macro="" textlink="">
      <xdr:nvSpPr>
        <xdr:cNvPr id="81" name="議会費該当値テキスト"/>
        <xdr:cNvSpPr txBox="1"/>
      </xdr:nvSpPr>
      <xdr:spPr>
        <a:xfrm>
          <a:off x="4686300"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62611</xdr:rowOff>
    </xdr:from>
    <xdr:to>
      <xdr:col>5</xdr:col>
      <xdr:colOff>409575</xdr:colOff>
      <xdr:row>35</xdr:row>
      <xdr:rowOff>164211</xdr:rowOff>
    </xdr:to>
    <xdr:sp macro="" textlink="">
      <xdr:nvSpPr>
        <xdr:cNvPr id="82" name="円/楕円 81"/>
        <xdr:cNvSpPr/>
      </xdr:nvSpPr>
      <xdr:spPr>
        <a:xfrm>
          <a:off x="3746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155338</xdr:rowOff>
    </xdr:from>
    <xdr:ext cx="469744" cy="259045"/>
    <xdr:sp macro="" textlink="">
      <xdr:nvSpPr>
        <xdr:cNvPr id="83" name="テキスト ボックス 82"/>
        <xdr:cNvSpPr txBox="1"/>
      </xdr:nvSpPr>
      <xdr:spPr>
        <a:xfrm>
          <a:off x="3562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66802</xdr:rowOff>
    </xdr:from>
    <xdr:to>
      <xdr:col>4</xdr:col>
      <xdr:colOff>206375</xdr:colOff>
      <xdr:row>35</xdr:row>
      <xdr:rowOff>168402</xdr:rowOff>
    </xdr:to>
    <xdr:sp macro="" textlink="">
      <xdr:nvSpPr>
        <xdr:cNvPr id="84" name="円/楕円 83"/>
        <xdr:cNvSpPr/>
      </xdr:nvSpPr>
      <xdr:spPr>
        <a:xfrm>
          <a:off x="2857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159529</xdr:rowOff>
    </xdr:from>
    <xdr:ext cx="469744" cy="259045"/>
    <xdr:sp macro="" textlink="">
      <xdr:nvSpPr>
        <xdr:cNvPr id="85" name="テキスト ボックス 84"/>
        <xdr:cNvSpPr txBox="1"/>
      </xdr:nvSpPr>
      <xdr:spPr>
        <a:xfrm>
          <a:off x="2673427" y="61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132524</xdr:rowOff>
    </xdr:from>
    <xdr:to>
      <xdr:col>3</xdr:col>
      <xdr:colOff>3175</xdr:colOff>
      <xdr:row>35</xdr:row>
      <xdr:rowOff>62674</xdr:rowOff>
    </xdr:to>
    <xdr:sp macro="" textlink="">
      <xdr:nvSpPr>
        <xdr:cNvPr id="86" name="円/楕円 85"/>
        <xdr:cNvSpPr/>
      </xdr:nvSpPr>
      <xdr:spPr>
        <a:xfrm>
          <a:off x="1968500" y="59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79201</xdr:rowOff>
    </xdr:from>
    <xdr:ext cx="469744" cy="259045"/>
    <xdr:sp macro="" textlink="">
      <xdr:nvSpPr>
        <xdr:cNvPr id="87" name="テキスト ボックス 86"/>
        <xdr:cNvSpPr txBox="1"/>
      </xdr:nvSpPr>
      <xdr:spPr>
        <a:xfrm>
          <a:off x="1784427" y="573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106426</xdr:rowOff>
    </xdr:from>
    <xdr:to>
      <xdr:col>1</xdr:col>
      <xdr:colOff>485775</xdr:colOff>
      <xdr:row>34</xdr:row>
      <xdr:rowOff>36576</xdr:rowOff>
    </xdr:to>
    <xdr:sp macro="" textlink="">
      <xdr:nvSpPr>
        <xdr:cNvPr id="88" name="円/楕円 87"/>
        <xdr:cNvSpPr/>
      </xdr:nvSpPr>
      <xdr:spPr>
        <a:xfrm>
          <a:off x="1079500" y="57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53103</xdr:rowOff>
    </xdr:from>
    <xdr:ext cx="469744" cy="259045"/>
    <xdr:sp macro="" textlink="">
      <xdr:nvSpPr>
        <xdr:cNvPr id="89" name="テキスト ボックス 88"/>
        <xdr:cNvSpPr txBox="1"/>
      </xdr:nvSpPr>
      <xdr:spPr>
        <a:xfrm>
          <a:off x="895427" y="55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76052</xdr:rowOff>
    </xdr:from>
    <xdr:to>
      <xdr:col>6</xdr:col>
      <xdr:colOff>511175</xdr:colOff>
      <xdr:row>58</xdr:row>
      <xdr:rowOff>82409</xdr:rowOff>
    </xdr:to>
    <xdr:cxnSp macro="">
      <xdr:nvCxnSpPr>
        <xdr:cNvPr id="118" name="直線コネクタ 117"/>
        <xdr:cNvCxnSpPr/>
      </xdr:nvCxnSpPr>
      <xdr:spPr>
        <a:xfrm flipV="1">
          <a:off x="3797300" y="10020152"/>
          <a:ext cx="8382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82409</xdr:rowOff>
    </xdr:from>
    <xdr:to>
      <xdr:col>5</xdr:col>
      <xdr:colOff>358775</xdr:colOff>
      <xdr:row>58</xdr:row>
      <xdr:rowOff>101981</xdr:rowOff>
    </xdr:to>
    <xdr:cxnSp macro="">
      <xdr:nvCxnSpPr>
        <xdr:cNvPr id="121" name="直線コネクタ 120"/>
        <xdr:cNvCxnSpPr/>
      </xdr:nvCxnSpPr>
      <xdr:spPr>
        <a:xfrm flipV="1">
          <a:off x="2908300" y="10026509"/>
          <a:ext cx="889000" cy="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101981</xdr:rowOff>
    </xdr:from>
    <xdr:to>
      <xdr:col>4</xdr:col>
      <xdr:colOff>155575</xdr:colOff>
      <xdr:row>58</xdr:row>
      <xdr:rowOff>115131</xdr:rowOff>
    </xdr:to>
    <xdr:cxnSp macro="">
      <xdr:nvCxnSpPr>
        <xdr:cNvPr id="124" name="直線コネクタ 123"/>
        <xdr:cNvCxnSpPr/>
      </xdr:nvCxnSpPr>
      <xdr:spPr>
        <a:xfrm flipV="1">
          <a:off x="2019300" y="10046081"/>
          <a:ext cx="8890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115080</xdr:rowOff>
    </xdr:from>
    <xdr:to>
      <xdr:col>2</xdr:col>
      <xdr:colOff>638175</xdr:colOff>
      <xdr:row>58</xdr:row>
      <xdr:rowOff>115131</xdr:rowOff>
    </xdr:to>
    <xdr:cxnSp macro="">
      <xdr:nvCxnSpPr>
        <xdr:cNvPr id="127" name="直線コネクタ 126"/>
        <xdr:cNvCxnSpPr/>
      </xdr:nvCxnSpPr>
      <xdr:spPr>
        <a:xfrm>
          <a:off x="1130300" y="10059180"/>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25252</xdr:rowOff>
    </xdr:from>
    <xdr:to>
      <xdr:col>6</xdr:col>
      <xdr:colOff>561975</xdr:colOff>
      <xdr:row>58</xdr:row>
      <xdr:rowOff>126852</xdr:rowOff>
    </xdr:to>
    <xdr:sp macro="" textlink="">
      <xdr:nvSpPr>
        <xdr:cNvPr id="137" name="円/楕円 136"/>
        <xdr:cNvSpPr/>
      </xdr:nvSpPr>
      <xdr:spPr>
        <a:xfrm>
          <a:off x="4584700" y="996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73,411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31609</xdr:rowOff>
    </xdr:from>
    <xdr:to>
      <xdr:col>5</xdr:col>
      <xdr:colOff>409575</xdr:colOff>
      <xdr:row>58</xdr:row>
      <xdr:rowOff>133209</xdr:rowOff>
    </xdr:to>
    <xdr:sp macro="" textlink="">
      <xdr:nvSpPr>
        <xdr:cNvPr id="139" name="円/楕円 138"/>
        <xdr:cNvSpPr/>
      </xdr:nvSpPr>
      <xdr:spPr>
        <a:xfrm>
          <a:off x="3746500" y="997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124336</xdr:rowOff>
    </xdr:from>
    <xdr:ext cx="534377" cy="259045"/>
    <xdr:sp macro="" textlink="">
      <xdr:nvSpPr>
        <xdr:cNvPr id="140" name="テキスト ボックス 139"/>
        <xdr:cNvSpPr txBox="1"/>
      </xdr:nvSpPr>
      <xdr:spPr>
        <a:xfrm>
          <a:off x="3530111" y="1006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51181</xdr:rowOff>
    </xdr:from>
    <xdr:to>
      <xdr:col>4</xdr:col>
      <xdr:colOff>206375</xdr:colOff>
      <xdr:row>58</xdr:row>
      <xdr:rowOff>152781</xdr:rowOff>
    </xdr:to>
    <xdr:sp macro="" textlink="">
      <xdr:nvSpPr>
        <xdr:cNvPr id="141" name="円/楕円 140"/>
        <xdr:cNvSpPr/>
      </xdr:nvSpPr>
      <xdr:spPr>
        <a:xfrm>
          <a:off x="2857500" y="99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143908</xdr:rowOff>
    </xdr:from>
    <xdr:ext cx="534377" cy="259045"/>
    <xdr:sp macro="" textlink="">
      <xdr:nvSpPr>
        <xdr:cNvPr id="142" name="テキスト ボックス 141"/>
        <xdr:cNvSpPr txBox="1"/>
      </xdr:nvSpPr>
      <xdr:spPr>
        <a:xfrm>
          <a:off x="2641111" y="100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64331</xdr:rowOff>
    </xdr:from>
    <xdr:to>
      <xdr:col>3</xdr:col>
      <xdr:colOff>3175</xdr:colOff>
      <xdr:row>58</xdr:row>
      <xdr:rowOff>165931</xdr:rowOff>
    </xdr:to>
    <xdr:sp macro="" textlink="">
      <xdr:nvSpPr>
        <xdr:cNvPr id="143" name="円/楕円 142"/>
        <xdr:cNvSpPr/>
      </xdr:nvSpPr>
      <xdr:spPr>
        <a:xfrm>
          <a:off x="1968500" y="100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157058</xdr:rowOff>
    </xdr:from>
    <xdr:ext cx="534377" cy="259045"/>
    <xdr:sp macro="" textlink="">
      <xdr:nvSpPr>
        <xdr:cNvPr id="144" name="テキスト ボックス 143"/>
        <xdr:cNvSpPr txBox="1"/>
      </xdr:nvSpPr>
      <xdr:spPr>
        <a:xfrm>
          <a:off x="1752111" y="101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64280</xdr:rowOff>
    </xdr:from>
    <xdr:to>
      <xdr:col>1</xdr:col>
      <xdr:colOff>485775</xdr:colOff>
      <xdr:row>58</xdr:row>
      <xdr:rowOff>165880</xdr:rowOff>
    </xdr:to>
    <xdr:sp macro="" textlink="">
      <xdr:nvSpPr>
        <xdr:cNvPr id="145" name="円/楕円 144"/>
        <xdr:cNvSpPr/>
      </xdr:nvSpPr>
      <xdr:spPr>
        <a:xfrm>
          <a:off x="1079500" y="100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157007</xdr:rowOff>
    </xdr:from>
    <xdr:ext cx="534377" cy="259045"/>
    <xdr:sp macro="" textlink="">
      <xdr:nvSpPr>
        <xdr:cNvPr id="146" name="テキスト ボックス 145"/>
        <xdr:cNvSpPr txBox="1"/>
      </xdr:nvSpPr>
      <xdr:spPr>
        <a:xfrm>
          <a:off x="863111" y="1010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15418</xdr:rowOff>
    </xdr:from>
    <xdr:to>
      <xdr:col>6</xdr:col>
      <xdr:colOff>511175</xdr:colOff>
      <xdr:row>78</xdr:row>
      <xdr:rowOff>47848</xdr:rowOff>
    </xdr:to>
    <xdr:cxnSp macro="">
      <xdr:nvCxnSpPr>
        <xdr:cNvPr id="176" name="直線コネクタ 175"/>
        <xdr:cNvCxnSpPr/>
      </xdr:nvCxnSpPr>
      <xdr:spPr>
        <a:xfrm flipV="1">
          <a:off x="3797300" y="13388518"/>
          <a:ext cx="838200" cy="3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47848</xdr:rowOff>
    </xdr:from>
    <xdr:to>
      <xdr:col>5</xdr:col>
      <xdr:colOff>358775</xdr:colOff>
      <xdr:row>78</xdr:row>
      <xdr:rowOff>111522</xdr:rowOff>
    </xdr:to>
    <xdr:cxnSp macro="">
      <xdr:nvCxnSpPr>
        <xdr:cNvPr id="179" name="直線コネクタ 178"/>
        <xdr:cNvCxnSpPr/>
      </xdr:nvCxnSpPr>
      <xdr:spPr>
        <a:xfrm flipV="1">
          <a:off x="2908300" y="13420948"/>
          <a:ext cx="889000" cy="6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99961</xdr:rowOff>
    </xdr:from>
    <xdr:to>
      <xdr:col>4</xdr:col>
      <xdr:colOff>155575</xdr:colOff>
      <xdr:row>78</xdr:row>
      <xdr:rowOff>111522</xdr:rowOff>
    </xdr:to>
    <xdr:cxnSp macro="">
      <xdr:nvCxnSpPr>
        <xdr:cNvPr id="182" name="直線コネクタ 181"/>
        <xdr:cNvCxnSpPr/>
      </xdr:nvCxnSpPr>
      <xdr:spPr>
        <a:xfrm>
          <a:off x="2019300" y="13473061"/>
          <a:ext cx="889000" cy="1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87161</xdr:rowOff>
    </xdr:from>
    <xdr:to>
      <xdr:col>2</xdr:col>
      <xdr:colOff>638175</xdr:colOff>
      <xdr:row>78</xdr:row>
      <xdr:rowOff>99961</xdr:rowOff>
    </xdr:to>
    <xdr:cxnSp macro="">
      <xdr:nvCxnSpPr>
        <xdr:cNvPr id="185" name="直線コネクタ 184"/>
        <xdr:cNvCxnSpPr/>
      </xdr:nvCxnSpPr>
      <xdr:spPr>
        <a:xfrm>
          <a:off x="1130300" y="13460261"/>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136068</xdr:rowOff>
    </xdr:from>
    <xdr:to>
      <xdr:col>6</xdr:col>
      <xdr:colOff>561975</xdr:colOff>
      <xdr:row>78</xdr:row>
      <xdr:rowOff>66218</xdr:rowOff>
    </xdr:to>
    <xdr:sp macro="" textlink="">
      <xdr:nvSpPr>
        <xdr:cNvPr id="195" name="円/楕円 194"/>
        <xdr:cNvSpPr/>
      </xdr:nvSpPr>
      <xdr:spPr>
        <a:xfrm>
          <a:off x="4584700" y="1333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114495</xdr:rowOff>
    </xdr:from>
    <xdr:ext cx="599010" cy="259045"/>
    <xdr:sp macro="" textlink="">
      <xdr:nvSpPr>
        <xdr:cNvPr id="196" name="民生費該当値テキスト"/>
        <xdr:cNvSpPr txBox="1"/>
      </xdr:nvSpPr>
      <xdr:spPr>
        <a:xfrm>
          <a:off x="4686300" y="1331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168498</xdr:rowOff>
    </xdr:from>
    <xdr:to>
      <xdr:col>5</xdr:col>
      <xdr:colOff>409575</xdr:colOff>
      <xdr:row>78</xdr:row>
      <xdr:rowOff>98648</xdr:rowOff>
    </xdr:to>
    <xdr:sp macro="" textlink="">
      <xdr:nvSpPr>
        <xdr:cNvPr id="197" name="円/楕円 196"/>
        <xdr:cNvSpPr/>
      </xdr:nvSpPr>
      <xdr:spPr>
        <a:xfrm>
          <a:off x="3746500" y="133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89775</xdr:rowOff>
    </xdr:from>
    <xdr:ext cx="599010" cy="259045"/>
    <xdr:sp macro="" textlink="">
      <xdr:nvSpPr>
        <xdr:cNvPr id="198" name="テキスト ボックス 197"/>
        <xdr:cNvSpPr txBox="1"/>
      </xdr:nvSpPr>
      <xdr:spPr>
        <a:xfrm>
          <a:off x="3497794" y="1346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60722</xdr:rowOff>
    </xdr:from>
    <xdr:to>
      <xdr:col>4</xdr:col>
      <xdr:colOff>206375</xdr:colOff>
      <xdr:row>78</xdr:row>
      <xdr:rowOff>162322</xdr:rowOff>
    </xdr:to>
    <xdr:sp macro="" textlink="">
      <xdr:nvSpPr>
        <xdr:cNvPr id="199" name="円/楕円 198"/>
        <xdr:cNvSpPr/>
      </xdr:nvSpPr>
      <xdr:spPr>
        <a:xfrm>
          <a:off x="2857500" y="1343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153449</xdr:rowOff>
    </xdr:from>
    <xdr:ext cx="599010" cy="259045"/>
    <xdr:sp macro="" textlink="">
      <xdr:nvSpPr>
        <xdr:cNvPr id="200" name="テキスト ボックス 199"/>
        <xdr:cNvSpPr txBox="1"/>
      </xdr:nvSpPr>
      <xdr:spPr>
        <a:xfrm>
          <a:off x="2608794" y="1352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113,698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49161</xdr:rowOff>
    </xdr:from>
    <xdr:to>
      <xdr:col>3</xdr:col>
      <xdr:colOff>3175</xdr:colOff>
      <xdr:row>78</xdr:row>
      <xdr:rowOff>150761</xdr:rowOff>
    </xdr:to>
    <xdr:sp macro="" textlink="">
      <xdr:nvSpPr>
        <xdr:cNvPr id="201" name="円/楕円 200"/>
        <xdr:cNvSpPr/>
      </xdr:nvSpPr>
      <xdr:spPr>
        <a:xfrm>
          <a:off x="1968500" y="13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141888</xdr:rowOff>
    </xdr:from>
    <xdr:ext cx="599010" cy="259045"/>
    <xdr:sp macro="" textlink="">
      <xdr:nvSpPr>
        <xdr:cNvPr id="202" name="テキスト ボックス 201"/>
        <xdr:cNvSpPr txBox="1"/>
      </xdr:nvSpPr>
      <xdr:spPr>
        <a:xfrm>
          <a:off x="1719794" y="1351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36361</xdr:rowOff>
    </xdr:from>
    <xdr:to>
      <xdr:col>1</xdr:col>
      <xdr:colOff>485775</xdr:colOff>
      <xdr:row>78</xdr:row>
      <xdr:rowOff>137961</xdr:rowOff>
    </xdr:to>
    <xdr:sp macro="" textlink="">
      <xdr:nvSpPr>
        <xdr:cNvPr id="203" name="円/楕円 202"/>
        <xdr:cNvSpPr/>
      </xdr:nvSpPr>
      <xdr:spPr>
        <a:xfrm>
          <a:off x="1079500" y="134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129088</xdr:rowOff>
    </xdr:from>
    <xdr:ext cx="599010" cy="259045"/>
    <xdr:sp macro="" textlink="">
      <xdr:nvSpPr>
        <xdr:cNvPr id="204" name="テキスト ボックス 203"/>
        <xdr:cNvSpPr txBox="1"/>
      </xdr:nvSpPr>
      <xdr:spPr>
        <a:xfrm>
          <a:off x="830794" y="1350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78783</xdr:rowOff>
    </xdr:from>
    <xdr:to>
      <xdr:col>6</xdr:col>
      <xdr:colOff>511175</xdr:colOff>
      <xdr:row>97</xdr:row>
      <xdr:rowOff>42306</xdr:rowOff>
    </xdr:to>
    <xdr:cxnSp macro="">
      <xdr:nvCxnSpPr>
        <xdr:cNvPr id="235" name="直線コネクタ 234"/>
        <xdr:cNvCxnSpPr/>
      </xdr:nvCxnSpPr>
      <xdr:spPr>
        <a:xfrm flipV="1">
          <a:off x="3797300" y="16537983"/>
          <a:ext cx="838200" cy="13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42306</xdr:rowOff>
    </xdr:from>
    <xdr:to>
      <xdr:col>5</xdr:col>
      <xdr:colOff>358775</xdr:colOff>
      <xdr:row>97</xdr:row>
      <xdr:rowOff>53713</xdr:rowOff>
    </xdr:to>
    <xdr:cxnSp macro="">
      <xdr:nvCxnSpPr>
        <xdr:cNvPr id="238" name="直線コネクタ 237"/>
        <xdr:cNvCxnSpPr/>
      </xdr:nvCxnSpPr>
      <xdr:spPr>
        <a:xfrm flipV="1">
          <a:off x="2908300" y="16672956"/>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111114</xdr:rowOff>
    </xdr:from>
    <xdr:to>
      <xdr:col>4</xdr:col>
      <xdr:colOff>155575</xdr:colOff>
      <xdr:row>97</xdr:row>
      <xdr:rowOff>53713</xdr:rowOff>
    </xdr:to>
    <xdr:cxnSp macro="">
      <xdr:nvCxnSpPr>
        <xdr:cNvPr id="241" name="直線コネクタ 240"/>
        <xdr:cNvCxnSpPr/>
      </xdr:nvCxnSpPr>
      <xdr:spPr>
        <a:xfrm>
          <a:off x="2019300" y="16570314"/>
          <a:ext cx="889000" cy="1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111114</xdr:rowOff>
    </xdr:from>
    <xdr:to>
      <xdr:col>2</xdr:col>
      <xdr:colOff>638175</xdr:colOff>
      <xdr:row>97</xdr:row>
      <xdr:rowOff>45625</xdr:rowOff>
    </xdr:to>
    <xdr:cxnSp macro="">
      <xdr:nvCxnSpPr>
        <xdr:cNvPr id="244" name="直線コネクタ 243"/>
        <xdr:cNvCxnSpPr/>
      </xdr:nvCxnSpPr>
      <xdr:spPr>
        <a:xfrm flipV="1">
          <a:off x="1130300" y="16570314"/>
          <a:ext cx="889000" cy="10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27983</xdr:rowOff>
    </xdr:from>
    <xdr:to>
      <xdr:col>6</xdr:col>
      <xdr:colOff>561975</xdr:colOff>
      <xdr:row>96</xdr:row>
      <xdr:rowOff>129583</xdr:rowOff>
    </xdr:to>
    <xdr:sp macro="" textlink="">
      <xdr:nvSpPr>
        <xdr:cNvPr id="254" name="円/楕円 253"/>
        <xdr:cNvSpPr/>
      </xdr:nvSpPr>
      <xdr:spPr>
        <a:xfrm>
          <a:off x="4584700" y="1648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6410</xdr:rowOff>
    </xdr:from>
    <xdr:ext cx="534377" cy="259045"/>
    <xdr:sp macro="" textlink="">
      <xdr:nvSpPr>
        <xdr:cNvPr id="255" name="衛生費該当値テキスト"/>
        <xdr:cNvSpPr txBox="1"/>
      </xdr:nvSpPr>
      <xdr:spPr>
        <a:xfrm>
          <a:off x="4686300" y="164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49,096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162956</xdr:rowOff>
    </xdr:from>
    <xdr:to>
      <xdr:col>5</xdr:col>
      <xdr:colOff>409575</xdr:colOff>
      <xdr:row>97</xdr:row>
      <xdr:rowOff>93106</xdr:rowOff>
    </xdr:to>
    <xdr:sp macro="" textlink="">
      <xdr:nvSpPr>
        <xdr:cNvPr id="256" name="円/楕円 255"/>
        <xdr:cNvSpPr/>
      </xdr:nvSpPr>
      <xdr:spPr>
        <a:xfrm>
          <a:off x="3746500" y="1662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84233</xdr:rowOff>
    </xdr:from>
    <xdr:ext cx="534377" cy="259045"/>
    <xdr:sp macro="" textlink="">
      <xdr:nvSpPr>
        <xdr:cNvPr id="257" name="テキスト ボックス 256"/>
        <xdr:cNvSpPr txBox="1"/>
      </xdr:nvSpPr>
      <xdr:spPr>
        <a:xfrm>
          <a:off x="3530111" y="1671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2913</xdr:rowOff>
    </xdr:from>
    <xdr:to>
      <xdr:col>4</xdr:col>
      <xdr:colOff>206375</xdr:colOff>
      <xdr:row>97</xdr:row>
      <xdr:rowOff>104513</xdr:rowOff>
    </xdr:to>
    <xdr:sp macro="" textlink="">
      <xdr:nvSpPr>
        <xdr:cNvPr id="258" name="円/楕円 257"/>
        <xdr:cNvSpPr/>
      </xdr:nvSpPr>
      <xdr:spPr>
        <a:xfrm>
          <a:off x="2857500" y="166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95640</xdr:rowOff>
    </xdr:from>
    <xdr:ext cx="534377" cy="259045"/>
    <xdr:sp macro="" textlink="">
      <xdr:nvSpPr>
        <xdr:cNvPr id="259" name="テキスト ボックス 258"/>
        <xdr:cNvSpPr txBox="1"/>
      </xdr:nvSpPr>
      <xdr:spPr>
        <a:xfrm>
          <a:off x="2641111" y="167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60314</xdr:rowOff>
    </xdr:from>
    <xdr:to>
      <xdr:col>3</xdr:col>
      <xdr:colOff>3175</xdr:colOff>
      <xdr:row>96</xdr:row>
      <xdr:rowOff>161914</xdr:rowOff>
    </xdr:to>
    <xdr:sp macro="" textlink="">
      <xdr:nvSpPr>
        <xdr:cNvPr id="260" name="円/楕円 259"/>
        <xdr:cNvSpPr/>
      </xdr:nvSpPr>
      <xdr:spPr>
        <a:xfrm>
          <a:off x="1968500" y="165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153041</xdr:rowOff>
    </xdr:from>
    <xdr:ext cx="534377" cy="259045"/>
    <xdr:sp macro="" textlink="">
      <xdr:nvSpPr>
        <xdr:cNvPr id="261" name="テキスト ボックス 260"/>
        <xdr:cNvSpPr txBox="1"/>
      </xdr:nvSpPr>
      <xdr:spPr>
        <a:xfrm>
          <a:off x="1752111" y="1661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166275</xdr:rowOff>
    </xdr:from>
    <xdr:to>
      <xdr:col>1</xdr:col>
      <xdr:colOff>485775</xdr:colOff>
      <xdr:row>97</xdr:row>
      <xdr:rowOff>96425</xdr:rowOff>
    </xdr:to>
    <xdr:sp macro="" textlink="">
      <xdr:nvSpPr>
        <xdr:cNvPr id="262" name="円/楕円 261"/>
        <xdr:cNvSpPr/>
      </xdr:nvSpPr>
      <xdr:spPr>
        <a:xfrm>
          <a:off x="1079500" y="166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87552</xdr:rowOff>
    </xdr:from>
    <xdr:ext cx="534377" cy="259045"/>
    <xdr:sp macro="" textlink="">
      <xdr:nvSpPr>
        <xdr:cNvPr id="263" name="テキスト ボックス 262"/>
        <xdr:cNvSpPr txBox="1"/>
      </xdr:nvSpPr>
      <xdr:spPr>
        <a:xfrm>
          <a:off x="863111" y="167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141097</xdr:rowOff>
    </xdr:from>
    <xdr:to>
      <xdr:col>15</xdr:col>
      <xdr:colOff>180975</xdr:colOff>
      <xdr:row>38</xdr:row>
      <xdr:rowOff>144272</xdr:rowOff>
    </xdr:to>
    <xdr:cxnSp macro="">
      <xdr:nvCxnSpPr>
        <xdr:cNvPr id="292" name="直線コネクタ 291"/>
        <xdr:cNvCxnSpPr/>
      </xdr:nvCxnSpPr>
      <xdr:spPr>
        <a:xfrm flipV="1">
          <a:off x="9639300" y="6656197"/>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71374</xdr:rowOff>
    </xdr:from>
    <xdr:to>
      <xdr:col>14</xdr:col>
      <xdr:colOff>28575</xdr:colOff>
      <xdr:row>38</xdr:row>
      <xdr:rowOff>144272</xdr:rowOff>
    </xdr:to>
    <xdr:cxnSp macro="">
      <xdr:nvCxnSpPr>
        <xdr:cNvPr id="295" name="直線コネクタ 294"/>
        <xdr:cNvCxnSpPr/>
      </xdr:nvCxnSpPr>
      <xdr:spPr>
        <a:xfrm>
          <a:off x="8750300" y="6586474"/>
          <a:ext cx="889000" cy="7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71374</xdr:rowOff>
    </xdr:from>
    <xdr:to>
      <xdr:col>12</xdr:col>
      <xdr:colOff>511175</xdr:colOff>
      <xdr:row>38</xdr:row>
      <xdr:rowOff>121285</xdr:rowOff>
    </xdr:to>
    <xdr:cxnSp macro="">
      <xdr:nvCxnSpPr>
        <xdr:cNvPr id="298" name="直線コネクタ 297"/>
        <xdr:cNvCxnSpPr/>
      </xdr:nvCxnSpPr>
      <xdr:spPr>
        <a:xfrm flipV="1">
          <a:off x="7861300" y="6586474"/>
          <a:ext cx="889000"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66929</xdr:rowOff>
    </xdr:from>
    <xdr:to>
      <xdr:col>11</xdr:col>
      <xdr:colOff>307975</xdr:colOff>
      <xdr:row>38</xdr:row>
      <xdr:rowOff>121285</xdr:rowOff>
    </xdr:to>
    <xdr:cxnSp macro="">
      <xdr:nvCxnSpPr>
        <xdr:cNvPr id="301" name="直線コネクタ 300"/>
        <xdr:cNvCxnSpPr/>
      </xdr:nvCxnSpPr>
      <xdr:spPr>
        <a:xfrm>
          <a:off x="6972300" y="6582029"/>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90297</xdr:rowOff>
    </xdr:from>
    <xdr:to>
      <xdr:col>15</xdr:col>
      <xdr:colOff>231775</xdr:colOff>
      <xdr:row>39</xdr:row>
      <xdr:rowOff>20447</xdr:rowOff>
    </xdr:to>
    <xdr:sp macro="" textlink="">
      <xdr:nvSpPr>
        <xdr:cNvPr id="311" name="円/楕円 310"/>
        <xdr:cNvSpPr/>
      </xdr:nvSpPr>
      <xdr:spPr>
        <a:xfrm>
          <a:off x="10426700" y="66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93472</xdr:rowOff>
    </xdr:from>
    <xdr:to>
      <xdr:col>14</xdr:col>
      <xdr:colOff>79375</xdr:colOff>
      <xdr:row>39</xdr:row>
      <xdr:rowOff>23622</xdr:rowOff>
    </xdr:to>
    <xdr:sp macro="" textlink="">
      <xdr:nvSpPr>
        <xdr:cNvPr id="313" name="円/楕円 312"/>
        <xdr:cNvSpPr/>
      </xdr:nvSpPr>
      <xdr:spPr>
        <a:xfrm>
          <a:off x="9588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14749</xdr:rowOff>
    </xdr:from>
    <xdr:ext cx="378565" cy="259045"/>
    <xdr:sp macro="" textlink="">
      <xdr:nvSpPr>
        <xdr:cNvPr id="314" name="テキスト ボックス 313"/>
        <xdr:cNvSpPr txBox="1"/>
      </xdr:nvSpPr>
      <xdr:spPr>
        <a:xfrm>
          <a:off x="9450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20574</xdr:rowOff>
    </xdr:from>
    <xdr:to>
      <xdr:col>12</xdr:col>
      <xdr:colOff>561975</xdr:colOff>
      <xdr:row>38</xdr:row>
      <xdr:rowOff>122174</xdr:rowOff>
    </xdr:to>
    <xdr:sp macro="" textlink="">
      <xdr:nvSpPr>
        <xdr:cNvPr id="315" name="円/楕円 314"/>
        <xdr:cNvSpPr/>
      </xdr:nvSpPr>
      <xdr:spPr>
        <a:xfrm>
          <a:off x="8699500" y="65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113301</xdr:rowOff>
    </xdr:from>
    <xdr:ext cx="469744" cy="259045"/>
    <xdr:sp macro="" textlink="">
      <xdr:nvSpPr>
        <xdr:cNvPr id="316" name="テキスト ボックス 315"/>
        <xdr:cNvSpPr txBox="1"/>
      </xdr:nvSpPr>
      <xdr:spPr>
        <a:xfrm>
          <a:off x="8515427" y="66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70485</xdr:rowOff>
    </xdr:from>
    <xdr:to>
      <xdr:col>11</xdr:col>
      <xdr:colOff>358775</xdr:colOff>
      <xdr:row>39</xdr:row>
      <xdr:rowOff>635</xdr:rowOff>
    </xdr:to>
    <xdr:sp macro="" textlink="">
      <xdr:nvSpPr>
        <xdr:cNvPr id="317" name="円/楕円 316"/>
        <xdr:cNvSpPr/>
      </xdr:nvSpPr>
      <xdr:spPr>
        <a:xfrm>
          <a:off x="78105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163212</xdr:rowOff>
    </xdr:from>
    <xdr:ext cx="378565" cy="259045"/>
    <xdr:sp macro="" textlink="">
      <xdr:nvSpPr>
        <xdr:cNvPr id="318" name="テキスト ボックス 317"/>
        <xdr:cNvSpPr txBox="1"/>
      </xdr:nvSpPr>
      <xdr:spPr>
        <a:xfrm>
          <a:off x="7672017" y="6678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16129</xdr:rowOff>
    </xdr:from>
    <xdr:to>
      <xdr:col>10</xdr:col>
      <xdr:colOff>155575</xdr:colOff>
      <xdr:row>38</xdr:row>
      <xdr:rowOff>117729</xdr:rowOff>
    </xdr:to>
    <xdr:sp macro="" textlink="">
      <xdr:nvSpPr>
        <xdr:cNvPr id="319" name="円/楕円 318"/>
        <xdr:cNvSpPr/>
      </xdr:nvSpPr>
      <xdr:spPr>
        <a:xfrm>
          <a:off x="6921500" y="653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108856</xdr:rowOff>
    </xdr:from>
    <xdr:ext cx="469744" cy="259045"/>
    <xdr:sp macro="" textlink="">
      <xdr:nvSpPr>
        <xdr:cNvPr id="320" name="テキスト ボックス 319"/>
        <xdr:cNvSpPr txBox="1"/>
      </xdr:nvSpPr>
      <xdr:spPr>
        <a:xfrm>
          <a:off x="6737427" y="662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146210</xdr:rowOff>
    </xdr:from>
    <xdr:to>
      <xdr:col>15</xdr:col>
      <xdr:colOff>180975</xdr:colOff>
      <xdr:row>57</xdr:row>
      <xdr:rowOff>153114</xdr:rowOff>
    </xdr:to>
    <xdr:cxnSp macro="">
      <xdr:nvCxnSpPr>
        <xdr:cNvPr id="347" name="直線コネクタ 346"/>
        <xdr:cNvCxnSpPr/>
      </xdr:nvCxnSpPr>
      <xdr:spPr>
        <a:xfrm flipV="1">
          <a:off x="9639300" y="9918860"/>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21103</xdr:rowOff>
    </xdr:from>
    <xdr:to>
      <xdr:col>14</xdr:col>
      <xdr:colOff>28575</xdr:colOff>
      <xdr:row>57</xdr:row>
      <xdr:rowOff>153114</xdr:rowOff>
    </xdr:to>
    <xdr:cxnSp macro="">
      <xdr:nvCxnSpPr>
        <xdr:cNvPr id="350" name="直線コネクタ 349"/>
        <xdr:cNvCxnSpPr/>
      </xdr:nvCxnSpPr>
      <xdr:spPr>
        <a:xfrm>
          <a:off x="8750300" y="9793753"/>
          <a:ext cx="889000" cy="13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21103</xdr:rowOff>
    </xdr:from>
    <xdr:to>
      <xdr:col>12</xdr:col>
      <xdr:colOff>511175</xdr:colOff>
      <xdr:row>57</xdr:row>
      <xdr:rowOff>66767</xdr:rowOff>
    </xdr:to>
    <xdr:cxnSp macro="">
      <xdr:nvCxnSpPr>
        <xdr:cNvPr id="353" name="直線コネクタ 352"/>
        <xdr:cNvCxnSpPr/>
      </xdr:nvCxnSpPr>
      <xdr:spPr>
        <a:xfrm flipV="1">
          <a:off x="7861300" y="9793753"/>
          <a:ext cx="889000" cy="4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62031</xdr:rowOff>
    </xdr:from>
    <xdr:to>
      <xdr:col>11</xdr:col>
      <xdr:colOff>307975</xdr:colOff>
      <xdr:row>57</xdr:row>
      <xdr:rowOff>66767</xdr:rowOff>
    </xdr:to>
    <xdr:cxnSp macro="">
      <xdr:nvCxnSpPr>
        <xdr:cNvPr id="356" name="直線コネクタ 355"/>
        <xdr:cNvCxnSpPr/>
      </xdr:nvCxnSpPr>
      <xdr:spPr>
        <a:xfrm>
          <a:off x="6972300" y="9834681"/>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95410</xdr:rowOff>
    </xdr:from>
    <xdr:to>
      <xdr:col>15</xdr:col>
      <xdr:colOff>231775</xdr:colOff>
      <xdr:row>58</xdr:row>
      <xdr:rowOff>25560</xdr:rowOff>
    </xdr:to>
    <xdr:sp macro="" textlink="">
      <xdr:nvSpPr>
        <xdr:cNvPr id="366" name="円/楕円 365"/>
        <xdr:cNvSpPr/>
      </xdr:nvSpPr>
      <xdr:spPr>
        <a:xfrm>
          <a:off x="10426700" y="98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10337</xdr:rowOff>
    </xdr:from>
    <xdr:ext cx="534377" cy="259045"/>
    <xdr:sp macro="" textlink="">
      <xdr:nvSpPr>
        <xdr:cNvPr id="367" name="農林水産業費該当値テキスト"/>
        <xdr:cNvSpPr txBox="1"/>
      </xdr:nvSpPr>
      <xdr:spPr>
        <a:xfrm>
          <a:off x="10528300" y="97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102314</xdr:rowOff>
    </xdr:from>
    <xdr:to>
      <xdr:col>14</xdr:col>
      <xdr:colOff>79375</xdr:colOff>
      <xdr:row>58</xdr:row>
      <xdr:rowOff>32464</xdr:rowOff>
    </xdr:to>
    <xdr:sp macro="" textlink="">
      <xdr:nvSpPr>
        <xdr:cNvPr id="368" name="円/楕円 367"/>
        <xdr:cNvSpPr/>
      </xdr:nvSpPr>
      <xdr:spPr>
        <a:xfrm>
          <a:off x="9588500" y="98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23591</xdr:rowOff>
    </xdr:from>
    <xdr:ext cx="534377" cy="259045"/>
    <xdr:sp macro="" textlink="">
      <xdr:nvSpPr>
        <xdr:cNvPr id="369" name="テキスト ボックス 368"/>
        <xdr:cNvSpPr txBox="1"/>
      </xdr:nvSpPr>
      <xdr:spPr>
        <a:xfrm>
          <a:off x="9372111" y="9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141753</xdr:rowOff>
    </xdr:from>
    <xdr:to>
      <xdr:col>12</xdr:col>
      <xdr:colOff>561975</xdr:colOff>
      <xdr:row>57</xdr:row>
      <xdr:rowOff>71903</xdr:rowOff>
    </xdr:to>
    <xdr:sp macro="" textlink="">
      <xdr:nvSpPr>
        <xdr:cNvPr id="370" name="円/楕円 369"/>
        <xdr:cNvSpPr/>
      </xdr:nvSpPr>
      <xdr:spPr>
        <a:xfrm>
          <a:off x="8699500" y="974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88430</xdr:rowOff>
    </xdr:from>
    <xdr:ext cx="534377" cy="259045"/>
    <xdr:sp macro="" textlink="">
      <xdr:nvSpPr>
        <xdr:cNvPr id="371" name="テキスト ボックス 370"/>
        <xdr:cNvSpPr txBox="1"/>
      </xdr:nvSpPr>
      <xdr:spPr>
        <a:xfrm>
          <a:off x="8483111" y="95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15967</xdr:rowOff>
    </xdr:from>
    <xdr:to>
      <xdr:col>11</xdr:col>
      <xdr:colOff>358775</xdr:colOff>
      <xdr:row>57</xdr:row>
      <xdr:rowOff>117567</xdr:rowOff>
    </xdr:to>
    <xdr:sp macro="" textlink="">
      <xdr:nvSpPr>
        <xdr:cNvPr id="372" name="円/楕円 371"/>
        <xdr:cNvSpPr/>
      </xdr:nvSpPr>
      <xdr:spPr>
        <a:xfrm>
          <a:off x="7810500" y="97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134094</xdr:rowOff>
    </xdr:from>
    <xdr:ext cx="534377" cy="259045"/>
    <xdr:sp macro="" textlink="">
      <xdr:nvSpPr>
        <xdr:cNvPr id="373" name="テキスト ボックス 372"/>
        <xdr:cNvSpPr txBox="1"/>
      </xdr:nvSpPr>
      <xdr:spPr>
        <a:xfrm>
          <a:off x="7594111" y="95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11231</xdr:rowOff>
    </xdr:from>
    <xdr:to>
      <xdr:col>10</xdr:col>
      <xdr:colOff>155575</xdr:colOff>
      <xdr:row>57</xdr:row>
      <xdr:rowOff>112831</xdr:rowOff>
    </xdr:to>
    <xdr:sp macro="" textlink="">
      <xdr:nvSpPr>
        <xdr:cNvPr id="374" name="円/楕円 373"/>
        <xdr:cNvSpPr/>
      </xdr:nvSpPr>
      <xdr:spPr>
        <a:xfrm>
          <a:off x="6921500" y="978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129358</xdr:rowOff>
    </xdr:from>
    <xdr:ext cx="534377" cy="259045"/>
    <xdr:sp macro="" textlink="">
      <xdr:nvSpPr>
        <xdr:cNvPr id="375" name="テキスト ボックス 374"/>
        <xdr:cNvSpPr txBox="1"/>
      </xdr:nvSpPr>
      <xdr:spPr>
        <a:xfrm>
          <a:off x="6705111" y="955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99564</xdr:rowOff>
    </xdr:from>
    <xdr:to>
      <xdr:col>15</xdr:col>
      <xdr:colOff>180975</xdr:colOff>
      <xdr:row>78</xdr:row>
      <xdr:rowOff>151538</xdr:rowOff>
    </xdr:to>
    <xdr:cxnSp macro="">
      <xdr:nvCxnSpPr>
        <xdr:cNvPr id="406" name="直線コネクタ 405"/>
        <xdr:cNvCxnSpPr/>
      </xdr:nvCxnSpPr>
      <xdr:spPr>
        <a:xfrm flipV="1">
          <a:off x="9639300" y="13472664"/>
          <a:ext cx="838200" cy="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135503</xdr:rowOff>
    </xdr:from>
    <xdr:to>
      <xdr:col>14</xdr:col>
      <xdr:colOff>28575</xdr:colOff>
      <xdr:row>78</xdr:row>
      <xdr:rowOff>151538</xdr:rowOff>
    </xdr:to>
    <xdr:cxnSp macro="">
      <xdr:nvCxnSpPr>
        <xdr:cNvPr id="409" name="直線コネクタ 408"/>
        <xdr:cNvCxnSpPr/>
      </xdr:nvCxnSpPr>
      <xdr:spPr>
        <a:xfrm>
          <a:off x="8750300" y="13508603"/>
          <a:ext cx="889000" cy="1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105949</xdr:rowOff>
    </xdr:from>
    <xdr:to>
      <xdr:col>12</xdr:col>
      <xdr:colOff>511175</xdr:colOff>
      <xdr:row>78</xdr:row>
      <xdr:rowOff>135503</xdr:rowOff>
    </xdr:to>
    <xdr:cxnSp macro="">
      <xdr:nvCxnSpPr>
        <xdr:cNvPr id="412" name="直線コネクタ 411"/>
        <xdr:cNvCxnSpPr/>
      </xdr:nvCxnSpPr>
      <xdr:spPr>
        <a:xfrm>
          <a:off x="7861300" y="13479049"/>
          <a:ext cx="8890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105949</xdr:rowOff>
    </xdr:from>
    <xdr:to>
      <xdr:col>11</xdr:col>
      <xdr:colOff>307975</xdr:colOff>
      <xdr:row>78</xdr:row>
      <xdr:rowOff>114505</xdr:rowOff>
    </xdr:to>
    <xdr:cxnSp macro="">
      <xdr:nvCxnSpPr>
        <xdr:cNvPr id="415" name="直線コネクタ 414"/>
        <xdr:cNvCxnSpPr/>
      </xdr:nvCxnSpPr>
      <xdr:spPr>
        <a:xfrm flipV="1">
          <a:off x="6972300" y="13479049"/>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48764</xdr:rowOff>
    </xdr:from>
    <xdr:to>
      <xdr:col>15</xdr:col>
      <xdr:colOff>231775</xdr:colOff>
      <xdr:row>78</xdr:row>
      <xdr:rowOff>150364</xdr:rowOff>
    </xdr:to>
    <xdr:sp macro="" textlink="">
      <xdr:nvSpPr>
        <xdr:cNvPr id="425" name="円/楕円 424"/>
        <xdr:cNvSpPr/>
      </xdr:nvSpPr>
      <xdr:spPr>
        <a:xfrm>
          <a:off x="10426700" y="134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27191</xdr:rowOff>
    </xdr:from>
    <xdr:ext cx="534377" cy="259045"/>
    <xdr:sp macro="" textlink="">
      <xdr:nvSpPr>
        <xdr:cNvPr id="426" name="商工費該当値テキスト"/>
        <xdr:cNvSpPr txBox="1"/>
      </xdr:nvSpPr>
      <xdr:spPr>
        <a:xfrm>
          <a:off x="10528300" y="134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100738</xdr:rowOff>
    </xdr:from>
    <xdr:to>
      <xdr:col>14</xdr:col>
      <xdr:colOff>79375</xdr:colOff>
      <xdr:row>79</xdr:row>
      <xdr:rowOff>30888</xdr:rowOff>
    </xdr:to>
    <xdr:sp macro="" textlink="">
      <xdr:nvSpPr>
        <xdr:cNvPr id="427" name="円/楕円 426"/>
        <xdr:cNvSpPr/>
      </xdr:nvSpPr>
      <xdr:spPr>
        <a:xfrm>
          <a:off x="9588500" y="134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22015</xdr:rowOff>
    </xdr:from>
    <xdr:ext cx="469744" cy="259045"/>
    <xdr:sp macro="" textlink="">
      <xdr:nvSpPr>
        <xdr:cNvPr id="428" name="テキスト ボックス 427"/>
        <xdr:cNvSpPr txBox="1"/>
      </xdr:nvSpPr>
      <xdr:spPr>
        <a:xfrm>
          <a:off x="9404427" y="135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84703</xdr:rowOff>
    </xdr:from>
    <xdr:to>
      <xdr:col>12</xdr:col>
      <xdr:colOff>561975</xdr:colOff>
      <xdr:row>79</xdr:row>
      <xdr:rowOff>14853</xdr:rowOff>
    </xdr:to>
    <xdr:sp macro="" textlink="">
      <xdr:nvSpPr>
        <xdr:cNvPr id="429" name="円/楕円 428"/>
        <xdr:cNvSpPr/>
      </xdr:nvSpPr>
      <xdr:spPr>
        <a:xfrm>
          <a:off x="8699500" y="13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5980</xdr:rowOff>
    </xdr:from>
    <xdr:ext cx="469744" cy="259045"/>
    <xdr:sp macro="" textlink="">
      <xdr:nvSpPr>
        <xdr:cNvPr id="430" name="テキスト ボックス 429"/>
        <xdr:cNvSpPr txBox="1"/>
      </xdr:nvSpPr>
      <xdr:spPr>
        <a:xfrm>
          <a:off x="8515427" y="1355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55149</xdr:rowOff>
    </xdr:from>
    <xdr:to>
      <xdr:col>11</xdr:col>
      <xdr:colOff>358775</xdr:colOff>
      <xdr:row>78</xdr:row>
      <xdr:rowOff>156749</xdr:rowOff>
    </xdr:to>
    <xdr:sp macro="" textlink="">
      <xdr:nvSpPr>
        <xdr:cNvPr id="431" name="円/楕円 430"/>
        <xdr:cNvSpPr/>
      </xdr:nvSpPr>
      <xdr:spPr>
        <a:xfrm>
          <a:off x="7810500" y="134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147876</xdr:rowOff>
    </xdr:from>
    <xdr:ext cx="534377" cy="259045"/>
    <xdr:sp macro="" textlink="">
      <xdr:nvSpPr>
        <xdr:cNvPr id="432" name="テキスト ボックス 431"/>
        <xdr:cNvSpPr txBox="1"/>
      </xdr:nvSpPr>
      <xdr:spPr>
        <a:xfrm>
          <a:off x="7594111" y="1352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63705</xdr:rowOff>
    </xdr:from>
    <xdr:to>
      <xdr:col>10</xdr:col>
      <xdr:colOff>155575</xdr:colOff>
      <xdr:row>78</xdr:row>
      <xdr:rowOff>165305</xdr:rowOff>
    </xdr:to>
    <xdr:sp macro="" textlink="">
      <xdr:nvSpPr>
        <xdr:cNvPr id="433" name="円/楕円 432"/>
        <xdr:cNvSpPr/>
      </xdr:nvSpPr>
      <xdr:spPr>
        <a:xfrm>
          <a:off x="6921500" y="1343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156432</xdr:rowOff>
    </xdr:from>
    <xdr:ext cx="469744" cy="259045"/>
    <xdr:sp macro="" textlink="">
      <xdr:nvSpPr>
        <xdr:cNvPr id="434" name="テキスト ボックス 433"/>
        <xdr:cNvSpPr txBox="1"/>
      </xdr:nvSpPr>
      <xdr:spPr>
        <a:xfrm>
          <a:off x="6737427" y="1352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110479</xdr:rowOff>
    </xdr:from>
    <xdr:to>
      <xdr:col>15</xdr:col>
      <xdr:colOff>180975</xdr:colOff>
      <xdr:row>98</xdr:row>
      <xdr:rowOff>111249</xdr:rowOff>
    </xdr:to>
    <xdr:cxnSp macro="">
      <xdr:nvCxnSpPr>
        <xdr:cNvPr id="461" name="直線コネクタ 460"/>
        <xdr:cNvCxnSpPr/>
      </xdr:nvCxnSpPr>
      <xdr:spPr>
        <a:xfrm>
          <a:off x="9639300" y="16912579"/>
          <a:ext cx="8382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110479</xdr:rowOff>
    </xdr:from>
    <xdr:to>
      <xdr:col>14</xdr:col>
      <xdr:colOff>28575</xdr:colOff>
      <xdr:row>98</xdr:row>
      <xdr:rowOff>114875</xdr:rowOff>
    </xdr:to>
    <xdr:cxnSp macro="">
      <xdr:nvCxnSpPr>
        <xdr:cNvPr id="464" name="直線コネクタ 463"/>
        <xdr:cNvCxnSpPr/>
      </xdr:nvCxnSpPr>
      <xdr:spPr>
        <a:xfrm flipV="1">
          <a:off x="8750300" y="16912579"/>
          <a:ext cx="889000" cy="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114875</xdr:rowOff>
    </xdr:from>
    <xdr:to>
      <xdr:col>12</xdr:col>
      <xdr:colOff>511175</xdr:colOff>
      <xdr:row>98</xdr:row>
      <xdr:rowOff>115412</xdr:rowOff>
    </xdr:to>
    <xdr:cxnSp macro="">
      <xdr:nvCxnSpPr>
        <xdr:cNvPr id="467" name="直線コネクタ 466"/>
        <xdr:cNvCxnSpPr/>
      </xdr:nvCxnSpPr>
      <xdr:spPr>
        <a:xfrm flipV="1">
          <a:off x="7861300" y="16916975"/>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115412</xdr:rowOff>
    </xdr:from>
    <xdr:to>
      <xdr:col>11</xdr:col>
      <xdr:colOff>307975</xdr:colOff>
      <xdr:row>98</xdr:row>
      <xdr:rowOff>117208</xdr:rowOff>
    </xdr:to>
    <xdr:cxnSp macro="">
      <xdr:nvCxnSpPr>
        <xdr:cNvPr id="470" name="直線コネクタ 469"/>
        <xdr:cNvCxnSpPr/>
      </xdr:nvCxnSpPr>
      <xdr:spPr>
        <a:xfrm flipV="1">
          <a:off x="6972300" y="16917512"/>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60449</xdr:rowOff>
    </xdr:from>
    <xdr:to>
      <xdr:col>15</xdr:col>
      <xdr:colOff>231775</xdr:colOff>
      <xdr:row>98</xdr:row>
      <xdr:rowOff>162049</xdr:rowOff>
    </xdr:to>
    <xdr:sp macro="" textlink="">
      <xdr:nvSpPr>
        <xdr:cNvPr id="480" name="円/楕円 479"/>
        <xdr:cNvSpPr/>
      </xdr:nvSpPr>
      <xdr:spPr>
        <a:xfrm>
          <a:off x="10426700" y="1686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59679</xdr:rowOff>
    </xdr:from>
    <xdr:to>
      <xdr:col>14</xdr:col>
      <xdr:colOff>79375</xdr:colOff>
      <xdr:row>98</xdr:row>
      <xdr:rowOff>161279</xdr:rowOff>
    </xdr:to>
    <xdr:sp macro="" textlink="">
      <xdr:nvSpPr>
        <xdr:cNvPr id="482" name="円/楕円 481"/>
        <xdr:cNvSpPr/>
      </xdr:nvSpPr>
      <xdr:spPr>
        <a:xfrm>
          <a:off x="9588500" y="168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152406</xdr:rowOff>
    </xdr:from>
    <xdr:ext cx="534377" cy="259045"/>
    <xdr:sp macro="" textlink="">
      <xdr:nvSpPr>
        <xdr:cNvPr id="483" name="テキスト ボックス 482"/>
        <xdr:cNvSpPr txBox="1"/>
      </xdr:nvSpPr>
      <xdr:spPr>
        <a:xfrm>
          <a:off x="9372111" y="16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64075</xdr:rowOff>
    </xdr:from>
    <xdr:to>
      <xdr:col>12</xdr:col>
      <xdr:colOff>561975</xdr:colOff>
      <xdr:row>98</xdr:row>
      <xdr:rowOff>165675</xdr:rowOff>
    </xdr:to>
    <xdr:sp macro="" textlink="">
      <xdr:nvSpPr>
        <xdr:cNvPr id="484" name="円/楕円 483"/>
        <xdr:cNvSpPr/>
      </xdr:nvSpPr>
      <xdr:spPr>
        <a:xfrm>
          <a:off x="8699500" y="168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156802</xdr:rowOff>
    </xdr:from>
    <xdr:ext cx="534377" cy="259045"/>
    <xdr:sp macro="" textlink="">
      <xdr:nvSpPr>
        <xdr:cNvPr id="485" name="テキスト ボックス 484"/>
        <xdr:cNvSpPr txBox="1"/>
      </xdr:nvSpPr>
      <xdr:spPr>
        <a:xfrm>
          <a:off x="8483111" y="169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64612</xdr:rowOff>
    </xdr:from>
    <xdr:to>
      <xdr:col>11</xdr:col>
      <xdr:colOff>358775</xdr:colOff>
      <xdr:row>98</xdr:row>
      <xdr:rowOff>166212</xdr:rowOff>
    </xdr:to>
    <xdr:sp macro="" textlink="">
      <xdr:nvSpPr>
        <xdr:cNvPr id="486" name="円/楕円 485"/>
        <xdr:cNvSpPr/>
      </xdr:nvSpPr>
      <xdr:spPr>
        <a:xfrm>
          <a:off x="7810500" y="168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157339</xdr:rowOff>
    </xdr:from>
    <xdr:ext cx="534377" cy="259045"/>
    <xdr:sp macro="" textlink="">
      <xdr:nvSpPr>
        <xdr:cNvPr id="487" name="テキスト ボックス 486"/>
        <xdr:cNvSpPr txBox="1"/>
      </xdr:nvSpPr>
      <xdr:spPr>
        <a:xfrm>
          <a:off x="7594111" y="1695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66408</xdr:rowOff>
    </xdr:from>
    <xdr:to>
      <xdr:col>10</xdr:col>
      <xdr:colOff>155575</xdr:colOff>
      <xdr:row>98</xdr:row>
      <xdr:rowOff>168008</xdr:rowOff>
    </xdr:to>
    <xdr:sp macro="" textlink="">
      <xdr:nvSpPr>
        <xdr:cNvPr id="488" name="円/楕円 487"/>
        <xdr:cNvSpPr/>
      </xdr:nvSpPr>
      <xdr:spPr>
        <a:xfrm>
          <a:off x="6921500" y="168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159135</xdr:rowOff>
    </xdr:from>
    <xdr:ext cx="534377" cy="259045"/>
    <xdr:sp macro="" textlink="">
      <xdr:nvSpPr>
        <xdr:cNvPr id="489" name="テキスト ボックス 488"/>
        <xdr:cNvSpPr txBox="1"/>
      </xdr:nvSpPr>
      <xdr:spPr>
        <a:xfrm>
          <a:off x="6705111" y="169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164046</xdr:rowOff>
    </xdr:from>
    <xdr:to>
      <xdr:col>23</xdr:col>
      <xdr:colOff>517525</xdr:colOff>
      <xdr:row>37</xdr:row>
      <xdr:rowOff>166854</xdr:rowOff>
    </xdr:to>
    <xdr:cxnSp macro="">
      <xdr:nvCxnSpPr>
        <xdr:cNvPr id="520" name="直線コネクタ 519"/>
        <xdr:cNvCxnSpPr/>
      </xdr:nvCxnSpPr>
      <xdr:spPr>
        <a:xfrm>
          <a:off x="15481300" y="6507696"/>
          <a:ext cx="8382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154967</xdr:rowOff>
    </xdr:from>
    <xdr:to>
      <xdr:col>22</xdr:col>
      <xdr:colOff>365125</xdr:colOff>
      <xdr:row>37</xdr:row>
      <xdr:rowOff>164046</xdr:rowOff>
    </xdr:to>
    <xdr:cxnSp macro="">
      <xdr:nvCxnSpPr>
        <xdr:cNvPr id="523" name="直線コネクタ 522"/>
        <xdr:cNvCxnSpPr/>
      </xdr:nvCxnSpPr>
      <xdr:spPr>
        <a:xfrm>
          <a:off x="14592300" y="6327167"/>
          <a:ext cx="889000" cy="18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154967</xdr:rowOff>
    </xdr:from>
    <xdr:to>
      <xdr:col>21</xdr:col>
      <xdr:colOff>161925</xdr:colOff>
      <xdr:row>38</xdr:row>
      <xdr:rowOff>18166</xdr:rowOff>
    </xdr:to>
    <xdr:cxnSp macro="">
      <xdr:nvCxnSpPr>
        <xdr:cNvPr id="526" name="直線コネクタ 525"/>
        <xdr:cNvCxnSpPr/>
      </xdr:nvCxnSpPr>
      <xdr:spPr>
        <a:xfrm flipV="1">
          <a:off x="13703300" y="6327167"/>
          <a:ext cx="889000" cy="20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18166</xdr:rowOff>
    </xdr:from>
    <xdr:to>
      <xdr:col>19</xdr:col>
      <xdr:colOff>644525</xdr:colOff>
      <xdr:row>38</xdr:row>
      <xdr:rowOff>19489</xdr:rowOff>
    </xdr:to>
    <xdr:cxnSp macro="">
      <xdr:nvCxnSpPr>
        <xdr:cNvPr id="529" name="直線コネクタ 528"/>
        <xdr:cNvCxnSpPr/>
      </xdr:nvCxnSpPr>
      <xdr:spPr>
        <a:xfrm flipV="1">
          <a:off x="12814300" y="6533266"/>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116055</xdr:rowOff>
    </xdr:from>
    <xdr:to>
      <xdr:col>23</xdr:col>
      <xdr:colOff>568325</xdr:colOff>
      <xdr:row>38</xdr:row>
      <xdr:rowOff>46205</xdr:rowOff>
    </xdr:to>
    <xdr:sp macro="" textlink="">
      <xdr:nvSpPr>
        <xdr:cNvPr id="539" name="円/楕円 538"/>
        <xdr:cNvSpPr/>
      </xdr:nvSpPr>
      <xdr:spPr>
        <a:xfrm>
          <a:off x="16268700" y="645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94482</xdr:rowOff>
    </xdr:from>
    <xdr:ext cx="534377" cy="259045"/>
    <xdr:sp macro="" textlink="">
      <xdr:nvSpPr>
        <xdr:cNvPr id="540" name="消防費該当値テキスト"/>
        <xdr:cNvSpPr txBox="1"/>
      </xdr:nvSpPr>
      <xdr:spPr>
        <a:xfrm>
          <a:off x="16370300" y="643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113246</xdr:rowOff>
    </xdr:from>
    <xdr:to>
      <xdr:col>22</xdr:col>
      <xdr:colOff>415925</xdr:colOff>
      <xdr:row>38</xdr:row>
      <xdr:rowOff>43396</xdr:rowOff>
    </xdr:to>
    <xdr:sp macro="" textlink="">
      <xdr:nvSpPr>
        <xdr:cNvPr id="541" name="円/楕円 540"/>
        <xdr:cNvSpPr/>
      </xdr:nvSpPr>
      <xdr:spPr>
        <a:xfrm>
          <a:off x="15430500" y="645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34523</xdr:rowOff>
    </xdr:from>
    <xdr:ext cx="534377" cy="259045"/>
    <xdr:sp macro="" textlink="">
      <xdr:nvSpPr>
        <xdr:cNvPr id="542" name="テキスト ボックス 541"/>
        <xdr:cNvSpPr txBox="1"/>
      </xdr:nvSpPr>
      <xdr:spPr>
        <a:xfrm>
          <a:off x="15214111" y="65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104167</xdr:rowOff>
    </xdr:from>
    <xdr:to>
      <xdr:col>21</xdr:col>
      <xdr:colOff>212725</xdr:colOff>
      <xdr:row>37</xdr:row>
      <xdr:rowOff>34317</xdr:rowOff>
    </xdr:to>
    <xdr:sp macro="" textlink="">
      <xdr:nvSpPr>
        <xdr:cNvPr id="543" name="円/楕円 542"/>
        <xdr:cNvSpPr/>
      </xdr:nvSpPr>
      <xdr:spPr>
        <a:xfrm>
          <a:off x="14541500" y="62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50844</xdr:rowOff>
    </xdr:from>
    <xdr:ext cx="534377" cy="259045"/>
    <xdr:sp macro="" textlink="">
      <xdr:nvSpPr>
        <xdr:cNvPr id="544" name="テキスト ボックス 543"/>
        <xdr:cNvSpPr txBox="1"/>
      </xdr:nvSpPr>
      <xdr:spPr>
        <a:xfrm>
          <a:off x="14325111" y="605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138816</xdr:rowOff>
    </xdr:from>
    <xdr:to>
      <xdr:col>20</xdr:col>
      <xdr:colOff>9525</xdr:colOff>
      <xdr:row>38</xdr:row>
      <xdr:rowOff>68966</xdr:rowOff>
    </xdr:to>
    <xdr:sp macro="" textlink="">
      <xdr:nvSpPr>
        <xdr:cNvPr id="545" name="円/楕円 544"/>
        <xdr:cNvSpPr/>
      </xdr:nvSpPr>
      <xdr:spPr>
        <a:xfrm>
          <a:off x="13652500" y="648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60093</xdr:rowOff>
    </xdr:from>
    <xdr:ext cx="534377" cy="259045"/>
    <xdr:sp macro="" textlink="">
      <xdr:nvSpPr>
        <xdr:cNvPr id="546" name="テキスト ボックス 545"/>
        <xdr:cNvSpPr txBox="1"/>
      </xdr:nvSpPr>
      <xdr:spPr>
        <a:xfrm>
          <a:off x="13436111" y="657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140139</xdr:rowOff>
    </xdr:from>
    <xdr:to>
      <xdr:col>18</xdr:col>
      <xdr:colOff>492125</xdr:colOff>
      <xdr:row>38</xdr:row>
      <xdr:rowOff>70289</xdr:rowOff>
    </xdr:to>
    <xdr:sp macro="" textlink="">
      <xdr:nvSpPr>
        <xdr:cNvPr id="547" name="円/楕円 546"/>
        <xdr:cNvSpPr/>
      </xdr:nvSpPr>
      <xdr:spPr>
        <a:xfrm>
          <a:off x="12763500" y="64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61416</xdr:rowOff>
    </xdr:from>
    <xdr:ext cx="534377" cy="259045"/>
    <xdr:sp macro="" textlink="">
      <xdr:nvSpPr>
        <xdr:cNvPr id="548" name="テキスト ボックス 547"/>
        <xdr:cNvSpPr txBox="1"/>
      </xdr:nvSpPr>
      <xdr:spPr>
        <a:xfrm>
          <a:off x="12547111" y="65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87912</xdr:rowOff>
    </xdr:from>
    <xdr:to>
      <xdr:col>23</xdr:col>
      <xdr:colOff>517525</xdr:colOff>
      <xdr:row>57</xdr:row>
      <xdr:rowOff>123751</xdr:rowOff>
    </xdr:to>
    <xdr:cxnSp macro="">
      <xdr:nvCxnSpPr>
        <xdr:cNvPr id="579" name="直線コネクタ 578"/>
        <xdr:cNvCxnSpPr/>
      </xdr:nvCxnSpPr>
      <xdr:spPr>
        <a:xfrm flipV="1">
          <a:off x="15481300" y="9860562"/>
          <a:ext cx="838200" cy="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97475</xdr:rowOff>
    </xdr:from>
    <xdr:to>
      <xdr:col>22</xdr:col>
      <xdr:colOff>365125</xdr:colOff>
      <xdr:row>57</xdr:row>
      <xdr:rowOff>123751</xdr:rowOff>
    </xdr:to>
    <xdr:cxnSp macro="">
      <xdr:nvCxnSpPr>
        <xdr:cNvPr id="582" name="直線コネクタ 581"/>
        <xdr:cNvCxnSpPr/>
      </xdr:nvCxnSpPr>
      <xdr:spPr>
        <a:xfrm>
          <a:off x="14592300" y="9870125"/>
          <a:ext cx="889000" cy="2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97475</xdr:rowOff>
    </xdr:from>
    <xdr:to>
      <xdr:col>21</xdr:col>
      <xdr:colOff>161925</xdr:colOff>
      <xdr:row>57</xdr:row>
      <xdr:rowOff>135781</xdr:rowOff>
    </xdr:to>
    <xdr:cxnSp macro="">
      <xdr:nvCxnSpPr>
        <xdr:cNvPr id="585" name="直線コネクタ 584"/>
        <xdr:cNvCxnSpPr/>
      </xdr:nvCxnSpPr>
      <xdr:spPr>
        <a:xfrm flipV="1">
          <a:off x="13703300" y="9870125"/>
          <a:ext cx="889000" cy="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135781</xdr:rowOff>
    </xdr:from>
    <xdr:to>
      <xdr:col>19</xdr:col>
      <xdr:colOff>644525</xdr:colOff>
      <xdr:row>57</xdr:row>
      <xdr:rowOff>140686</xdr:rowOff>
    </xdr:to>
    <xdr:cxnSp macro="">
      <xdr:nvCxnSpPr>
        <xdr:cNvPr id="588" name="直線コネクタ 587"/>
        <xdr:cNvCxnSpPr/>
      </xdr:nvCxnSpPr>
      <xdr:spPr>
        <a:xfrm flipV="1">
          <a:off x="12814300" y="9908431"/>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37112</xdr:rowOff>
    </xdr:from>
    <xdr:to>
      <xdr:col>23</xdr:col>
      <xdr:colOff>568325</xdr:colOff>
      <xdr:row>57</xdr:row>
      <xdr:rowOff>138712</xdr:rowOff>
    </xdr:to>
    <xdr:sp macro="" textlink="">
      <xdr:nvSpPr>
        <xdr:cNvPr id="598" name="円/楕円 597"/>
        <xdr:cNvSpPr/>
      </xdr:nvSpPr>
      <xdr:spPr>
        <a:xfrm>
          <a:off x="16268700" y="98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15539</xdr:rowOff>
    </xdr:from>
    <xdr:ext cx="534377" cy="259045"/>
    <xdr:sp macro="" textlink="">
      <xdr:nvSpPr>
        <xdr:cNvPr id="599" name="教育費該当値テキスト"/>
        <xdr:cNvSpPr txBox="1"/>
      </xdr:nvSpPr>
      <xdr:spPr>
        <a:xfrm>
          <a:off x="16370300" y="978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54,179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72951</xdr:rowOff>
    </xdr:from>
    <xdr:to>
      <xdr:col>22</xdr:col>
      <xdr:colOff>415925</xdr:colOff>
      <xdr:row>58</xdr:row>
      <xdr:rowOff>3101</xdr:rowOff>
    </xdr:to>
    <xdr:sp macro="" textlink="">
      <xdr:nvSpPr>
        <xdr:cNvPr id="600" name="円/楕円 599"/>
        <xdr:cNvSpPr/>
      </xdr:nvSpPr>
      <xdr:spPr>
        <a:xfrm>
          <a:off x="15430500" y="98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165678</xdr:rowOff>
    </xdr:from>
    <xdr:ext cx="534377" cy="259045"/>
    <xdr:sp macro="" textlink="">
      <xdr:nvSpPr>
        <xdr:cNvPr id="601" name="テキスト ボックス 600"/>
        <xdr:cNvSpPr txBox="1"/>
      </xdr:nvSpPr>
      <xdr:spPr>
        <a:xfrm>
          <a:off x="15214111" y="99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46675</xdr:rowOff>
    </xdr:from>
    <xdr:to>
      <xdr:col>21</xdr:col>
      <xdr:colOff>212725</xdr:colOff>
      <xdr:row>57</xdr:row>
      <xdr:rowOff>148275</xdr:rowOff>
    </xdr:to>
    <xdr:sp macro="" textlink="">
      <xdr:nvSpPr>
        <xdr:cNvPr id="602" name="円/楕円 601"/>
        <xdr:cNvSpPr/>
      </xdr:nvSpPr>
      <xdr:spPr>
        <a:xfrm>
          <a:off x="14541500" y="98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139402</xdr:rowOff>
    </xdr:from>
    <xdr:ext cx="534377" cy="259045"/>
    <xdr:sp macro="" textlink="">
      <xdr:nvSpPr>
        <xdr:cNvPr id="603" name="テキスト ボックス 602"/>
        <xdr:cNvSpPr txBox="1"/>
      </xdr:nvSpPr>
      <xdr:spPr>
        <a:xfrm>
          <a:off x="14325111" y="99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84981</xdr:rowOff>
    </xdr:from>
    <xdr:to>
      <xdr:col>20</xdr:col>
      <xdr:colOff>9525</xdr:colOff>
      <xdr:row>58</xdr:row>
      <xdr:rowOff>15131</xdr:rowOff>
    </xdr:to>
    <xdr:sp macro="" textlink="">
      <xdr:nvSpPr>
        <xdr:cNvPr id="604" name="円/楕円 603"/>
        <xdr:cNvSpPr/>
      </xdr:nvSpPr>
      <xdr:spPr>
        <a:xfrm>
          <a:off x="13652500" y="98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6258</xdr:rowOff>
    </xdr:from>
    <xdr:ext cx="534377" cy="259045"/>
    <xdr:sp macro="" textlink="">
      <xdr:nvSpPr>
        <xdr:cNvPr id="605" name="テキスト ボックス 604"/>
        <xdr:cNvSpPr txBox="1"/>
      </xdr:nvSpPr>
      <xdr:spPr>
        <a:xfrm>
          <a:off x="13436111" y="99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89886</xdr:rowOff>
    </xdr:from>
    <xdr:to>
      <xdr:col>18</xdr:col>
      <xdr:colOff>492125</xdr:colOff>
      <xdr:row>58</xdr:row>
      <xdr:rowOff>20036</xdr:rowOff>
    </xdr:to>
    <xdr:sp macro="" textlink="">
      <xdr:nvSpPr>
        <xdr:cNvPr id="606" name="円/楕円 605"/>
        <xdr:cNvSpPr/>
      </xdr:nvSpPr>
      <xdr:spPr>
        <a:xfrm>
          <a:off x="12763500" y="986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11163</xdr:rowOff>
    </xdr:from>
    <xdr:ext cx="534377" cy="259045"/>
    <xdr:sp macro="" textlink="">
      <xdr:nvSpPr>
        <xdr:cNvPr id="607" name="テキスト ボックス 606"/>
        <xdr:cNvSpPr txBox="1"/>
      </xdr:nvSpPr>
      <xdr:spPr>
        <a:xfrm>
          <a:off x="12547111" y="99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132133</xdr:rowOff>
    </xdr:from>
    <xdr:to>
      <xdr:col>23</xdr:col>
      <xdr:colOff>517525</xdr:colOff>
      <xdr:row>78</xdr:row>
      <xdr:rowOff>136911</xdr:rowOff>
    </xdr:to>
    <xdr:cxnSp macro="">
      <xdr:nvCxnSpPr>
        <xdr:cNvPr id="634" name="直線コネクタ 633"/>
        <xdr:cNvCxnSpPr/>
      </xdr:nvCxnSpPr>
      <xdr:spPr>
        <a:xfrm>
          <a:off x="15481300" y="13505233"/>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132133</xdr:rowOff>
    </xdr:from>
    <xdr:to>
      <xdr:col>22</xdr:col>
      <xdr:colOff>365125</xdr:colOff>
      <xdr:row>78</xdr:row>
      <xdr:rowOff>137350</xdr:rowOff>
    </xdr:to>
    <xdr:cxnSp macro="">
      <xdr:nvCxnSpPr>
        <xdr:cNvPr id="637" name="直線コネクタ 636"/>
        <xdr:cNvCxnSpPr/>
      </xdr:nvCxnSpPr>
      <xdr:spPr>
        <a:xfrm flipV="1">
          <a:off x="14592300" y="13505233"/>
          <a:ext cx="889000" cy="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134969</xdr:rowOff>
    </xdr:from>
    <xdr:to>
      <xdr:col>21</xdr:col>
      <xdr:colOff>161925</xdr:colOff>
      <xdr:row>78</xdr:row>
      <xdr:rowOff>137350</xdr:rowOff>
    </xdr:to>
    <xdr:cxnSp macro="">
      <xdr:nvCxnSpPr>
        <xdr:cNvPr id="640" name="直線コネクタ 639"/>
        <xdr:cNvCxnSpPr/>
      </xdr:nvCxnSpPr>
      <xdr:spPr>
        <a:xfrm>
          <a:off x="13703300" y="13508069"/>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133345</xdr:rowOff>
    </xdr:from>
    <xdr:to>
      <xdr:col>19</xdr:col>
      <xdr:colOff>644525</xdr:colOff>
      <xdr:row>78</xdr:row>
      <xdr:rowOff>134969</xdr:rowOff>
    </xdr:to>
    <xdr:cxnSp macro="">
      <xdr:nvCxnSpPr>
        <xdr:cNvPr id="643" name="直線コネクタ 642"/>
        <xdr:cNvCxnSpPr/>
      </xdr:nvCxnSpPr>
      <xdr:spPr>
        <a:xfrm>
          <a:off x="12814300" y="13506445"/>
          <a:ext cx="8890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86111</xdr:rowOff>
    </xdr:from>
    <xdr:to>
      <xdr:col>23</xdr:col>
      <xdr:colOff>568325</xdr:colOff>
      <xdr:row>79</xdr:row>
      <xdr:rowOff>16261</xdr:rowOff>
    </xdr:to>
    <xdr:sp macro="" textlink="">
      <xdr:nvSpPr>
        <xdr:cNvPr id="653" name="円/楕円 652"/>
        <xdr:cNvSpPr/>
      </xdr:nvSpPr>
      <xdr:spPr>
        <a:xfrm>
          <a:off x="16268700" y="134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81333</xdr:rowOff>
    </xdr:from>
    <xdr:to>
      <xdr:col>22</xdr:col>
      <xdr:colOff>415925</xdr:colOff>
      <xdr:row>79</xdr:row>
      <xdr:rowOff>11483</xdr:rowOff>
    </xdr:to>
    <xdr:sp macro="" textlink="">
      <xdr:nvSpPr>
        <xdr:cNvPr id="655" name="円/楕円 654"/>
        <xdr:cNvSpPr/>
      </xdr:nvSpPr>
      <xdr:spPr>
        <a:xfrm>
          <a:off x="15430500" y="134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2610</xdr:rowOff>
    </xdr:from>
    <xdr:ext cx="469744" cy="259045"/>
    <xdr:sp macro="" textlink="">
      <xdr:nvSpPr>
        <xdr:cNvPr id="656" name="テキスト ボックス 655"/>
        <xdr:cNvSpPr txBox="1"/>
      </xdr:nvSpPr>
      <xdr:spPr>
        <a:xfrm>
          <a:off x="15246427" y="135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86550</xdr:rowOff>
    </xdr:from>
    <xdr:to>
      <xdr:col>21</xdr:col>
      <xdr:colOff>212725</xdr:colOff>
      <xdr:row>79</xdr:row>
      <xdr:rowOff>16700</xdr:rowOff>
    </xdr:to>
    <xdr:sp macro="" textlink="">
      <xdr:nvSpPr>
        <xdr:cNvPr id="657" name="円/楕円 656"/>
        <xdr:cNvSpPr/>
      </xdr:nvSpPr>
      <xdr:spPr>
        <a:xfrm>
          <a:off x="14541500" y="134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7827</xdr:rowOff>
    </xdr:from>
    <xdr:ext cx="378565" cy="259045"/>
    <xdr:sp macro="" textlink="">
      <xdr:nvSpPr>
        <xdr:cNvPr id="658" name="テキスト ボックス 657"/>
        <xdr:cNvSpPr txBox="1"/>
      </xdr:nvSpPr>
      <xdr:spPr>
        <a:xfrm>
          <a:off x="14403017" y="1355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84169</xdr:rowOff>
    </xdr:from>
    <xdr:to>
      <xdr:col>20</xdr:col>
      <xdr:colOff>9525</xdr:colOff>
      <xdr:row>79</xdr:row>
      <xdr:rowOff>14319</xdr:rowOff>
    </xdr:to>
    <xdr:sp macro="" textlink="">
      <xdr:nvSpPr>
        <xdr:cNvPr id="659" name="円/楕円 658"/>
        <xdr:cNvSpPr/>
      </xdr:nvSpPr>
      <xdr:spPr>
        <a:xfrm>
          <a:off x="13652500" y="134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5446</xdr:rowOff>
    </xdr:from>
    <xdr:ext cx="469744" cy="259045"/>
    <xdr:sp macro="" textlink="">
      <xdr:nvSpPr>
        <xdr:cNvPr id="660" name="テキスト ボックス 659"/>
        <xdr:cNvSpPr txBox="1"/>
      </xdr:nvSpPr>
      <xdr:spPr>
        <a:xfrm>
          <a:off x="13468427" y="13549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82545</xdr:rowOff>
    </xdr:from>
    <xdr:to>
      <xdr:col>18</xdr:col>
      <xdr:colOff>492125</xdr:colOff>
      <xdr:row>79</xdr:row>
      <xdr:rowOff>12695</xdr:rowOff>
    </xdr:to>
    <xdr:sp macro="" textlink="">
      <xdr:nvSpPr>
        <xdr:cNvPr id="661" name="円/楕円 660"/>
        <xdr:cNvSpPr/>
      </xdr:nvSpPr>
      <xdr:spPr>
        <a:xfrm>
          <a:off x="12763500" y="134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3822</xdr:rowOff>
    </xdr:from>
    <xdr:ext cx="469744" cy="259045"/>
    <xdr:sp macro="" textlink="">
      <xdr:nvSpPr>
        <xdr:cNvPr id="662" name="テキスト ボックス 661"/>
        <xdr:cNvSpPr txBox="1"/>
      </xdr:nvSpPr>
      <xdr:spPr>
        <a:xfrm>
          <a:off x="12579427" y="1354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35006</xdr:rowOff>
    </xdr:from>
    <xdr:to>
      <xdr:col>23</xdr:col>
      <xdr:colOff>517525</xdr:colOff>
      <xdr:row>98</xdr:row>
      <xdr:rowOff>54649</xdr:rowOff>
    </xdr:to>
    <xdr:cxnSp macro="">
      <xdr:nvCxnSpPr>
        <xdr:cNvPr id="691" name="直線コネクタ 690"/>
        <xdr:cNvCxnSpPr/>
      </xdr:nvCxnSpPr>
      <xdr:spPr>
        <a:xfrm>
          <a:off x="15481300" y="16837106"/>
          <a:ext cx="8382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32316</xdr:rowOff>
    </xdr:from>
    <xdr:to>
      <xdr:col>22</xdr:col>
      <xdr:colOff>365125</xdr:colOff>
      <xdr:row>98</xdr:row>
      <xdr:rowOff>35006</xdr:rowOff>
    </xdr:to>
    <xdr:cxnSp macro="">
      <xdr:nvCxnSpPr>
        <xdr:cNvPr id="694" name="直線コネクタ 693"/>
        <xdr:cNvCxnSpPr/>
      </xdr:nvCxnSpPr>
      <xdr:spPr>
        <a:xfrm>
          <a:off x="14592300" y="16834416"/>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32316</xdr:rowOff>
    </xdr:from>
    <xdr:to>
      <xdr:col>21</xdr:col>
      <xdr:colOff>161925</xdr:colOff>
      <xdr:row>98</xdr:row>
      <xdr:rowOff>34598</xdr:rowOff>
    </xdr:to>
    <xdr:cxnSp macro="">
      <xdr:nvCxnSpPr>
        <xdr:cNvPr id="697" name="直線コネクタ 696"/>
        <xdr:cNvCxnSpPr/>
      </xdr:nvCxnSpPr>
      <xdr:spPr>
        <a:xfrm flipV="1">
          <a:off x="13703300" y="16834416"/>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28319</xdr:rowOff>
    </xdr:from>
    <xdr:to>
      <xdr:col>19</xdr:col>
      <xdr:colOff>644525</xdr:colOff>
      <xdr:row>98</xdr:row>
      <xdr:rowOff>34598</xdr:rowOff>
    </xdr:to>
    <xdr:cxnSp macro="">
      <xdr:nvCxnSpPr>
        <xdr:cNvPr id="700" name="直線コネクタ 699"/>
        <xdr:cNvCxnSpPr/>
      </xdr:nvCxnSpPr>
      <xdr:spPr>
        <a:xfrm>
          <a:off x="12814300" y="16830419"/>
          <a:ext cx="889000" cy="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3849</xdr:rowOff>
    </xdr:from>
    <xdr:to>
      <xdr:col>23</xdr:col>
      <xdr:colOff>568325</xdr:colOff>
      <xdr:row>98</xdr:row>
      <xdr:rowOff>105449</xdr:rowOff>
    </xdr:to>
    <xdr:sp macro="" textlink="">
      <xdr:nvSpPr>
        <xdr:cNvPr id="710" name="円/楕円 709"/>
        <xdr:cNvSpPr/>
      </xdr:nvSpPr>
      <xdr:spPr>
        <a:xfrm>
          <a:off x="16268700" y="168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90226</xdr:rowOff>
    </xdr:from>
    <xdr:ext cx="534377" cy="259045"/>
    <xdr:sp macro="" textlink="">
      <xdr:nvSpPr>
        <xdr:cNvPr id="711" name="公債費該当値テキスト"/>
        <xdr:cNvSpPr txBox="1"/>
      </xdr:nvSpPr>
      <xdr:spPr>
        <a:xfrm>
          <a:off x="16370300" y="1672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42,323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155656</xdr:rowOff>
    </xdr:from>
    <xdr:to>
      <xdr:col>22</xdr:col>
      <xdr:colOff>415925</xdr:colOff>
      <xdr:row>98</xdr:row>
      <xdr:rowOff>85806</xdr:rowOff>
    </xdr:to>
    <xdr:sp macro="" textlink="">
      <xdr:nvSpPr>
        <xdr:cNvPr id="712" name="円/楕円 711"/>
        <xdr:cNvSpPr/>
      </xdr:nvSpPr>
      <xdr:spPr>
        <a:xfrm>
          <a:off x="15430500" y="1678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76933</xdr:rowOff>
    </xdr:from>
    <xdr:ext cx="534377" cy="259045"/>
    <xdr:sp macro="" textlink="">
      <xdr:nvSpPr>
        <xdr:cNvPr id="713" name="テキスト ボックス 712"/>
        <xdr:cNvSpPr txBox="1"/>
      </xdr:nvSpPr>
      <xdr:spPr>
        <a:xfrm>
          <a:off x="15214111" y="168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152966</xdr:rowOff>
    </xdr:from>
    <xdr:to>
      <xdr:col>21</xdr:col>
      <xdr:colOff>212725</xdr:colOff>
      <xdr:row>98</xdr:row>
      <xdr:rowOff>83116</xdr:rowOff>
    </xdr:to>
    <xdr:sp macro="" textlink="">
      <xdr:nvSpPr>
        <xdr:cNvPr id="714" name="円/楕円 713"/>
        <xdr:cNvSpPr/>
      </xdr:nvSpPr>
      <xdr:spPr>
        <a:xfrm>
          <a:off x="14541500" y="1678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74243</xdr:rowOff>
    </xdr:from>
    <xdr:ext cx="534377" cy="259045"/>
    <xdr:sp macro="" textlink="">
      <xdr:nvSpPr>
        <xdr:cNvPr id="715" name="テキスト ボックス 714"/>
        <xdr:cNvSpPr txBox="1"/>
      </xdr:nvSpPr>
      <xdr:spPr>
        <a:xfrm>
          <a:off x="14325111" y="1687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155248</xdr:rowOff>
    </xdr:from>
    <xdr:to>
      <xdr:col>20</xdr:col>
      <xdr:colOff>9525</xdr:colOff>
      <xdr:row>98</xdr:row>
      <xdr:rowOff>85398</xdr:rowOff>
    </xdr:to>
    <xdr:sp macro="" textlink="">
      <xdr:nvSpPr>
        <xdr:cNvPr id="716" name="円/楕円 715"/>
        <xdr:cNvSpPr/>
      </xdr:nvSpPr>
      <xdr:spPr>
        <a:xfrm>
          <a:off x="13652500" y="167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76525</xdr:rowOff>
    </xdr:from>
    <xdr:ext cx="534377" cy="259045"/>
    <xdr:sp macro="" textlink="">
      <xdr:nvSpPr>
        <xdr:cNvPr id="717" name="テキスト ボックス 716"/>
        <xdr:cNvSpPr txBox="1"/>
      </xdr:nvSpPr>
      <xdr:spPr>
        <a:xfrm>
          <a:off x="13436111" y="1687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148969</xdr:rowOff>
    </xdr:from>
    <xdr:to>
      <xdr:col>18</xdr:col>
      <xdr:colOff>492125</xdr:colOff>
      <xdr:row>98</xdr:row>
      <xdr:rowOff>79119</xdr:rowOff>
    </xdr:to>
    <xdr:sp macro="" textlink="">
      <xdr:nvSpPr>
        <xdr:cNvPr id="718" name="円/楕円 717"/>
        <xdr:cNvSpPr/>
      </xdr:nvSpPr>
      <xdr:spPr>
        <a:xfrm>
          <a:off x="12763500" y="1677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70246</xdr:rowOff>
    </xdr:from>
    <xdr:ext cx="534377" cy="259045"/>
    <xdr:sp macro="" textlink="">
      <xdr:nvSpPr>
        <xdr:cNvPr id="719" name="テキスト ボックス 718"/>
        <xdr:cNvSpPr txBox="1"/>
      </xdr:nvSpPr>
      <xdr:spPr>
        <a:xfrm>
          <a:off x="12547111" y="1687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を除き、類似団体の平均を下回っている。議会費については議場の音声システムの更新を行ったため大幅に増加している。衛生費については病院及び水道事業会計への繰出金等により増加している。商工費については、企業団地造成事業特別会計への繰出金の増に加え、地域創生事業委託金や企業立地促進奨励金の交付等により増加している。教育費については小中学校耐震化事業費及び図書館整備事業費等により増加している。</a:t>
          </a:r>
          <a:endParaRPr kumimoji="1" lang="en-US" altLang="ja-JP" sz="1300">
            <a:latin typeface="ＭＳ Ｐゴシック"/>
          </a:endParaRPr>
        </a:p>
        <a:p>
          <a:r>
            <a:rPr kumimoji="1" lang="ja-JP" altLang="en-US" sz="1300">
              <a:latin typeface="ＭＳ Ｐゴシック"/>
            </a:rPr>
            <a:t>今後も繰出金の増加が見込まれるため、特別会計内での計画見直しと経営努力による健全化を進める。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年度以降実質単年度収支を黒字にすることができているが、単年度収支が平成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481</a:t>
          </a:r>
          <a:r>
            <a:rPr kumimoji="1" lang="ja-JP" altLang="en-US" sz="1400">
              <a:latin typeface="ＭＳ ゴシック" pitchFamily="49" charset="-128"/>
              <a:ea typeface="ＭＳ ゴシック" pitchFamily="49" charset="-128"/>
            </a:rPr>
            <a:t>百万円減少していることから実質単年度収支は減少している。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今後も単年度の収入に応じた予算編成ができるよう財政運営の適正化に努める。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岡山県瀬戸内市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も実質赤字となった会計はなかった。しかし、下水道事業、農業集落排水事業、漁業集落排水事業及び企業団地造成事業は一般会計からの繰出金に依存している。普通会計だけでなく、特別会計、事業会計における事業の見直しや受益者負担の適正化を行い、市全体としての経営が健全なものとな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17425214</v>
      </c>
      <c r="BO4" s="409"/>
      <c r="BP4" s="409"/>
      <c r="BQ4" s="409"/>
      <c r="BR4" s="409"/>
      <c r="BS4" s="409"/>
      <c r="BT4" s="409"/>
      <c r="BU4" s="410"/>
      <c r="BV4" s="408">
        <v>16628619</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7.6</v>
      </c>
      <c r="CU4" s="586"/>
      <c r="CV4" s="586"/>
      <c r="CW4" s="586"/>
      <c r="CX4" s="586"/>
      <c r="CY4" s="586"/>
      <c r="CZ4" s="586"/>
      <c r="DA4" s="587"/>
      <c r="DB4" s="585">
        <v>8.1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16406092</v>
      </c>
      <c r="BO5" s="414"/>
      <c r="BP5" s="414"/>
      <c r="BQ5" s="414"/>
      <c r="BR5" s="414"/>
      <c r="BS5" s="414"/>
      <c r="BT5" s="414"/>
      <c r="BU5" s="415"/>
      <c r="BV5" s="413">
        <v>15639874</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82.7</v>
      </c>
      <c r="CU5" s="384"/>
      <c r="CV5" s="384"/>
      <c r="CW5" s="384"/>
      <c r="CX5" s="384"/>
      <c r="CY5" s="384"/>
      <c r="CZ5" s="384"/>
      <c r="DA5" s="385"/>
      <c r="DB5" s="383">
        <v>83.9</v>
      </c>
      <c r="DC5" s="384"/>
      <c r="DD5" s="384"/>
      <c r="DE5" s="384"/>
      <c r="DF5" s="384"/>
      <c r="DG5" s="384"/>
      <c r="DH5" s="384"/>
      <c r="DI5" s="385"/>
      <c r="DJ5" s="137"/>
      <c r="DK5" s="137"/>
      <c r="DL5" s="137"/>
      <c r="DM5" s="137"/>
      <c r="DN5" s="137"/>
      <c r="DO5" s="137"/>
    </row>
    <row r="6" spans="1:119" ht="18.75" customHeight="1" x14ac:dyDescent="0.15">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1019122</v>
      </c>
      <c r="BO6" s="414"/>
      <c r="BP6" s="414"/>
      <c r="BQ6" s="414"/>
      <c r="BR6" s="414"/>
      <c r="BS6" s="414"/>
      <c r="BT6" s="414"/>
      <c r="BU6" s="415"/>
      <c r="BV6" s="413">
        <v>988745</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87.3</v>
      </c>
      <c r="CU6" s="560"/>
      <c r="CV6" s="560"/>
      <c r="CW6" s="560"/>
      <c r="CX6" s="560"/>
      <c r="CY6" s="560"/>
      <c r="CZ6" s="560"/>
      <c r="DA6" s="561"/>
      <c r="DB6" s="559">
        <v>88.6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192086</v>
      </c>
      <c r="BO7" s="414"/>
      <c r="BP7" s="414"/>
      <c r="BQ7" s="414"/>
      <c r="BR7" s="414"/>
      <c r="BS7" s="414"/>
      <c r="BT7" s="414"/>
      <c r="BU7" s="415"/>
      <c r="BV7" s="413">
        <v>103885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10888924</v>
      </c>
      <c r="CU7" s="414"/>
      <c r="CV7" s="414"/>
      <c r="CW7" s="414"/>
      <c r="CX7" s="414"/>
      <c r="CY7" s="414"/>
      <c r="CZ7" s="414"/>
      <c r="DA7" s="415"/>
      <c r="DB7" s="413">
        <v>10919027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827036</v>
      </c>
      <c r="BO8" s="414"/>
      <c r="BP8" s="414"/>
      <c r="BQ8" s="414"/>
      <c r="BR8" s="414"/>
      <c r="BS8" s="414"/>
      <c r="BT8" s="414"/>
      <c r="BU8" s="415"/>
      <c r="BV8" s="413">
        <v>884860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0.52</v>
      </c>
      <c r="CU8" s="523"/>
      <c r="CV8" s="523"/>
      <c r="CW8" s="523"/>
      <c r="CX8" s="523"/>
      <c r="CY8" s="523"/>
      <c r="CZ8" s="523"/>
      <c r="DA8" s="524"/>
      <c r="DB8" s="522">
        <v>0.52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36975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-57824</v>
      </c>
      <c r="BO9" s="414"/>
      <c r="BP9" s="414"/>
      <c r="BQ9" s="414"/>
      <c r="BR9" s="414"/>
      <c r="BS9" s="414"/>
      <c r="BT9" s="414"/>
      <c r="BU9" s="415"/>
      <c r="BV9" s="413">
        <v>422948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12.2</v>
      </c>
      <c r="CU9" s="384"/>
      <c r="CV9" s="384"/>
      <c r="CW9" s="384"/>
      <c r="CX9" s="384"/>
      <c r="CY9" s="384"/>
      <c r="CZ9" s="384"/>
      <c r="DA9" s="385"/>
      <c r="DB9" s="383">
        <v>14.5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37852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562012</v>
      </c>
      <c r="BO10" s="414"/>
      <c r="BP10" s="414"/>
      <c r="BQ10" s="414"/>
      <c r="BR10" s="414"/>
      <c r="BS10" s="414"/>
      <c r="BT10" s="414"/>
      <c r="BU10" s="415"/>
      <c r="BV10" s="413">
        <v>398494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76</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38252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37840</v>
      </c>
      <c r="S13" s="515"/>
      <c r="T13" s="515"/>
      <c r="U13" s="515"/>
      <c r="V13" s="516"/>
      <c r="W13" s="502" t="s">
        <v>121</v>
      </c>
      <c r="X13" s="426"/>
      <c r="Y13" s="426"/>
      <c r="Z13" s="426"/>
      <c r="AA13" s="426"/>
      <c r="AB13" s="427"/>
      <c r="AC13" s="389">
        <v>1765</v>
      </c>
      <c r="AD13" s="390"/>
      <c r="AE13" s="390"/>
      <c r="AF13" s="390"/>
      <c r="AG13" s="391"/>
      <c r="AH13" s="389">
        <v>2483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504188</v>
      </c>
      <c r="BO13" s="414"/>
      <c r="BP13" s="414"/>
      <c r="BQ13" s="414"/>
      <c r="BR13" s="414"/>
      <c r="BS13" s="414"/>
      <c r="BT13" s="414"/>
      <c r="BU13" s="415"/>
      <c r="BV13" s="413">
        <v>821442</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11</v>
      </c>
      <c r="CU13" s="384"/>
      <c r="CV13" s="384"/>
      <c r="CW13" s="384"/>
      <c r="CX13" s="384"/>
      <c r="CY13" s="384"/>
      <c r="CZ13" s="384"/>
      <c r="DA13" s="385"/>
      <c r="DB13" s="383">
        <v>12.2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38524</v>
      </c>
      <c r="S14" s="515"/>
      <c r="T14" s="515"/>
      <c r="U14" s="515"/>
      <c r="V14" s="516"/>
      <c r="W14" s="517"/>
      <c r="X14" s="429"/>
      <c r="Y14" s="429"/>
      <c r="Z14" s="429"/>
      <c r="AA14" s="429"/>
      <c r="AB14" s="430"/>
      <c r="AC14" s="507">
        <v>10.5</v>
      </c>
      <c r="AD14" s="508"/>
      <c r="AE14" s="508"/>
      <c r="AF14" s="508"/>
      <c r="AG14" s="509"/>
      <c r="AH14" s="507">
        <v>13.1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58.6</v>
      </c>
      <c r="CU14" s="486"/>
      <c r="CV14" s="486"/>
      <c r="CW14" s="486"/>
      <c r="CX14" s="486"/>
      <c r="CY14" s="486"/>
      <c r="CZ14" s="486"/>
      <c r="DA14" s="487"/>
      <c r="DB14" s="518">
        <v>67.900000000000006</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38118</v>
      </c>
      <c r="S15" s="515"/>
      <c r="T15" s="515"/>
      <c r="U15" s="515"/>
      <c r="V15" s="516"/>
      <c r="W15" s="502" t="s">
        <v>128</v>
      </c>
      <c r="X15" s="426"/>
      <c r="Y15" s="426"/>
      <c r="Z15" s="426"/>
      <c r="AA15" s="426"/>
      <c r="AB15" s="427"/>
      <c r="AC15" s="389">
        <v>4936</v>
      </c>
      <c r="AD15" s="390"/>
      <c r="AE15" s="390"/>
      <c r="AF15" s="390"/>
      <c r="AG15" s="391"/>
      <c r="AH15" s="389">
        <v>5897</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4398637</v>
      </c>
      <c r="BO15" s="409"/>
      <c r="BP15" s="409"/>
      <c r="BQ15" s="409"/>
      <c r="BR15" s="409"/>
      <c r="BS15" s="409"/>
      <c r="BT15" s="409"/>
      <c r="BU15" s="410"/>
      <c r="BV15" s="408">
        <v>4099705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29.5</v>
      </c>
      <c r="AD16" s="508"/>
      <c r="AE16" s="508"/>
      <c r="AF16" s="508"/>
      <c r="AG16" s="509"/>
      <c r="AH16" s="507">
        <v>31.2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8188495</v>
      </c>
      <c r="BO16" s="414"/>
      <c r="BP16" s="414"/>
      <c r="BQ16" s="414"/>
      <c r="BR16" s="414"/>
      <c r="BS16" s="414"/>
      <c r="BT16" s="414"/>
      <c r="BU16" s="415"/>
      <c r="BV16" s="413">
        <v>7891824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10055</v>
      </c>
      <c r="AD17" s="390"/>
      <c r="AE17" s="390"/>
      <c r="AF17" s="390"/>
      <c r="AG17" s="391"/>
      <c r="AH17" s="389">
        <v>10491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5588365</v>
      </c>
      <c r="BO17" s="414"/>
      <c r="BP17" s="414"/>
      <c r="BQ17" s="414"/>
      <c r="BR17" s="414"/>
      <c r="BS17" s="414"/>
      <c r="BT17" s="414"/>
      <c r="BU17" s="415"/>
      <c r="BV17" s="413">
        <v>5251576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125.45</v>
      </c>
      <c r="M18" s="478"/>
      <c r="N18" s="478"/>
      <c r="O18" s="478"/>
      <c r="P18" s="478"/>
      <c r="Q18" s="478"/>
      <c r="R18" s="479"/>
      <c r="S18" s="479"/>
      <c r="T18" s="479"/>
      <c r="U18" s="479"/>
      <c r="V18" s="480"/>
      <c r="W18" s="494"/>
      <c r="X18" s="495"/>
      <c r="Y18" s="495"/>
      <c r="Z18" s="495"/>
      <c r="AA18" s="495"/>
      <c r="AB18" s="503"/>
      <c r="AC18" s="377">
        <v>60</v>
      </c>
      <c r="AD18" s="378"/>
      <c r="AE18" s="378"/>
      <c r="AF18" s="378"/>
      <c r="AG18" s="481"/>
      <c r="AH18" s="377">
        <v>55.5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9336840</v>
      </c>
      <c r="BO18" s="414"/>
      <c r="BP18" s="414"/>
      <c r="BQ18" s="414"/>
      <c r="BR18" s="414"/>
      <c r="BS18" s="414"/>
      <c r="BT18" s="414"/>
      <c r="BU18" s="415"/>
      <c r="BV18" s="413">
        <v>9381798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295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13151553</v>
      </c>
      <c r="BO19" s="414"/>
      <c r="BP19" s="414"/>
      <c r="BQ19" s="414"/>
      <c r="BR19" s="414"/>
      <c r="BS19" s="414"/>
      <c r="BT19" s="414"/>
      <c r="BU19" s="415"/>
      <c r="BV19" s="413">
        <v>12475858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13839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15932519</v>
      </c>
      <c r="BO23" s="414"/>
      <c r="BP23" s="414"/>
      <c r="BQ23" s="414"/>
      <c r="BR23" s="414"/>
      <c r="BS23" s="414"/>
      <c r="BT23" s="414"/>
      <c r="BU23" s="415"/>
      <c r="BV23" s="413">
        <v>15837162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8800</v>
      </c>
      <c r="R24" s="390"/>
      <c r="S24" s="390"/>
      <c r="T24" s="390"/>
      <c r="U24" s="390"/>
      <c r="V24" s="391"/>
      <c r="W24" s="455"/>
      <c r="X24" s="446"/>
      <c r="Y24" s="447"/>
      <c r="Z24" s="386" t="s">
        <v>151</v>
      </c>
      <c r="AA24" s="387"/>
      <c r="AB24" s="387"/>
      <c r="AC24" s="387"/>
      <c r="AD24" s="387"/>
      <c r="AE24" s="387"/>
      <c r="AF24" s="387"/>
      <c r="AG24" s="388"/>
      <c r="AH24" s="389">
        <v>354</v>
      </c>
      <c r="AI24" s="390"/>
      <c r="AJ24" s="390"/>
      <c r="AK24" s="390"/>
      <c r="AL24" s="391"/>
      <c r="AM24" s="389">
        <v>1068726</v>
      </c>
      <c r="AN24" s="390"/>
      <c r="AO24" s="390"/>
      <c r="AP24" s="390"/>
      <c r="AQ24" s="390"/>
      <c r="AR24" s="391"/>
      <c r="AS24" s="389">
        <v>3019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14058835</v>
      </c>
      <c r="BO24" s="414"/>
      <c r="BP24" s="414"/>
      <c r="BQ24" s="414"/>
      <c r="BR24" s="414"/>
      <c r="BS24" s="414"/>
      <c r="BT24" s="414"/>
      <c r="BU24" s="415"/>
      <c r="BV24" s="413">
        <v>13683760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7200</v>
      </c>
      <c r="R25" s="390"/>
      <c r="S25" s="390"/>
      <c r="T25" s="390"/>
      <c r="U25" s="390"/>
      <c r="V25" s="391"/>
      <c r="W25" s="455"/>
      <c r="X25" s="446"/>
      <c r="Y25" s="447"/>
      <c r="Z25" s="386" t="s">
        <v>154</v>
      </c>
      <c r="AA25" s="387"/>
      <c r="AB25" s="387"/>
      <c r="AC25" s="387"/>
      <c r="AD25" s="387"/>
      <c r="AE25" s="387"/>
      <c r="AF25" s="387"/>
      <c r="AG25" s="388"/>
      <c r="AH25" s="389">
        <v>69</v>
      </c>
      <c r="AI25" s="390"/>
      <c r="AJ25" s="390"/>
      <c r="AK25" s="390"/>
      <c r="AL25" s="391"/>
      <c r="AM25" s="389">
        <v>207138</v>
      </c>
      <c r="AN25" s="390"/>
      <c r="AO25" s="390"/>
      <c r="AP25" s="390"/>
      <c r="AQ25" s="390"/>
      <c r="AR25" s="391"/>
      <c r="AS25" s="389">
        <v>3002</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551001</v>
      </c>
      <c r="BO25" s="409"/>
      <c r="BP25" s="409"/>
      <c r="BQ25" s="409"/>
      <c r="BR25" s="409"/>
      <c r="BS25" s="409"/>
      <c r="BT25" s="409"/>
      <c r="BU25" s="410"/>
      <c r="BV25" s="408">
        <v>1003725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6400</v>
      </c>
      <c r="R26" s="390"/>
      <c r="S26" s="390"/>
      <c r="T26" s="390"/>
      <c r="U26" s="390"/>
      <c r="V26" s="391"/>
      <c r="W26" s="455"/>
      <c r="X26" s="446"/>
      <c r="Y26" s="447"/>
      <c r="Z26" s="386" t="s">
        <v>157</v>
      </c>
      <c r="AA26" s="468"/>
      <c r="AB26" s="468"/>
      <c r="AC26" s="468"/>
      <c r="AD26" s="468"/>
      <c r="AE26" s="468"/>
      <c r="AF26" s="468"/>
      <c r="AG26" s="469"/>
      <c r="AH26" s="389">
        <v>17</v>
      </c>
      <c r="AI26" s="390"/>
      <c r="AJ26" s="390"/>
      <c r="AK26" s="390"/>
      <c r="AL26" s="391"/>
      <c r="AM26" s="389">
        <v>49963</v>
      </c>
      <c r="AN26" s="390"/>
      <c r="AO26" s="390"/>
      <c r="AP26" s="390"/>
      <c r="AQ26" s="390"/>
      <c r="AR26" s="391"/>
      <c r="AS26" s="389">
        <v>2939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4500</v>
      </c>
      <c r="R27" s="390"/>
      <c r="S27" s="390"/>
      <c r="T27" s="390"/>
      <c r="U27" s="390"/>
      <c r="V27" s="391"/>
      <c r="W27" s="455"/>
      <c r="X27" s="446"/>
      <c r="Y27" s="447"/>
      <c r="Z27" s="386" t="s">
        <v>160</v>
      </c>
      <c r="AA27" s="387"/>
      <c r="AB27" s="387"/>
      <c r="AC27" s="387"/>
      <c r="AD27" s="387"/>
      <c r="AE27" s="387"/>
      <c r="AF27" s="387"/>
      <c r="AG27" s="388"/>
      <c r="AH27" s="389">
        <v>27</v>
      </c>
      <c r="AI27" s="390"/>
      <c r="AJ27" s="390"/>
      <c r="AK27" s="390"/>
      <c r="AL27" s="391"/>
      <c r="AM27" s="389">
        <v>82462</v>
      </c>
      <c r="AN27" s="390"/>
      <c r="AO27" s="390"/>
      <c r="AP27" s="390"/>
      <c r="AQ27" s="390"/>
      <c r="AR27" s="391"/>
      <c r="AS27" s="389">
        <v>3054</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406731</v>
      </c>
      <c r="BO27" s="417"/>
      <c r="BP27" s="417"/>
      <c r="BQ27" s="417"/>
      <c r="BR27" s="417"/>
      <c r="BS27" s="417"/>
      <c r="BT27" s="417"/>
      <c r="BU27" s="418"/>
      <c r="BV27" s="416">
        <v>405996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3800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4451882</v>
      </c>
      <c r="BO28" s="409"/>
      <c r="BP28" s="409"/>
      <c r="BQ28" s="409"/>
      <c r="BR28" s="409"/>
      <c r="BS28" s="409"/>
      <c r="BT28" s="409"/>
      <c r="BU28" s="410"/>
      <c r="BV28" s="408">
        <v>3889870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18</v>
      </c>
      <c r="M29" s="390"/>
      <c r="N29" s="390"/>
      <c r="O29" s="390"/>
      <c r="P29" s="391"/>
      <c r="Q29" s="389">
        <v>3500</v>
      </c>
      <c r="R29" s="390"/>
      <c r="S29" s="390"/>
      <c r="T29" s="390"/>
      <c r="U29" s="390"/>
      <c r="V29" s="391"/>
      <c r="W29" s="456"/>
      <c r="X29" s="457"/>
      <c r="Y29" s="458"/>
      <c r="Z29" s="386" t="s">
        <v>167</v>
      </c>
      <c r="AA29" s="387"/>
      <c r="AB29" s="387"/>
      <c r="AC29" s="387"/>
      <c r="AD29" s="387"/>
      <c r="AE29" s="387"/>
      <c r="AF29" s="387"/>
      <c r="AG29" s="388"/>
      <c r="AH29" s="389">
        <v>381</v>
      </c>
      <c r="AI29" s="390"/>
      <c r="AJ29" s="390"/>
      <c r="AK29" s="390"/>
      <c r="AL29" s="391"/>
      <c r="AM29" s="389">
        <v>1151188</v>
      </c>
      <c r="AN29" s="390"/>
      <c r="AO29" s="390"/>
      <c r="AP29" s="390"/>
      <c r="AQ29" s="390"/>
      <c r="AR29" s="391"/>
      <c r="AS29" s="389">
        <v>3021</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1184512</v>
      </c>
      <c r="BO29" s="414"/>
      <c r="BP29" s="414"/>
      <c r="BQ29" s="414"/>
      <c r="BR29" s="414"/>
      <c r="BS29" s="414"/>
      <c r="BT29" s="414"/>
      <c r="BU29" s="415"/>
      <c r="BV29" s="413">
        <v>1168334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94.9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3742437</v>
      </c>
      <c r="BO30" s="417"/>
      <c r="BP30" s="417"/>
      <c r="BQ30" s="417"/>
      <c r="BR30" s="417"/>
      <c r="BS30" s="417"/>
      <c r="BT30" s="417"/>
      <c r="BU30" s="418"/>
      <c r="BV30" s="416">
        <v>3333007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瀬戸内市国民健康保険特別会計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瀬戸内市水道事業会計</v>
      </c>
      <c r="AP34" s="372"/>
      <c r="AQ34" s="372"/>
      <c r="AR34" s="372"/>
      <c r="AS34" s="372"/>
      <c r="AT34" s="372"/>
      <c r="AU34" s="372"/>
      <c r="AV34" s="372"/>
      <c r="AW34" s="372"/>
      <c r="AX34" s="372"/>
      <c r="AY34" s="372"/>
      <c r="AZ34" s="372"/>
      <c r="BA34" s="372"/>
      <c r="BB34" s="372"/>
      <c r="BC34" s="372"/>
      <c r="BD34" s="165"/>
      <c r="BE34" s="373">
        <f>IF(BG34="","",MAX(C34:D43,U34:V43,AM34:AN43)+1)</f>
        <v>9</v>
      </c>
      <c r="BF34" s="373"/>
      <c r="BG34" s="372" t="str">
        <f>IF('各会計、関係団体の財政状況及び健全化判断比率'!B35="","",'各会計、関係団体の財政状況及び健全化判断比率'!B35)</f>
        <v>瀬戸内市下水道事業特別会計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岡山県市町村総合事務組合（一般会計）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（一社）瀬戸内市緑の村公社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瀬戸内市国民健康保険診療施設裳掛診療所特別会計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IF('各会計、関係団体の財政状況及び健全化判断比率'!B34="","",'各会計、関係団体の財政状況及び健全化判断比率'!B34)</f>
        <v>瀬戸内市病院事業会計</v>
      </c>
      <c r="AP35" s="372"/>
      <c r="AQ35" s="372"/>
      <c r="AR35" s="372"/>
      <c r="AS35" s="372"/>
      <c r="AT35" s="372"/>
      <c r="AU35" s="372"/>
      <c r="AV35" s="372"/>
      <c r="AW35" s="372"/>
      <c r="AX35" s="372"/>
      <c r="AY35" s="372"/>
      <c r="AZ35" s="372"/>
      <c r="BA35" s="372"/>
      <c r="BB35" s="372"/>
      <c r="BC35" s="372"/>
      <c r="BD35" s="165"/>
      <c r="BE35" s="373">
        <f t="shared" ref="BE35:BE43" si="1">IF(BG35="","",BE34+1)</f>
        <v>10</v>
      </c>
      <c r="BF35" s="373"/>
      <c r="BG35" s="372" t="str">
        <f>IF('各会計、関係団体の財政状況及び健全化判断比率'!B36="","",'各会計、関係団体の財政状況及び健全化判断比率'!B36)</f>
        <v>瀬戸内市農業集落排水事業特別会計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岡山県市町村総合事務組合（貸付金特別会計）</v>
      </c>
      <c r="BZ35" s="372"/>
      <c r="CA35" s="372"/>
      <c r="CB35" s="372"/>
      <c r="CC35" s="372"/>
      <c r="CD35" s="372"/>
      <c r="CE35" s="372"/>
      <c r="CF35" s="372"/>
      <c r="CG35" s="372"/>
      <c r="CH35" s="372"/>
      <c r="CI35" s="372"/>
      <c r="CJ35" s="372"/>
      <c r="CK35" s="372"/>
      <c r="CL35" s="372"/>
      <c r="CM35" s="372"/>
      <c r="CN35" s="165"/>
      <c r="CO35" s="373">
        <f t="shared" ref="CO35:CO43" si="3">IF(CQ35="","",CO34+1)</f>
        <v>25</v>
      </c>
      <c r="CP35" s="373"/>
      <c r="CQ35" s="372" t="str">
        <f>IF('各会計、関係団体の財政状況及び健全化判断比率'!BS8="","",'各会計、関係団体の財政状況及び健全化判断比率'!BS8)</f>
        <v>（公財）寒風陶芸の里</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瀬戸内市国民健康保険診療施設美和診療所特別会計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11</v>
      </c>
      <c r="BF36" s="373"/>
      <c r="BG36" s="372" t="str">
        <f>IF('各会計、関係団体の財政状況及び健全化判断比率'!B37="","",'各会計、関係団体の財政状況及び健全化判断比率'!B37)</f>
        <v>瀬戸内市漁業集落排水事業特別会計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岡山県市町村総合事務組合（脱退還付金特別会計）</v>
      </c>
      <c r="BZ36" s="372"/>
      <c r="CA36" s="372"/>
      <c r="CB36" s="372"/>
      <c r="CC36" s="372"/>
      <c r="CD36" s="372"/>
      <c r="CE36" s="372"/>
      <c r="CF36" s="372"/>
      <c r="CG36" s="372"/>
      <c r="CH36" s="372"/>
      <c r="CI36" s="372"/>
      <c r="CJ36" s="372"/>
      <c r="CK36" s="372"/>
      <c r="CL36" s="372"/>
      <c r="CM36" s="372"/>
      <c r="CN36" s="165"/>
      <c r="CO36" s="373">
        <f t="shared" si="3"/>
        <v>26</v>
      </c>
      <c r="CP36" s="373"/>
      <c r="CQ36" s="372" t="str">
        <f>IF('各会計、関係団体の財政状況及び健全化判断比率'!BS9="","",'各会計、関係団体の財政状況及び健全化判断比率'!BS9)</f>
        <v>（一財）瀬戸内市振興公社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瀬戸内市介護保険特別会計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12</v>
      </c>
      <c r="BF37" s="373"/>
      <c r="BG37" s="372" t="str">
        <f>IF('各会計、関係団体の財政状況及び健全化判断比率'!B38="","",'各会計、関係団体の財政状況及び健全化判断比率'!B38)</f>
        <v>瀬戸内市土地開発事業特別会計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岡山県市町村総合事務組合（交通災害共済特別会計）</v>
      </c>
      <c r="BZ37" s="372"/>
      <c r="CA37" s="372"/>
      <c r="CB37" s="372"/>
      <c r="CC37" s="372"/>
      <c r="CD37" s="372"/>
      <c r="CE37" s="372"/>
      <c r="CF37" s="372"/>
      <c r="CG37" s="372"/>
      <c r="CH37" s="372"/>
      <c r="CI37" s="372"/>
      <c r="CJ37" s="372"/>
      <c r="CK37" s="372"/>
      <c r="CL37" s="372"/>
      <c r="CM37" s="372"/>
      <c r="CN37" s="165"/>
      <c r="CO37" s="373">
        <f t="shared" si="3"/>
        <v>27</v>
      </c>
      <c r="CP37" s="373"/>
      <c r="CQ37" s="372" t="str">
        <f>IF('各会計、関係団体の財政状況及び健全化判断比率'!BS10="","",'各会計、関係団体の財政状況及び健全化判断比率'!BS10)</f>
        <v>（有）曙の里おく</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瀬戸内市後期高齢者医療特別会計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13</v>
      </c>
      <c r="BF38" s="373"/>
      <c r="BG38" s="372" t="str">
        <f>IF('各会計、関係団体の財政状況及び健全化判断比率'!B39="","",'各会計、関係団体の財政状況及び健全化判断比率'!B39)</f>
        <v>瀬戸内市企業団地造成事業特別会計</v>
      </c>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岡山県市町村税整理組合</v>
      </c>
      <c r="BZ38" s="372"/>
      <c r="CA38" s="372"/>
      <c r="CB38" s="372"/>
      <c r="CC38" s="372"/>
      <c r="CD38" s="372"/>
      <c r="CE38" s="372"/>
      <c r="CF38" s="372"/>
      <c r="CG38" s="372"/>
      <c r="CH38" s="372"/>
      <c r="CI38" s="372"/>
      <c r="CJ38" s="372"/>
      <c r="CK38" s="372"/>
      <c r="CL38" s="372"/>
      <c r="CM38" s="372"/>
      <c r="CN38" s="165"/>
      <c r="CO38" s="373">
        <f t="shared" si="3"/>
        <v>28</v>
      </c>
      <c r="CP38" s="373"/>
      <c r="CQ38" s="372" t="str">
        <f>IF('各会計、関係団体の財政状況及び健全化判断比率'!BS11="","",'各会計、関係団体の財政状況及び健全化判断比率'!BS11)</f>
        <v>（一財）牛窓町水産協会</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岡山県後期高齢者医療広域連合（一般会計）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岡山県後期高齢者医療広域連合（特別会計）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21</v>
      </c>
      <c r="BX41" s="373"/>
      <c r="BY41" s="372" t="str">
        <f>IF('各会計、関係団体の財政状況及び健全化判断比率'!B75="","",'各会計、関係団体の財政状況及び健全化判断比率'!B75)</f>
        <v>神崎衛生施設組合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22</v>
      </c>
      <c r="BX42" s="373"/>
      <c r="BY42" s="372" t="str">
        <f>IF('各会計、関係団体の財政状況及び健全化判断比率'!B76="","",'各会計、関係団体の財政状況及び健全化判断比率'!B76)</f>
        <v>旭東用排水組合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23</v>
      </c>
      <c r="BX43" s="373"/>
      <c r="BY43" s="372" t="str">
        <f>IF('各会計、関係団体の財政状況及び健全化判断比率'!B77="","",'各会計、関係団体の財政状況及び健全化判断比率'!B77)</f>
        <v>岡山県広域水道企業団</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0"/>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1" t="s">
        <v>524</v>
      </c>
      <c r="D34" s="1181"/>
      <c r="E34" s="1182"/>
      <c r="F34" s="32">
        <v>6.65</v>
      </c>
      <c r="G34" s="33">
        <v>7.49</v>
      </c>
      <c r="H34" s="33">
        <v>6.85</v>
      </c>
      <c r="I34" s="33">
        <v>7.07</v>
      </c>
      <c r="J34" s="34">
        <v>8.83</v>
      </c>
      <c r="K34" s="22"/>
      <c r="L34" s="22"/>
      <c r="M34" s="22"/>
      <c r="N34" s="22"/>
      <c r="O34" s="22"/>
      <c r="P34" s="22"/>
    </row>
    <row r="35" spans="1:16" ht="39" customHeight="1" x14ac:dyDescent="0.15">
      <c r="A35" s="22"/>
      <c r="B35" s="35"/>
      <c r="C35" s="1175" t="s">
        <v>525</v>
      </c>
      <c r="D35" s="1176"/>
      <c r="E35" s="1177"/>
      <c r="F35" s="36">
        <v>5.21</v>
      </c>
      <c r="G35" s="37">
        <v>5.44</v>
      </c>
      <c r="H35" s="37">
        <v>7.18</v>
      </c>
      <c r="I35" s="37">
        <v>7.16</v>
      </c>
      <c r="J35" s="38">
        <v>8.23</v>
      </c>
      <c r="K35" s="22"/>
      <c r="L35" s="22"/>
      <c r="M35" s="22"/>
      <c r="N35" s="22"/>
      <c r="O35" s="22"/>
      <c r="P35" s="22"/>
    </row>
    <row r="36" spans="1:16" ht="39" customHeight="1" x14ac:dyDescent="0.15">
      <c r="A36" s="22"/>
      <c r="B36" s="35"/>
      <c r="C36" s="1175" t="s">
        <v>526</v>
      </c>
      <c r="D36" s="1176"/>
      <c r="E36" s="1177"/>
      <c r="F36" s="36">
        <v>4.25</v>
      </c>
      <c r="G36" s="37">
        <v>3.46</v>
      </c>
      <c r="H36" s="37">
        <v>4.21</v>
      </c>
      <c r="I36" s="37">
        <v>8.1</v>
      </c>
      <c r="J36" s="38">
        <v>7.59</v>
      </c>
      <c r="K36" s="22"/>
      <c r="L36" s="22"/>
      <c r="M36" s="22"/>
      <c r="N36" s="22"/>
      <c r="O36" s="22"/>
      <c r="P36" s="22"/>
    </row>
    <row r="37" spans="1:16" ht="39" customHeight="1" x14ac:dyDescent="0.15">
      <c r="A37" s="22"/>
      <c r="B37" s="35"/>
      <c r="C37" s="1175" t="s">
        <v>527</v>
      </c>
      <c r="D37" s="1176"/>
      <c r="E37" s="1177"/>
      <c r="F37" s="36">
        <v>0</v>
      </c>
      <c r="G37" s="37">
        <v>0</v>
      </c>
      <c r="H37" s="37">
        <v>0</v>
      </c>
      <c r="I37" s="37">
        <v>0</v>
      </c>
      <c r="J37" s="38">
        <v>2.83</v>
      </c>
      <c r="K37" s="22"/>
      <c r="L37" s="22"/>
      <c r="M37" s="22"/>
      <c r="N37" s="22"/>
      <c r="O37" s="22"/>
      <c r="P37" s="22"/>
    </row>
    <row r="38" spans="1:16" ht="39" customHeight="1" x14ac:dyDescent="0.15">
      <c r="A38" s="22"/>
      <c r="B38" s="35"/>
      <c r="C38" s="1175" t="s">
        <v>528</v>
      </c>
      <c r="D38" s="1176"/>
      <c r="E38" s="1177"/>
      <c r="F38" s="36">
        <v>0.27</v>
      </c>
      <c r="G38" s="37">
        <v>0.13</v>
      </c>
      <c r="H38" s="37">
        <v>0.87</v>
      </c>
      <c r="I38" s="37">
        <v>0.33</v>
      </c>
      <c r="J38" s="38">
        <v>0.72</v>
      </c>
      <c r="K38" s="22"/>
      <c r="L38" s="22"/>
      <c r="M38" s="22"/>
      <c r="N38" s="22"/>
      <c r="O38" s="22"/>
      <c r="P38" s="22"/>
    </row>
    <row r="39" spans="1:16" ht="39" customHeight="1" x14ac:dyDescent="0.15">
      <c r="A39" s="22"/>
      <c r="B39" s="35"/>
      <c r="C39" s="1175" t="s">
        <v>529</v>
      </c>
      <c r="D39" s="1176"/>
      <c r="E39" s="1177"/>
      <c r="F39" s="36">
        <v>0.45</v>
      </c>
      <c r="G39" s="37">
        <v>0.76</v>
      </c>
      <c r="H39" s="37">
        <v>0.27</v>
      </c>
      <c r="I39" s="37">
        <v>0.39</v>
      </c>
      <c r="J39" s="38">
        <v>0.27</v>
      </c>
      <c r="K39" s="22"/>
      <c r="L39" s="22"/>
      <c r="M39" s="22"/>
      <c r="N39" s="22"/>
      <c r="O39" s="22"/>
      <c r="P39" s="22"/>
    </row>
    <row r="40" spans="1:16" ht="39" customHeight="1" x14ac:dyDescent="0.15">
      <c r="A40" s="22"/>
      <c r="B40" s="35"/>
      <c r="C40" s="1175" t="s">
        <v>530</v>
      </c>
      <c r="D40" s="1176"/>
      <c r="E40" s="1177"/>
      <c r="F40" s="36">
        <v>0</v>
      </c>
      <c r="G40" s="37">
        <v>0</v>
      </c>
      <c r="H40" s="37">
        <v>0</v>
      </c>
      <c r="I40" s="37">
        <v>0</v>
      </c>
      <c r="J40" s="38">
        <v>0.26</v>
      </c>
      <c r="K40" s="22"/>
      <c r="L40" s="22"/>
      <c r="M40" s="22"/>
      <c r="N40" s="22"/>
      <c r="O40" s="22"/>
      <c r="P40" s="22"/>
    </row>
    <row r="41" spans="1:16" ht="39" customHeight="1" x14ac:dyDescent="0.15">
      <c r="A41" s="22"/>
      <c r="B41" s="35"/>
      <c r="C41" s="1175" t="s">
        <v>531</v>
      </c>
      <c r="D41" s="1176"/>
      <c r="E41" s="1177"/>
      <c r="F41" s="36">
        <v>0</v>
      </c>
      <c r="G41" s="37">
        <v>0</v>
      </c>
      <c r="H41" s="37">
        <v>0.27</v>
      </c>
      <c r="I41" s="37">
        <v>0.18</v>
      </c>
      <c r="J41" s="38">
        <v>0.09</v>
      </c>
      <c r="K41" s="22"/>
      <c r="L41" s="22"/>
      <c r="M41" s="22"/>
      <c r="N41" s="22"/>
      <c r="O41" s="22"/>
      <c r="P41" s="22"/>
    </row>
    <row r="42" spans="1:16" ht="39" customHeight="1" x14ac:dyDescent="0.15">
      <c r="A42" s="22"/>
      <c r="B42" s="39"/>
      <c r="C42" s="1175" t="s">
        <v>532</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533</v>
      </c>
      <c r="D43" s="1179"/>
      <c r="E43" s="1180"/>
      <c r="F43" s="41">
        <v>0.01</v>
      </c>
      <c r="G43" s="42">
        <v>0</v>
      </c>
      <c r="H43" s="42">
        <v>0.02</v>
      </c>
      <c r="I43" s="42">
        <v>0.17</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0"/>
    <pageSetUpPr fitToPage="1"/>
  </sheetPr>
  <dimension ref="A1:U56"/>
  <sheetViews>
    <sheetView showGridLines="0" view="pageBreakPreview" zoomScaleNormal="100" zoomScaleSheetLayoutView="10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1913</v>
      </c>
      <c r="L45" s="60">
        <v>1852</v>
      </c>
      <c r="M45" s="60">
        <v>1867</v>
      </c>
      <c r="N45" s="60">
        <v>1829</v>
      </c>
      <c r="O45" s="61">
        <v>1619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v>7</v>
      </c>
      <c r="N47" s="64">
        <v>7</v>
      </c>
      <c r="O47" s="65">
        <v>7</v>
      </c>
      <c r="P47" s="48"/>
      <c r="Q47" s="48"/>
      <c r="R47" s="48"/>
      <c r="S47" s="48"/>
      <c r="T47" s="48"/>
      <c r="U47" s="48"/>
    </row>
    <row r="48" spans="1:21" ht="30.75" customHeight="1" x14ac:dyDescent="0.15">
      <c r="A48" s="48"/>
      <c r="B48" s="1193"/>
      <c r="C48" s="1194"/>
      <c r="D48" s="62"/>
      <c r="E48" s="1185" t="s">
        <v>14</v>
      </c>
      <c r="F48" s="1185"/>
      <c r="G48" s="1185"/>
      <c r="H48" s="1185"/>
      <c r="I48" s="1185"/>
      <c r="J48" s="1186"/>
      <c r="K48" s="63">
        <v>494</v>
      </c>
      <c r="L48" s="64">
        <v>573</v>
      </c>
      <c r="M48" s="64">
        <v>658</v>
      </c>
      <c r="N48" s="64">
        <v>818</v>
      </c>
      <c r="O48" s="65">
        <v>946</v>
      </c>
      <c r="P48" s="48"/>
      <c r="Q48" s="48"/>
      <c r="R48" s="48"/>
      <c r="S48" s="48"/>
      <c r="T48" s="48"/>
      <c r="U48" s="48"/>
    </row>
    <row r="49" spans="1:21" ht="30.75" customHeight="1" x14ac:dyDescent="0.15">
      <c r="A49" s="48"/>
      <c r="B49" s="1193"/>
      <c r="C49" s="1194"/>
      <c r="D49" s="62"/>
      <c r="E49" s="1185" t="s">
        <v>15</v>
      </c>
      <c r="F49" s="1185"/>
      <c r="G49" s="1185"/>
      <c r="H49" s="1185"/>
      <c r="I49" s="1185"/>
      <c r="J49" s="1186"/>
      <c r="K49" s="63">
        <v>69</v>
      </c>
      <c r="L49" s="64">
        <v>5</v>
      </c>
      <c r="M49" s="64">
        <v>5</v>
      </c>
      <c r="N49" s="64">
        <v>5</v>
      </c>
      <c r="O49" s="65">
        <v>5</v>
      </c>
      <c r="P49" s="48"/>
      <c r="Q49" s="48"/>
      <c r="R49" s="48"/>
      <c r="S49" s="48"/>
      <c r="T49" s="48"/>
      <c r="U49" s="48"/>
    </row>
    <row r="50" spans="1:21" ht="30.75" customHeight="1" x14ac:dyDescent="0.15">
      <c r="A50" s="48"/>
      <c r="B50" s="1193"/>
      <c r="C50" s="1194"/>
      <c r="D50" s="62"/>
      <c r="E50" s="1185" t="s">
        <v>16</v>
      </c>
      <c r="F50" s="1185"/>
      <c r="G50" s="1185"/>
      <c r="H50" s="1185"/>
      <c r="I50" s="1185"/>
      <c r="J50" s="1186"/>
      <c r="K50" s="63">
        <v>466</v>
      </c>
      <c r="L50" s="64">
        <v>426</v>
      </c>
      <c r="M50" s="64">
        <v>407</v>
      </c>
      <c r="N50" s="64">
        <v>58</v>
      </c>
      <c r="O50" s="65">
        <v>50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480</v>
      </c>
      <c r="L51" s="64">
        <v>0</v>
      </c>
      <c r="M51" s="64" t="s">
        <v>480</v>
      </c>
      <c r="N51" s="64" t="s">
        <v>480</v>
      </c>
      <c r="O51" s="65" t="s">
        <v>480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1591</v>
      </c>
      <c r="L52" s="64">
        <v>1613</v>
      </c>
      <c r="M52" s="64">
        <v>1694</v>
      </c>
      <c r="N52" s="64">
        <v>1821</v>
      </c>
      <c r="O52" s="65">
        <v>1723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1351</v>
      </c>
      <c r="L53" s="69">
        <v>1243</v>
      </c>
      <c r="M53" s="69">
        <v>1250</v>
      </c>
      <c r="N53" s="69">
        <v>896</v>
      </c>
      <c r="O53" s="70">
        <v>904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0"/>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519</v>
      </c>
      <c r="J40" s="79" t="s">
        <v>520</v>
      </c>
      <c r="K40" s="79" t="s">
        <v>521</v>
      </c>
      <c r="L40" s="79" t="s">
        <v>522</v>
      </c>
      <c r="M40" s="80" t="s">
        <v>523</v>
      </c>
    </row>
    <row r="41" spans="2:13" ht="27.75" customHeight="1" x14ac:dyDescent="0.15">
      <c r="B41" s="1211" t="s">
        <v>23</v>
      </c>
      <c r="C41" s="1212"/>
      <c r="D41" s="81"/>
      <c r="E41" s="1213" t="s">
        <v>24</v>
      </c>
      <c r="F41" s="1213"/>
      <c r="G41" s="1213"/>
      <c r="H41" s="1214"/>
      <c r="I41" s="82">
        <v>16008</v>
      </c>
      <c r="J41" s="83">
        <v>16140</v>
      </c>
      <c r="K41" s="83">
        <v>16289</v>
      </c>
      <c r="L41" s="83">
        <v>15837</v>
      </c>
      <c r="M41" s="84">
        <v>15933</v>
      </c>
    </row>
    <row r="42" spans="2:13" ht="27.75" customHeight="1" x14ac:dyDescent="0.15">
      <c r="B42" s="1201"/>
      <c r="C42" s="1202"/>
      <c r="D42" s="85"/>
      <c r="E42" s="1205" t="s">
        <v>25</v>
      </c>
      <c r="F42" s="1205"/>
      <c r="G42" s="1205"/>
      <c r="H42" s="1206"/>
      <c r="I42" s="86">
        <v>977</v>
      </c>
      <c r="J42" s="87">
        <v>671</v>
      </c>
      <c r="K42" s="87">
        <v>388</v>
      </c>
      <c r="L42" s="87">
        <v>317</v>
      </c>
      <c r="M42" s="88">
        <v>255</v>
      </c>
    </row>
    <row r="43" spans="2:13" ht="27.75" customHeight="1" x14ac:dyDescent="0.15">
      <c r="B43" s="1201"/>
      <c r="C43" s="1202"/>
      <c r="D43" s="85"/>
      <c r="E43" s="1205" t="s">
        <v>26</v>
      </c>
      <c r="F43" s="1205"/>
      <c r="G43" s="1205"/>
      <c r="H43" s="1206"/>
      <c r="I43" s="86">
        <v>13174</v>
      </c>
      <c r="J43" s="87">
        <v>13690</v>
      </c>
      <c r="K43" s="87">
        <v>14805</v>
      </c>
      <c r="L43" s="87">
        <v>15120</v>
      </c>
      <c r="M43" s="88">
        <v>16112</v>
      </c>
    </row>
    <row r="44" spans="2:13" ht="27.75" customHeight="1" x14ac:dyDescent="0.15">
      <c r="B44" s="1201"/>
      <c r="C44" s="1202"/>
      <c r="D44" s="85"/>
      <c r="E44" s="1205" t="s">
        <v>27</v>
      </c>
      <c r="F44" s="1205"/>
      <c r="G44" s="1205"/>
      <c r="H44" s="1206"/>
      <c r="I44" s="86">
        <v>16</v>
      </c>
      <c r="J44" s="87">
        <v>13</v>
      </c>
      <c r="K44" s="87">
        <v>11</v>
      </c>
      <c r="L44" s="87">
        <v>9</v>
      </c>
      <c r="M44" s="88">
        <v>6</v>
      </c>
    </row>
    <row r="45" spans="2:13" ht="27.75" customHeight="1" x14ac:dyDescent="0.15">
      <c r="B45" s="1201"/>
      <c r="C45" s="1202"/>
      <c r="D45" s="85"/>
      <c r="E45" s="1205" t="s">
        <v>28</v>
      </c>
      <c r="F45" s="1205"/>
      <c r="G45" s="1205"/>
      <c r="H45" s="1206"/>
      <c r="I45" s="86">
        <v>2144</v>
      </c>
      <c r="J45" s="87">
        <v>2163</v>
      </c>
      <c r="K45" s="87">
        <v>1941</v>
      </c>
      <c r="L45" s="87">
        <v>1804</v>
      </c>
      <c r="M45" s="88">
        <v>1602</v>
      </c>
    </row>
    <row r="46" spans="2:13" ht="27.75" customHeight="1" x14ac:dyDescent="0.15">
      <c r="B46" s="1201"/>
      <c r="C46" s="1202"/>
      <c r="D46" s="85"/>
      <c r="E46" s="1205" t="s">
        <v>29</v>
      </c>
      <c r="F46" s="1205"/>
      <c r="G46" s="1205"/>
      <c r="H46" s="1206"/>
      <c r="I46" s="86" t="s">
        <v>480</v>
      </c>
      <c r="J46" s="87" t="s">
        <v>480</v>
      </c>
      <c r="K46" s="87" t="s">
        <v>480</v>
      </c>
      <c r="L46" s="87" t="s">
        <v>480</v>
      </c>
      <c r="M46" s="88" t="s">
        <v>480</v>
      </c>
    </row>
    <row r="47" spans="2:13" ht="27.75" customHeight="1" x14ac:dyDescent="0.15">
      <c r="B47" s="1201"/>
      <c r="C47" s="1202"/>
      <c r="D47" s="85"/>
      <c r="E47" s="1205" t="s">
        <v>30</v>
      </c>
      <c r="F47" s="1205"/>
      <c r="G47" s="1205"/>
      <c r="H47" s="1206"/>
      <c r="I47" s="86" t="s">
        <v>480</v>
      </c>
      <c r="J47" s="87" t="s">
        <v>480</v>
      </c>
      <c r="K47" s="87" t="s">
        <v>480</v>
      </c>
      <c r="L47" s="87" t="s">
        <v>480</v>
      </c>
      <c r="M47" s="88" t="s">
        <v>480</v>
      </c>
    </row>
    <row r="48" spans="2:13" ht="27.75" customHeight="1" x14ac:dyDescent="0.15">
      <c r="B48" s="1203"/>
      <c r="C48" s="1204"/>
      <c r="D48" s="85"/>
      <c r="E48" s="1205" t="s">
        <v>31</v>
      </c>
      <c r="F48" s="1205"/>
      <c r="G48" s="1205"/>
      <c r="H48" s="1206"/>
      <c r="I48" s="86" t="s">
        <v>480</v>
      </c>
      <c r="J48" s="87" t="s">
        <v>480</v>
      </c>
      <c r="K48" s="87" t="s">
        <v>480</v>
      </c>
      <c r="L48" s="87" t="s">
        <v>480</v>
      </c>
      <c r="M48" s="88" t="s">
        <v>480</v>
      </c>
    </row>
    <row r="49" spans="2:13" ht="27.75" customHeight="1" x14ac:dyDescent="0.15">
      <c r="B49" s="1199" t="s">
        <v>32</v>
      </c>
      <c r="C49" s="1200"/>
      <c r="D49" s="89"/>
      <c r="E49" s="1205" t="s">
        <v>33</v>
      </c>
      <c r="F49" s="1205"/>
      <c r="G49" s="1205"/>
      <c r="H49" s="1206"/>
      <c r="I49" s="86">
        <v>5165</v>
      </c>
      <c r="J49" s="87">
        <v>5608</v>
      </c>
      <c r="K49" s="87">
        <v>6524</v>
      </c>
      <c r="L49" s="87">
        <v>7460</v>
      </c>
      <c r="M49" s="88">
        <v>8468</v>
      </c>
    </row>
    <row r="50" spans="2:13" ht="27.75" customHeight="1" x14ac:dyDescent="0.15">
      <c r="B50" s="1201"/>
      <c r="C50" s="1202"/>
      <c r="D50" s="85"/>
      <c r="E50" s="1205" t="s">
        <v>34</v>
      </c>
      <c r="F50" s="1205"/>
      <c r="G50" s="1205"/>
      <c r="H50" s="1206"/>
      <c r="I50" s="86">
        <v>319</v>
      </c>
      <c r="J50" s="87">
        <v>295</v>
      </c>
      <c r="K50" s="87">
        <v>294</v>
      </c>
      <c r="L50" s="87">
        <v>282</v>
      </c>
      <c r="M50" s="88">
        <v>315</v>
      </c>
    </row>
    <row r="51" spans="2:13" ht="27.75" customHeight="1" x14ac:dyDescent="0.15">
      <c r="B51" s="1203"/>
      <c r="C51" s="1204"/>
      <c r="D51" s="85"/>
      <c r="E51" s="1205" t="s">
        <v>35</v>
      </c>
      <c r="F51" s="1205"/>
      <c r="G51" s="1205"/>
      <c r="H51" s="1206"/>
      <c r="I51" s="86">
        <v>19377</v>
      </c>
      <c r="J51" s="87">
        <v>18857</v>
      </c>
      <c r="K51" s="87">
        <v>19131</v>
      </c>
      <c r="L51" s="87">
        <v>19150</v>
      </c>
      <c r="M51" s="88">
        <v>19737</v>
      </c>
    </row>
    <row r="52" spans="2:13" ht="27.75" customHeight="1" thickBot="1" x14ac:dyDescent="0.2">
      <c r="B52" s="1207" t="s">
        <v>20</v>
      </c>
      <c r="C52" s="1208"/>
      <c r="D52" s="90"/>
      <c r="E52" s="1209" t="s">
        <v>36</v>
      </c>
      <c r="F52" s="1209"/>
      <c r="G52" s="1209"/>
      <c r="H52" s="1210"/>
      <c r="I52" s="91">
        <v>7458</v>
      </c>
      <c r="J52" s="92">
        <v>7917</v>
      </c>
      <c r="K52" s="92">
        <v>7485</v>
      </c>
      <c r="L52" s="92">
        <v>6195</v>
      </c>
      <c r="M52" s="93">
        <v>5388</v>
      </c>
    </row>
    <row r="53" spans="2:13" ht="27.75" customHeight="1" x14ac:dyDescent="0.15">
      <c r="B53" s="94" t="s">
        <v>37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563</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563</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562</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557</v>
      </c>
      <c r="I42" s="352"/>
      <c r="J42" s="352"/>
      <c r="K42" s="352"/>
      <c r="L42" s="244"/>
      <c r="M42" s="244"/>
      <c r="N42" s="244"/>
      <c r="O42" s="244"/>
    </row>
    <row r="43" spans="2:17" ht="13.5" x14ac:dyDescent="0.15">
      <c r="B43" s="248"/>
      <c r="C43" s="244"/>
      <c r="D43" s="244"/>
      <c r="E43" s="244"/>
      <c r="F43" s="244"/>
      <c r="G43" s="1224"/>
      <c r="H43" s="1225"/>
      <c r="I43" s="1225"/>
      <c r="J43" s="1225"/>
      <c r="K43" s="1225"/>
      <c r="L43" s="1225"/>
      <c r="M43" s="1225"/>
      <c r="N43" s="1225"/>
      <c r="O43" s="1226"/>
    </row>
    <row r="44" spans="2:17" ht="13.5" x14ac:dyDescent="0.15">
      <c r="B44" s="248"/>
      <c r="C44" s="244"/>
      <c r="D44" s="244"/>
      <c r="E44" s="244"/>
      <c r="F44" s="244"/>
      <c r="G44" s="1227"/>
      <c r="H44" s="1228"/>
      <c r="I44" s="1228"/>
      <c r="J44" s="1228"/>
      <c r="K44" s="1228"/>
      <c r="L44" s="1228"/>
      <c r="M44" s="1228"/>
      <c r="N44" s="1228"/>
      <c r="O44" s="1229"/>
    </row>
    <row r="45" spans="2:17" ht="13.5" x14ac:dyDescent="0.15">
      <c r="B45" s="248"/>
      <c r="C45" s="244"/>
      <c r="D45" s="244"/>
      <c r="E45" s="244"/>
      <c r="F45" s="244"/>
      <c r="G45" s="1227"/>
      <c r="H45" s="1228"/>
      <c r="I45" s="1228"/>
      <c r="J45" s="1228"/>
      <c r="K45" s="1228"/>
      <c r="L45" s="1228"/>
      <c r="M45" s="1228"/>
      <c r="N45" s="1228"/>
      <c r="O45" s="1229"/>
    </row>
    <row r="46" spans="2:17" ht="13.5" x14ac:dyDescent="0.15">
      <c r="B46" s="248"/>
      <c r="C46" s="244"/>
      <c r="D46" s="244"/>
      <c r="E46" s="244"/>
      <c r="F46" s="244"/>
      <c r="G46" s="1227"/>
      <c r="H46" s="1228"/>
      <c r="I46" s="1228"/>
      <c r="J46" s="1228"/>
      <c r="K46" s="1228"/>
      <c r="L46" s="1228"/>
      <c r="M46" s="1228"/>
      <c r="N46" s="1228"/>
      <c r="O46" s="1229"/>
    </row>
    <row r="47" spans="2:17" ht="13.5" x14ac:dyDescent="0.15">
      <c r="B47" s="248"/>
      <c r="C47" s="244"/>
      <c r="D47" s="244"/>
      <c r="E47" s="244"/>
      <c r="F47" s="244"/>
      <c r="G47" s="1230"/>
      <c r="H47" s="1231"/>
      <c r="I47" s="1231"/>
      <c r="J47" s="1231"/>
      <c r="K47" s="1231"/>
      <c r="L47" s="1231"/>
      <c r="M47" s="1231"/>
      <c r="N47" s="1231"/>
      <c r="O47" s="1232"/>
    </row>
    <row r="48" spans="2:17" ht="13.5" x14ac:dyDescent="0.15">
      <c r="B48" s="248"/>
      <c r="C48" s="244"/>
      <c r="D48" s="244"/>
      <c r="E48" s="244"/>
      <c r="F48" s="244"/>
      <c r="G48" s="244"/>
      <c r="H48" s="363"/>
      <c r="I48" s="363"/>
      <c r="J48" s="363"/>
    </row>
    <row r="49" spans="1:17" ht="13.5" x14ac:dyDescent="0.15">
      <c r="B49" s="248"/>
      <c r="C49" s="244"/>
      <c r="D49" s="244"/>
      <c r="E49" s="244"/>
      <c r="F49" s="244"/>
      <c r="G49" s="243" t="s">
        <v>561</v>
      </c>
    </row>
    <row r="50" spans="1:17" ht="13.5" x14ac:dyDescent="0.15">
      <c r="B50" s="248"/>
      <c r="C50" s="244"/>
      <c r="D50" s="244"/>
      <c r="E50" s="244"/>
      <c r="F50" s="244"/>
      <c r="G50" s="1233"/>
      <c r="H50" s="1234"/>
      <c r="I50" s="1234"/>
      <c r="J50" s="1235"/>
      <c r="K50" s="345" t="s">
        <v>519</v>
      </c>
      <c r="L50" s="345" t="s">
        <v>520</v>
      </c>
      <c r="M50" s="345" t="s">
        <v>521</v>
      </c>
      <c r="N50" s="345" t="s">
        <v>522</v>
      </c>
      <c r="O50" s="345" t="s">
        <v>523</v>
      </c>
    </row>
    <row r="51" spans="1:17" ht="13.5" x14ac:dyDescent="0.15">
      <c r="B51" s="248"/>
      <c r="C51" s="244"/>
      <c r="D51" s="244"/>
      <c r="E51" s="244"/>
      <c r="F51" s="244"/>
      <c r="G51" s="1236" t="s">
        <v>554</v>
      </c>
      <c r="H51" s="1237"/>
      <c r="I51" s="1242" t="s">
        <v>552</v>
      </c>
      <c r="J51" s="1242"/>
      <c r="K51" s="1222"/>
      <c r="L51" s="1222"/>
      <c r="M51" s="1222"/>
      <c r="N51" s="1222"/>
      <c r="O51" s="1222"/>
    </row>
    <row r="52" spans="1:17" ht="13.5" x14ac:dyDescent="0.15">
      <c r="B52" s="248"/>
      <c r="C52" s="244"/>
      <c r="D52" s="244"/>
      <c r="E52" s="244"/>
      <c r="F52" s="244"/>
      <c r="G52" s="1238"/>
      <c r="H52" s="1239"/>
      <c r="I52" s="1243"/>
      <c r="J52" s="1243"/>
      <c r="K52" s="1223"/>
      <c r="L52" s="1223"/>
      <c r="M52" s="1223"/>
      <c r="N52" s="1223"/>
      <c r="O52" s="1223"/>
    </row>
    <row r="53" spans="1:17" ht="13.5" x14ac:dyDescent="0.15">
      <c r="A53" s="355"/>
      <c r="B53" s="248"/>
      <c r="C53" s="244"/>
      <c r="D53" s="244"/>
      <c r="E53" s="244"/>
      <c r="F53" s="244"/>
      <c r="G53" s="1238"/>
      <c r="H53" s="1239"/>
      <c r="I53" s="1221" t="s">
        <v>560</v>
      </c>
      <c r="J53" s="1221"/>
      <c r="K53" s="1244"/>
      <c r="L53" s="1244"/>
      <c r="M53" s="1244"/>
      <c r="N53" s="1244"/>
      <c r="O53" s="1244"/>
    </row>
    <row r="54" spans="1:17" ht="13.5" x14ac:dyDescent="0.15">
      <c r="A54" s="355"/>
      <c r="B54" s="248"/>
      <c r="C54" s="244"/>
      <c r="D54" s="244"/>
      <c r="E54" s="244"/>
      <c r="F54" s="244"/>
      <c r="G54" s="1240"/>
      <c r="H54" s="1241"/>
      <c r="I54" s="1221"/>
      <c r="J54" s="1221"/>
      <c r="K54" s="1245"/>
      <c r="L54" s="1245"/>
      <c r="M54" s="1245"/>
      <c r="N54" s="1245"/>
      <c r="O54" s="1245"/>
    </row>
    <row r="55" spans="1:17" ht="13.5" x14ac:dyDescent="0.15">
      <c r="A55" s="355"/>
      <c r="B55" s="248"/>
      <c r="C55" s="244"/>
      <c r="D55" s="244"/>
      <c r="E55" s="244"/>
      <c r="F55" s="244"/>
      <c r="G55" s="1215" t="s">
        <v>553</v>
      </c>
      <c r="H55" s="1216"/>
      <c r="I55" s="1221" t="s">
        <v>552</v>
      </c>
      <c r="J55" s="1221"/>
      <c r="K55" s="1222"/>
      <c r="L55" s="1222"/>
      <c r="M55" s="1222"/>
      <c r="N55" s="1222"/>
      <c r="O55" s="1222"/>
    </row>
    <row r="56" spans="1:17" ht="13.5" x14ac:dyDescent="0.15">
      <c r="A56" s="355"/>
      <c r="B56" s="248"/>
      <c r="C56" s="244"/>
      <c r="D56" s="244"/>
      <c r="E56" s="244"/>
      <c r="F56" s="244"/>
      <c r="G56" s="1217"/>
      <c r="H56" s="1218"/>
      <c r="I56" s="1221"/>
      <c r="J56" s="1221"/>
      <c r="K56" s="1223"/>
      <c r="L56" s="1223"/>
      <c r="M56" s="1223"/>
      <c r="N56" s="1223"/>
      <c r="O56" s="1223"/>
    </row>
    <row r="57" spans="1:17" s="355" customFormat="1" ht="13.5" x14ac:dyDescent="0.15">
      <c r="B57" s="356"/>
      <c r="C57" s="352"/>
      <c r="D57" s="352"/>
      <c r="E57" s="352"/>
      <c r="F57" s="352"/>
      <c r="G57" s="1217"/>
      <c r="H57" s="1218"/>
      <c r="I57" s="1246" t="s">
        <v>559</v>
      </c>
      <c r="J57" s="1246"/>
      <c r="K57" s="1244"/>
      <c r="L57" s="1244"/>
      <c r="M57" s="1244"/>
      <c r="N57" s="1244"/>
      <c r="O57" s="1244"/>
      <c r="P57" s="361"/>
      <c r="Q57" s="356"/>
    </row>
    <row r="58" spans="1:17" s="355" customFormat="1" ht="13.5" x14ac:dyDescent="0.15">
      <c r="A58" s="243"/>
      <c r="B58" s="356"/>
      <c r="C58" s="352"/>
      <c r="D58" s="352"/>
      <c r="E58" s="352"/>
      <c r="F58" s="352"/>
      <c r="G58" s="1219"/>
      <c r="H58" s="1220"/>
      <c r="I58" s="1246"/>
      <c r="J58" s="1246"/>
      <c r="K58" s="1245"/>
      <c r="L58" s="1245"/>
      <c r="M58" s="1245"/>
      <c r="N58" s="1245"/>
      <c r="O58" s="1245"/>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558</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557</v>
      </c>
      <c r="I64" s="352"/>
      <c r="J64" s="352"/>
      <c r="K64" s="352"/>
      <c r="L64" s="244"/>
      <c r="M64" s="244"/>
      <c r="N64" s="244"/>
      <c r="O64" s="244"/>
    </row>
    <row r="65" spans="2:30" ht="13.5" x14ac:dyDescent="0.15">
      <c r="B65" s="248"/>
      <c r="C65" s="244"/>
      <c r="D65" s="244"/>
      <c r="E65" s="244"/>
      <c r="F65" s="244"/>
      <c r="G65" s="1248" t="s">
        <v>556</v>
      </c>
      <c r="H65" s="1225"/>
      <c r="I65" s="1225"/>
      <c r="J65" s="1225"/>
      <c r="K65" s="1225"/>
      <c r="L65" s="1225"/>
      <c r="M65" s="1225"/>
      <c r="N65" s="1225"/>
      <c r="O65" s="1226"/>
    </row>
    <row r="66" spans="2:30" ht="13.5" x14ac:dyDescent="0.15">
      <c r="B66" s="248"/>
      <c r="C66" s="244"/>
      <c r="D66" s="244"/>
      <c r="E66" s="244"/>
      <c r="F66" s="244"/>
      <c r="G66" s="1227"/>
      <c r="H66" s="1228"/>
      <c r="I66" s="1228"/>
      <c r="J66" s="1228"/>
      <c r="K66" s="1228"/>
      <c r="L66" s="1228"/>
      <c r="M66" s="1228"/>
      <c r="N66" s="1228"/>
      <c r="O66" s="1229"/>
    </row>
    <row r="67" spans="2:30" ht="13.5" x14ac:dyDescent="0.15">
      <c r="B67" s="248"/>
      <c r="C67" s="244"/>
      <c r="D67" s="244"/>
      <c r="E67" s="244"/>
      <c r="F67" s="244"/>
      <c r="G67" s="1227"/>
      <c r="H67" s="1228"/>
      <c r="I67" s="1228"/>
      <c r="J67" s="1228"/>
      <c r="K67" s="1228"/>
      <c r="L67" s="1228"/>
      <c r="M67" s="1228"/>
      <c r="N67" s="1228"/>
      <c r="O67" s="1229"/>
    </row>
    <row r="68" spans="2:30" ht="13.5" x14ac:dyDescent="0.15">
      <c r="B68" s="248"/>
      <c r="C68" s="244"/>
      <c r="D68" s="244"/>
      <c r="E68" s="244"/>
      <c r="F68" s="244"/>
      <c r="G68" s="1227"/>
      <c r="H68" s="1228"/>
      <c r="I68" s="1228"/>
      <c r="J68" s="1228"/>
      <c r="K68" s="1228"/>
      <c r="L68" s="1228"/>
      <c r="M68" s="1228"/>
      <c r="N68" s="1228"/>
      <c r="O68" s="1229"/>
    </row>
    <row r="69" spans="2:30" ht="13.5" x14ac:dyDescent="0.15">
      <c r="B69" s="248"/>
      <c r="C69" s="244"/>
      <c r="D69" s="244"/>
      <c r="E69" s="244"/>
      <c r="F69" s="244"/>
      <c r="G69" s="1230"/>
      <c r="H69" s="1231"/>
      <c r="I69" s="1231"/>
      <c r="J69" s="1231"/>
      <c r="K69" s="1231"/>
      <c r="L69" s="1231"/>
      <c r="M69" s="1231"/>
      <c r="N69" s="1231"/>
      <c r="O69" s="1232"/>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555</v>
      </c>
      <c r="I71" s="349"/>
      <c r="J71" s="348"/>
      <c r="K71" s="348"/>
      <c r="L71" s="347"/>
      <c r="M71" s="348"/>
      <c r="N71" s="347"/>
      <c r="O71" s="346"/>
    </row>
    <row r="72" spans="2:30" ht="13.5" x14ac:dyDescent="0.15">
      <c r="B72" s="248"/>
      <c r="C72" s="244"/>
      <c r="D72" s="244"/>
      <c r="E72" s="244"/>
      <c r="F72" s="244"/>
      <c r="G72" s="1233"/>
      <c r="H72" s="1234"/>
      <c r="I72" s="1234"/>
      <c r="J72" s="1235"/>
      <c r="K72" s="345" t="s">
        <v>519</v>
      </c>
      <c r="L72" s="345" t="s">
        <v>520</v>
      </c>
      <c r="M72" s="345" t="s">
        <v>521</v>
      </c>
      <c r="N72" s="345" t="s">
        <v>522</v>
      </c>
      <c r="O72" s="345" t="s">
        <v>523</v>
      </c>
    </row>
    <row r="73" spans="2:30" ht="13.5" x14ac:dyDescent="0.15">
      <c r="B73" s="248"/>
      <c r="C73" s="244"/>
      <c r="D73" s="244"/>
      <c r="E73" s="244"/>
      <c r="F73" s="244"/>
      <c r="G73" s="1236" t="s">
        <v>554</v>
      </c>
      <c r="H73" s="1237"/>
      <c r="I73" s="1242" t="s">
        <v>552</v>
      </c>
      <c r="J73" s="1242"/>
      <c r="K73" s="1247">
        <v>79.900000000000006</v>
      </c>
      <c r="L73" s="1247">
        <v>86.3</v>
      </c>
      <c r="M73" s="1223">
        <v>80.599999999999994</v>
      </c>
      <c r="N73" s="1223">
        <v>67.900000000000006</v>
      </c>
      <c r="O73" s="1223">
        <v>58.6</v>
      </c>
      <c r="S73" s="243">
        <v>9.9</v>
      </c>
    </row>
    <row r="74" spans="2:30" ht="13.5" x14ac:dyDescent="0.15">
      <c r="B74" s="248"/>
      <c r="C74" s="244"/>
      <c r="D74" s="244"/>
      <c r="E74" s="244"/>
      <c r="F74" s="244"/>
      <c r="G74" s="1238"/>
      <c r="H74" s="1239"/>
      <c r="I74" s="1243"/>
      <c r="J74" s="1243"/>
      <c r="K74" s="1247"/>
      <c r="L74" s="1247"/>
      <c r="M74" s="1223"/>
      <c r="N74" s="1223"/>
      <c r="O74" s="1223"/>
    </row>
    <row r="75" spans="2:30" ht="13.5" x14ac:dyDescent="0.15">
      <c r="B75" s="248"/>
      <c r="C75" s="244"/>
      <c r="D75" s="244"/>
      <c r="E75" s="244"/>
      <c r="F75" s="244"/>
      <c r="G75" s="1238"/>
      <c r="H75" s="1239"/>
      <c r="I75" s="1221" t="s">
        <v>551</v>
      </c>
      <c r="J75" s="1221"/>
      <c r="K75" s="1249">
        <v>15.7</v>
      </c>
      <c r="L75" s="1249">
        <v>14.3</v>
      </c>
      <c r="M75" s="1249">
        <v>13.7</v>
      </c>
      <c r="N75" s="1249">
        <v>12.2</v>
      </c>
      <c r="O75" s="1249">
        <v>11</v>
      </c>
      <c r="U75" s="243">
        <v>81.2</v>
      </c>
      <c r="W75" s="243">
        <v>87.2</v>
      </c>
      <c r="Y75" s="243">
        <v>99.8</v>
      </c>
      <c r="AA75" s="243">
        <v>109.5</v>
      </c>
      <c r="AC75" s="243">
        <v>115.2</v>
      </c>
    </row>
    <row r="76" spans="2:30" ht="13.5" x14ac:dyDescent="0.15">
      <c r="B76" s="248"/>
      <c r="C76" s="244"/>
      <c r="D76" s="244"/>
      <c r="E76" s="244"/>
      <c r="F76" s="244"/>
      <c r="G76" s="1240"/>
      <c r="H76" s="1241"/>
      <c r="I76" s="1221"/>
      <c r="J76" s="1221"/>
      <c r="K76" s="1245"/>
      <c r="L76" s="1245"/>
      <c r="M76" s="1245"/>
      <c r="N76" s="1245"/>
      <c r="O76" s="1245"/>
    </row>
    <row r="77" spans="2:30" ht="13.5" x14ac:dyDescent="0.15">
      <c r="B77" s="248"/>
      <c r="C77" s="244"/>
      <c r="D77" s="244"/>
      <c r="E77" s="244"/>
      <c r="F77" s="244"/>
      <c r="G77" s="1215" t="s">
        <v>553</v>
      </c>
      <c r="H77" s="1216"/>
      <c r="I77" s="1221" t="s">
        <v>552</v>
      </c>
      <c r="J77" s="1221"/>
      <c r="K77" s="1247">
        <v>88.3</v>
      </c>
      <c r="L77" s="1247">
        <v>76.2</v>
      </c>
      <c r="M77" s="1223">
        <v>65.3</v>
      </c>
      <c r="N77" s="1223">
        <v>60.8</v>
      </c>
      <c r="O77" s="1223">
        <v>58.5</v>
      </c>
      <c r="R77" s="243">
        <v>12.3</v>
      </c>
      <c r="T77" s="243">
        <v>11.1</v>
      </c>
    </row>
    <row r="78" spans="2:30" ht="13.5" x14ac:dyDescent="0.15">
      <c r="B78" s="248"/>
      <c r="C78" s="244"/>
      <c r="D78" s="244"/>
      <c r="E78" s="244"/>
      <c r="F78" s="244"/>
      <c r="G78" s="1217"/>
      <c r="H78" s="1218"/>
      <c r="I78" s="1221"/>
      <c r="J78" s="1221"/>
      <c r="K78" s="1247"/>
      <c r="L78" s="1247"/>
      <c r="M78" s="1223"/>
      <c r="N78" s="1223"/>
      <c r="O78" s="1223"/>
    </row>
    <row r="79" spans="2:30" ht="13.5" x14ac:dyDescent="0.15">
      <c r="B79" s="248"/>
      <c r="C79" s="244"/>
      <c r="D79" s="244"/>
      <c r="E79" s="244"/>
      <c r="F79" s="244"/>
      <c r="G79" s="1217"/>
      <c r="H79" s="1218"/>
      <c r="I79" s="1250" t="s">
        <v>551</v>
      </c>
      <c r="J79" s="1246"/>
      <c r="K79" s="1251">
        <v>13.8</v>
      </c>
      <c r="L79" s="1251">
        <v>12.8</v>
      </c>
      <c r="M79" s="1251">
        <v>12</v>
      </c>
      <c r="N79" s="1251">
        <v>11.1</v>
      </c>
      <c r="O79" s="1251">
        <v>10.7</v>
      </c>
      <c r="V79" s="243">
        <v>53.5</v>
      </c>
      <c r="X79" s="243">
        <v>48.2</v>
      </c>
      <c r="Z79" s="243">
        <v>34.200000000000003</v>
      </c>
      <c r="AB79" s="243">
        <v>30.3</v>
      </c>
      <c r="AD79" s="243">
        <v>28.9</v>
      </c>
    </row>
    <row r="80" spans="2:30" ht="13.5" x14ac:dyDescent="0.15">
      <c r="B80" s="248"/>
      <c r="C80" s="244"/>
      <c r="D80" s="244"/>
      <c r="E80" s="244"/>
      <c r="F80" s="244"/>
      <c r="G80" s="1219"/>
      <c r="H80" s="1220"/>
      <c r="I80" s="1246"/>
      <c r="J80" s="1246"/>
      <c r="K80" s="1251"/>
      <c r="L80" s="1251"/>
      <c r="M80" s="1251"/>
      <c r="N80" s="1251"/>
      <c r="O80" s="1251"/>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38</v>
      </c>
      <c r="E2" s="109"/>
      <c r="F2" s="110" t="s">
        <v>518</v>
      </c>
      <c r="G2" s="111"/>
      <c r="H2" s="112"/>
    </row>
    <row r="3" spans="1:8" x14ac:dyDescent="0.15">
      <c r="A3" s="108" t="s">
        <v>511</v>
      </c>
      <c r="B3" s="113"/>
      <c r="C3" s="114"/>
      <c r="D3" s="115">
        <v>36163</v>
      </c>
      <c r="E3" s="116"/>
      <c r="F3" s="117">
        <v>67201</v>
      </c>
      <c r="G3" s="118"/>
      <c r="H3" s="119"/>
    </row>
    <row r="4" spans="1:8" x14ac:dyDescent="0.15">
      <c r="A4" s="120"/>
      <c r="B4" s="121"/>
      <c r="C4" s="122"/>
      <c r="D4" s="123">
        <v>25235</v>
      </c>
      <c r="E4" s="124"/>
      <c r="F4" s="125">
        <v>35210</v>
      </c>
      <c r="G4" s="126"/>
      <c r="H4" s="127"/>
    </row>
    <row r="5" spans="1:8" x14ac:dyDescent="0.15">
      <c r="A5" s="108" t="s">
        <v>513</v>
      </c>
      <c r="B5" s="113"/>
      <c r="C5" s="114"/>
      <c r="D5" s="115">
        <v>43845</v>
      </c>
      <c r="E5" s="116"/>
      <c r="F5" s="117">
        <v>75709</v>
      </c>
      <c r="G5" s="118"/>
      <c r="H5" s="119"/>
    </row>
    <row r="6" spans="1:8" x14ac:dyDescent="0.15">
      <c r="A6" s="120"/>
      <c r="B6" s="121"/>
      <c r="C6" s="122"/>
      <c r="D6" s="123">
        <v>33267</v>
      </c>
      <c r="E6" s="124"/>
      <c r="F6" s="125">
        <v>35212</v>
      </c>
      <c r="G6" s="126"/>
      <c r="H6" s="127"/>
    </row>
    <row r="7" spans="1:8" x14ac:dyDescent="0.15">
      <c r="A7" s="108" t="s">
        <v>514</v>
      </c>
      <c r="B7" s="113"/>
      <c r="C7" s="114"/>
      <c r="D7" s="115">
        <v>50775</v>
      </c>
      <c r="E7" s="116"/>
      <c r="F7" s="117">
        <v>90961</v>
      </c>
      <c r="G7" s="118"/>
      <c r="H7" s="119"/>
    </row>
    <row r="8" spans="1:8" x14ac:dyDescent="0.15">
      <c r="A8" s="120"/>
      <c r="B8" s="121"/>
      <c r="C8" s="122"/>
      <c r="D8" s="123">
        <v>31212</v>
      </c>
      <c r="E8" s="124"/>
      <c r="F8" s="125">
        <v>37720</v>
      </c>
      <c r="G8" s="126"/>
      <c r="H8" s="127"/>
    </row>
    <row r="9" spans="1:8" x14ac:dyDescent="0.15">
      <c r="A9" s="108" t="s">
        <v>515</v>
      </c>
      <c r="B9" s="113"/>
      <c r="C9" s="114"/>
      <c r="D9" s="115">
        <v>29189</v>
      </c>
      <c r="E9" s="116"/>
      <c r="F9" s="117">
        <v>106614</v>
      </c>
      <c r="G9" s="118"/>
      <c r="H9" s="119"/>
    </row>
    <row r="10" spans="1:8" x14ac:dyDescent="0.15">
      <c r="A10" s="120"/>
      <c r="B10" s="121"/>
      <c r="C10" s="122"/>
      <c r="D10" s="123">
        <v>20703</v>
      </c>
      <c r="E10" s="124"/>
      <c r="F10" s="125">
        <v>45545</v>
      </c>
      <c r="G10" s="126"/>
      <c r="H10" s="127"/>
    </row>
    <row r="11" spans="1:8" x14ac:dyDescent="0.15">
      <c r="A11" s="108" t="s">
        <v>516</v>
      </c>
      <c r="B11" s="113"/>
      <c r="C11" s="114"/>
      <c r="D11" s="115">
        <v>40442</v>
      </c>
      <c r="E11" s="116"/>
      <c r="F11" s="117">
        <v>85459</v>
      </c>
      <c r="G11" s="118"/>
      <c r="H11" s="119"/>
    </row>
    <row r="12" spans="1:8" x14ac:dyDescent="0.15">
      <c r="A12" s="120"/>
      <c r="B12" s="121"/>
      <c r="C12" s="128"/>
      <c r="D12" s="123">
        <v>31793</v>
      </c>
      <c r="E12" s="124"/>
      <c r="F12" s="125">
        <v>44378</v>
      </c>
      <c r="G12" s="126"/>
      <c r="H12" s="127"/>
    </row>
    <row r="13" spans="1:8" x14ac:dyDescent="0.15">
      <c r="A13" s="108"/>
      <c r="B13" s="113"/>
      <c r="C13" s="129"/>
      <c r="D13" s="130">
        <v>40083</v>
      </c>
      <c r="E13" s="131"/>
      <c r="F13" s="132">
        <v>85189</v>
      </c>
      <c r="G13" s="133"/>
      <c r="H13" s="119"/>
    </row>
    <row r="14" spans="1:8" x14ac:dyDescent="0.15">
      <c r="A14" s="120"/>
      <c r="B14" s="121"/>
      <c r="C14" s="122"/>
      <c r="D14" s="123">
        <v>28442</v>
      </c>
      <c r="E14" s="124"/>
      <c r="F14" s="125">
        <v>39613</v>
      </c>
      <c r="G14" s="126"/>
      <c r="H14" s="127"/>
    </row>
    <row r="17" spans="1:11" x14ac:dyDescent="0.15">
      <c r="A17" s="104" t="s">
        <v>39</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40</v>
      </c>
      <c r="B19" s="134">
        <f>ROUND(VALUE(SUBSTITUTE(実質収支比率等に係る経年分析!F$48,"▲","-")),2)</f>
        <v>4.26</v>
      </c>
      <c r="C19" s="134">
        <f>ROUND(VALUE(SUBSTITUTE(実質収支比率等に係る経年分析!G$48,"▲","-")),2)</f>
        <v>3.46</v>
      </c>
      <c r="D19" s="134">
        <f>ROUND(VALUE(SUBSTITUTE(実質収支比率等に係る経年分析!H$48,"▲","-")),2)</f>
        <v>4.21</v>
      </c>
      <c r="E19" s="134">
        <f>ROUND(VALUE(SUBSTITUTE(実質収支比率等に係る経年分析!I$48,"▲","-")),2)</f>
        <v>8.1</v>
      </c>
      <c r="F19" s="134">
        <f>ROUND(VALUE(SUBSTITUTE(実質収支比率等に係る経年分析!J$48,"▲","-")),2)</f>
        <v>7.6</v>
      </c>
    </row>
    <row r="20" spans="1:11" x14ac:dyDescent="0.15">
      <c r="A20" s="134" t="s">
        <v>41</v>
      </c>
      <c r="B20" s="134">
        <f>ROUND(VALUE(SUBSTITUTE(実質収支比率等に係る経年分析!F$47,"▲","-")),2)</f>
        <v>24.43</v>
      </c>
      <c r="C20" s="134">
        <f>ROUND(VALUE(SUBSTITUTE(実質収支比率等に係る経年分析!G$47,"▲","-")),2)</f>
        <v>26.95</v>
      </c>
      <c r="D20" s="134">
        <f>ROUND(VALUE(SUBSTITUTE(実質収支比率等に係る経年分析!H$47,"▲","-")),2)</f>
        <v>31.85</v>
      </c>
      <c r="E20" s="134">
        <f>ROUND(VALUE(SUBSTITUTE(実質収支比率等に係る経年分析!I$47,"▲","-")),2)</f>
        <v>35.619999999999997</v>
      </c>
      <c r="F20" s="134">
        <f>ROUND(VALUE(SUBSTITUTE(実質収支比率等に係る経年分析!J$47,"▲","-")),2)</f>
        <v>40.880000000000003</v>
      </c>
    </row>
    <row r="21" spans="1:11" x14ac:dyDescent="0.15">
      <c r="A21" s="134" t="s">
        <v>42</v>
      </c>
      <c r="B21" s="134">
        <f>IF(ISNUMBER(VALUE(SUBSTITUTE(実質収支比率等に係る経年分析!F$49,"▲","-"))),ROUND(VALUE(SUBSTITUTE(実質収支比率等に係る経年分析!F$49,"▲","-")),2),NA())</f>
        <v>2.68</v>
      </c>
      <c r="C21" s="134">
        <f>IF(ISNUMBER(VALUE(SUBSTITUTE(実質収支比率等に係る経年分析!G$49,"▲","-"))),ROUND(VALUE(SUBSTITUTE(実質収支比率等に係る経年分析!G$49,"▲","-")),2),NA())</f>
        <v>1.35</v>
      </c>
      <c r="D21" s="134">
        <f>IF(ISNUMBER(VALUE(SUBSTITUTE(実質収支比率等に係る経年分析!H$49,"▲","-"))),ROUND(VALUE(SUBSTITUTE(実質収支比率等に係る経年分析!H$49,"▲","-")),2),NA())</f>
        <v>6.21</v>
      </c>
      <c r="E21" s="134">
        <f>IF(ISNUMBER(VALUE(SUBSTITUTE(実質収支比率等に係る経年分析!I$49,"▲","-"))),ROUND(VALUE(SUBSTITUTE(実質収支比率等に係る経年分析!I$49,"▲","-")),2),NA())</f>
        <v>7.52</v>
      </c>
      <c r="F21" s="134">
        <f>IF(ISNUMBER(VALUE(SUBSTITUTE(実質収支比率等に係る経年分析!J$49,"▲","-"))),ROUND(VALUE(SUBSTITUTE(実質収支比率等に係る経年分析!J$49,"▲","-")),2),NA())</f>
        <v>4.63</v>
      </c>
    </row>
    <row r="24" spans="1:11" x14ac:dyDescent="0.15">
      <c r="A24" s="104" t="s">
        <v>43</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44</v>
      </c>
      <c r="C26" s="135" t="s">
        <v>45</v>
      </c>
      <c r="D26" s="135" t="s">
        <v>44</v>
      </c>
      <c r="E26" s="135" t="s">
        <v>45</v>
      </c>
      <c r="F26" s="135" t="s">
        <v>44</v>
      </c>
      <c r="G26" s="135" t="s">
        <v>45</v>
      </c>
      <c r="H26" s="135" t="s">
        <v>44</v>
      </c>
      <c r="I26" s="135" t="s">
        <v>45</v>
      </c>
      <c r="J26" s="135" t="s">
        <v>44</v>
      </c>
      <c r="K26" s="135" t="s">
        <v>45</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瀬戸内市土地開発事業特別会計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瀬戸内市下水道事業特別会計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0.26</v>
      </c>
    </row>
    <row r="31" spans="1:11" x14ac:dyDescent="0.15">
      <c r="A31" s="135" t="str">
        <f>IF(連結実質赤字比率に係る赤字・黒字の構成分析!C$39="",NA(),連結実質赤字比率に係る赤字・黒字の構成分析!C$39)</f>
        <v>瀬戸内市国民健康保険特別会計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x14ac:dyDescent="0.15">
      <c r="A32" s="135" t="str">
        <f>IF(連結実質赤字比率に係る赤字・黒字の構成分析!C$38="",NA(),連結実質赤字比率に係る赤字・黒字の構成分析!C$38)</f>
        <v>瀬戸内市介護保険特別会計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x14ac:dyDescent="0.15">
      <c r="A33" s="135" t="str">
        <f>IF(連結実質赤字比率に係る赤字・黒字の構成分析!C$37="",NA(),連結実質赤字比率に係る赤字・黒字の構成分析!C$37)</f>
        <v>瀬戸内市農業集落排水事業特別会計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2.83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7.59</v>
      </c>
    </row>
    <row r="35" spans="1:16" x14ac:dyDescent="0.15">
      <c r="A35" s="135" t="str">
        <f>IF(連結実質赤字比率に係る赤字・黒字の構成分析!C$35="",NA(),連結実質赤字比率に係る赤字・黒字の構成分析!C$35)</f>
        <v>瀬戸内市水道事業会計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8.23</v>
      </c>
    </row>
    <row r="36" spans="1:16" x14ac:dyDescent="0.15">
      <c r="A36" s="135" t="str">
        <f>IF(連結実質赤字比率に係る赤字・黒字の構成分析!C$34="",NA(),連結実質赤字比率に係る赤字・黒字の構成分析!C$34)</f>
        <v>瀬戸内市病院事業会計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8.83</v>
      </c>
    </row>
    <row r="39" spans="1:16" x14ac:dyDescent="0.15">
      <c r="A39" s="104" t="s">
        <v>46</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x14ac:dyDescent="0.15">
      <c r="A42" s="136" t="s">
        <v>49</v>
      </c>
      <c r="B42" s="136"/>
      <c r="C42" s="136"/>
      <c r="D42" s="136">
        <f>'実質公債費比率（分子）の構造'!K$52</f>
        <v>1591</v>
      </c>
      <c r="E42" s="136"/>
      <c r="F42" s="136"/>
      <c r="G42" s="136">
        <f>'実質公債費比率（分子）の構造'!L$52</f>
        <v>1613</v>
      </c>
      <c r="H42" s="136"/>
      <c r="I42" s="136"/>
      <c r="J42" s="136">
        <f>'実質公債費比率（分子）の構造'!M$52</f>
        <v>1694</v>
      </c>
      <c r="K42" s="136"/>
      <c r="L42" s="136"/>
      <c r="M42" s="136">
        <f>'実質公債費比率（分子）の構造'!N$52</f>
        <v>1821</v>
      </c>
      <c r="N42" s="136"/>
      <c r="O42" s="136"/>
      <c r="P42" s="136">
        <f>'実質公債費比率（分子）の構造'!O$52</f>
        <v>1723</v>
      </c>
    </row>
    <row r="43" spans="1:16" x14ac:dyDescent="0.15">
      <c r="A43" s="136" t="s">
        <v>50</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51</v>
      </c>
      <c r="B44" s="136">
        <f>'実質公債費比率（分子）の構造'!K$50</f>
        <v>466</v>
      </c>
      <c r="C44" s="136"/>
      <c r="D44" s="136"/>
      <c r="E44" s="136">
        <f>'実質公債費比率（分子）の構造'!L$50</f>
        <v>426</v>
      </c>
      <c r="F44" s="136"/>
      <c r="G44" s="136"/>
      <c r="H44" s="136">
        <f>'実質公債費比率（分子）の構造'!M$50</f>
        <v>407</v>
      </c>
      <c r="I44" s="136"/>
      <c r="J44" s="136"/>
      <c r="K44" s="136">
        <f>'実質公債費比率（分子）の構造'!N$50</f>
        <v>58</v>
      </c>
      <c r="L44" s="136"/>
      <c r="M44" s="136"/>
      <c r="N44" s="136">
        <f>'実質公債費比率（分子）の構造'!O$50</f>
        <v>50</v>
      </c>
      <c r="O44" s="136"/>
      <c r="P44" s="136"/>
    </row>
    <row r="45" spans="1:16" x14ac:dyDescent="0.15">
      <c r="A45" s="136" t="s">
        <v>52</v>
      </c>
      <c r="B45" s="136">
        <f>'実質公債費比率（分子）の構造'!K$49</f>
        <v>69</v>
      </c>
      <c r="C45" s="136"/>
      <c r="D45" s="136"/>
      <c r="E45" s="136">
        <f>'実質公債費比率（分子）の構造'!L$49</f>
        <v>5</v>
      </c>
      <c r="F45" s="136"/>
      <c r="G45" s="136"/>
      <c r="H45" s="136">
        <f>'実質公債費比率（分子）の構造'!M$49</f>
        <v>5</v>
      </c>
      <c r="I45" s="136"/>
      <c r="J45" s="136"/>
      <c r="K45" s="136">
        <f>'実質公債費比率（分子）の構造'!N$49</f>
        <v>5</v>
      </c>
      <c r="L45" s="136"/>
      <c r="M45" s="136"/>
      <c r="N45" s="136">
        <f>'実質公債費比率（分子）の構造'!O$49</f>
        <v>5</v>
      </c>
      <c r="O45" s="136"/>
      <c r="P45" s="136"/>
    </row>
    <row r="46" spans="1:16" x14ac:dyDescent="0.15">
      <c r="A46" s="136" t="s">
        <v>53</v>
      </c>
      <c r="B46" s="136">
        <f>'実質公債費比率（分子）の構造'!K$48</f>
        <v>494</v>
      </c>
      <c r="C46" s="136"/>
      <c r="D46" s="136"/>
      <c r="E46" s="136">
        <f>'実質公債費比率（分子）の構造'!L$48</f>
        <v>573</v>
      </c>
      <c r="F46" s="136"/>
      <c r="G46" s="136"/>
      <c r="H46" s="136">
        <f>'実質公債費比率（分子）の構造'!M$48</f>
        <v>658</v>
      </c>
      <c r="I46" s="136"/>
      <c r="J46" s="136"/>
      <c r="K46" s="136">
        <f>'実質公債費比率（分子）の構造'!N$48</f>
        <v>818</v>
      </c>
      <c r="L46" s="136"/>
      <c r="M46" s="136"/>
      <c r="N46" s="136">
        <f>'実質公債費比率（分子）の構造'!O$48</f>
        <v>946</v>
      </c>
      <c r="O46" s="136"/>
      <c r="P46" s="136"/>
    </row>
    <row r="47" spans="1:16" x14ac:dyDescent="0.15">
      <c r="A47" s="136" t="s">
        <v>54</v>
      </c>
      <c r="B47" s="136" t="str">
        <f>'実質公債費比率（分子）の構造'!K$47</f>
        <v>-</v>
      </c>
      <c r="C47" s="136"/>
      <c r="D47" s="136"/>
      <c r="E47" s="136" t="str">
        <f>'実質公債費比率（分子）の構造'!L$47</f>
        <v>-</v>
      </c>
      <c r="F47" s="136"/>
      <c r="G47" s="136"/>
      <c r="H47" s="136">
        <f>'実質公債費比率（分子）の構造'!M$47</f>
        <v>7</v>
      </c>
      <c r="I47" s="136"/>
      <c r="J47" s="136"/>
      <c r="K47" s="136">
        <f>'実質公債費比率（分子）の構造'!N$47</f>
        <v>7</v>
      </c>
      <c r="L47" s="136"/>
      <c r="M47" s="136"/>
      <c r="N47" s="136">
        <f>'実質公債費比率（分子）の構造'!O$47</f>
        <v>7</v>
      </c>
      <c r="O47" s="136"/>
      <c r="P47" s="136"/>
    </row>
    <row r="48" spans="1:16" x14ac:dyDescent="0.15">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56</v>
      </c>
      <c r="B49" s="136">
        <f>'実質公債費比率（分子）の構造'!K$45</f>
        <v>1913</v>
      </c>
      <c r="C49" s="136"/>
      <c r="D49" s="136"/>
      <c r="E49" s="136">
        <f>'実質公債費比率（分子）の構造'!L$45</f>
        <v>1852</v>
      </c>
      <c r="F49" s="136"/>
      <c r="G49" s="136"/>
      <c r="H49" s="136">
        <f>'実質公債費比率（分子）の構造'!M$45</f>
        <v>1867</v>
      </c>
      <c r="I49" s="136"/>
      <c r="J49" s="136"/>
      <c r="K49" s="136">
        <f>'実質公債費比率（分子）の構造'!N$45</f>
        <v>1829</v>
      </c>
      <c r="L49" s="136"/>
      <c r="M49" s="136"/>
      <c r="N49" s="136">
        <f>'実質公債費比率（分子）の構造'!O$45</f>
        <v>1619</v>
      </c>
      <c r="O49" s="136"/>
      <c r="P49" s="136"/>
    </row>
    <row r="50" spans="1:16" x14ac:dyDescent="0.15">
      <c r="A50" s="136" t="s">
        <v>57</v>
      </c>
      <c r="B50" s="136" t="e">
        <f>NA()</f>
        <v>#N/A</v>
      </c>
      <c r="C50" s="136">
        <f>IF(ISNUMBER('実質公債費比率（分子）の構造'!K$53),'実質公債費比率（分子）の構造'!K$53,NA())</f>
        <v>1351</v>
      </c>
      <c r="D50" s="136" t="e">
        <f>NA()</f>
        <v>#N/A</v>
      </c>
      <c r="E50" s="136" t="e">
        <f>NA()</f>
        <v>#N/A</v>
      </c>
      <c r="F50" s="136">
        <f>IF(ISNUMBER('実質公債費比率（分子）の構造'!L$53),'実質公債費比率（分子）の構造'!L$53,NA())</f>
        <v>1243</v>
      </c>
      <c r="G50" s="136" t="e">
        <f>NA()</f>
        <v>#N/A</v>
      </c>
      <c r="H50" s="136" t="e">
        <f>NA()</f>
        <v>#N/A</v>
      </c>
      <c r="I50" s="136">
        <f>IF(ISNUMBER('実質公債費比率（分子）の構造'!M$53),'実質公債費比率（分子）の構造'!M$53,NA())</f>
        <v>1250</v>
      </c>
      <c r="J50" s="136" t="e">
        <f>NA()</f>
        <v>#N/A</v>
      </c>
      <c r="K50" s="136" t="e">
        <f>NA()</f>
        <v>#N/A</v>
      </c>
      <c r="L50" s="136">
        <f>IF(ISNUMBER('実質公債費比率（分子）の構造'!N$53),'実質公債費比率（分子）の構造'!N$53,NA())</f>
        <v>896</v>
      </c>
      <c r="M50" s="136" t="e">
        <f>NA()</f>
        <v>#N/A</v>
      </c>
      <c r="N50" s="136" t="e">
        <f>NA()</f>
        <v>#N/A</v>
      </c>
      <c r="O50" s="136">
        <f>IF(ISNUMBER('実質公債費比率（分子）の構造'!O$53),'実質公債費比率（分子）の構造'!O$53,NA())</f>
        <v>904</v>
      </c>
      <c r="P50" s="136" t="e">
        <f>NA()</f>
        <v>#N/A</v>
      </c>
    </row>
    <row r="53" spans="1:16" x14ac:dyDescent="0.15">
      <c r="A53" s="104" t="s">
        <v>58</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x14ac:dyDescent="0.15">
      <c r="A56" s="135" t="s">
        <v>35</v>
      </c>
      <c r="B56" s="135"/>
      <c r="C56" s="135"/>
      <c r="D56" s="135">
        <f>'将来負担比率（分子）の構造'!I$51</f>
        <v>19377</v>
      </c>
      <c r="E56" s="135"/>
      <c r="F56" s="135"/>
      <c r="G56" s="135">
        <f>'将来負担比率（分子）の構造'!J$51</f>
        <v>18857</v>
      </c>
      <c r="H56" s="135"/>
      <c r="I56" s="135"/>
      <c r="J56" s="135">
        <f>'将来負担比率（分子）の構造'!K$51</f>
        <v>19131</v>
      </c>
      <c r="K56" s="135"/>
      <c r="L56" s="135"/>
      <c r="M56" s="135">
        <f>'将来負担比率（分子）の構造'!L$51</f>
        <v>19150</v>
      </c>
      <c r="N56" s="135"/>
      <c r="O56" s="135"/>
      <c r="P56" s="135">
        <f>'将来負担比率（分子）の構造'!M$51</f>
        <v>19737</v>
      </c>
    </row>
    <row r="57" spans="1:16" x14ac:dyDescent="0.15">
      <c r="A57" s="135" t="s">
        <v>34</v>
      </c>
      <c r="B57" s="135"/>
      <c r="C57" s="135"/>
      <c r="D57" s="135">
        <f>'将来負担比率（分子）の構造'!I$50</f>
        <v>319</v>
      </c>
      <c r="E57" s="135"/>
      <c r="F57" s="135"/>
      <c r="G57" s="135">
        <f>'将来負担比率（分子）の構造'!J$50</f>
        <v>295</v>
      </c>
      <c r="H57" s="135"/>
      <c r="I57" s="135"/>
      <c r="J57" s="135">
        <f>'将来負担比率（分子）の構造'!K$50</f>
        <v>294</v>
      </c>
      <c r="K57" s="135"/>
      <c r="L57" s="135"/>
      <c r="M57" s="135">
        <f>'将来負担比率（分子）の構造'!L$50</f>
        <v>282</v>
      </c>
      <c r="N57" s="135"/>
      <c r="O57" s="135"/>
      <c r="P57" s="135">
        <f>'将来負担比率（分子）の構造'!M$50</f>
        <v>315</v>
      </c>
    </row>
    <row r="58" spans="1:16" x14ac:dyDescent="0.15">
      <c r="A58" s="135" t="s">
        <v>33</v>
      </c>
      <c r="B58" s="135"/>
      <c r="C58" s="135"/>
      <c r="D58" s="135">
        <f>'将来負担比率（分子）の構造'!I$49</f>
        <v>5165</v>
      </c>
      <c r="E58" s="135"/>
      <c r="F58" s="135"/>
      <c r="G58" s="135">
        <f>'将来負担比率（分子）の構造'!J$49</f>
        <v>5608</v>
      </c>
      <c r="H58" s="135"/>
      <c r="I58" s="135"/>
      <c r="J58" s="135">
        <f>'将来負担比率（分子）の構造'!K$49</f>
        <v>6524</v>
      </c>
      <c r="K58" s="135"/>
      <c r="L58" s="135"/>
      <c r="M58" s="135">
        <f>'将来負担比率（分子）の構造'!L$49</f>
        <v>7460</v>
      </c>
      <c r="N58" s="135"/>
      <c r="O58" s="135"/>
      <c r="P58" s="135">
        <f>'将来負担比率（分子）の構造'!M$49</f>
        <v>8468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2144</v>
      </c>
      <c r="C62" s="135"/>
      <c r="D62" s="135"/>
      <c r="E62" s="135">
        <f>'将来負担比率（分子）の構造'!J$45</f>
        <v>2163</v>
      </c>
      <c r="F62" s="135"/>
      <c r="G62" s="135"/>
      <c r="H62" s="135">
        <f>'将来負担比率（分子）の構造'!K$45</f>
        <v>1941</v>
      </c>
      <c r="I62" s="135"/>
      <c r="J62" s="135"/>
      <c r="K62" s="135">
        <f>'将来負担比率（分子）の構造'!L$45</f>
        <v>1804</v>
      </c>
      <c r="L62" s="135"/>
      <c r="M62" s="135"/>
      <c r="N62" s="135">
        <f>'将来負担比率（分子）の構造'!M$45</f>
        <v>1602</v>
      </c>
      <c r="O62" s="135"/>
      <c r="P62" s="135"/>
    </row>
    <row r="63" spans="1:16" x14ac:dyDescent="0.15">
      <c r="A63" s="135" t="s">
        <v>27</v>
      </c>
      <c r="B63" s="135">
        <f>'将来負担比率（分子）の構造'!I$44</f>
        <v>16</v>
      </c>
      <c r="C63" s="135"/>
      <c r="D63" s="135"/>
      <c r="E63" s="135">
        <f>'将来負担比率（分子）の構造'!J$44</f>
        <v>13</v>
      </c>
      <c r="F63" s="135"/>
      <c r="G63" s="135"/>
      <c r="H63" s="135">
        <f>'将来負担比率（分子）の構造'!K$44</f>
        <v>11</v>
      </c>
      <c r="I63" s="135"/>
      <c r="J63" s="135"/>
      <c r="K63" s="135">
        <f>'将来負担比率（分子）の構造'!L$44</f>
        <v>9</v>
      </c>
      <c r="L63" s="135"/>
      <c r="M63" s="135"/>
      <c r="N63" s="135">
        <f>'将来負担比率（分子）の構造'!M$44</f>
        <v>6</v>
      </c>
      <c r="O63" s="135"/>
      <c r="P63" s="135"/>
    </row>
    <row r="64" spans="1:16" x14ac:dyDescent="0.15">
      <c r="A64" s="135" t="s">
        <v>26</v>
      </c>
      <c r="B64" s="135">
        <f>'将来負担比率（分子）の構造'!I$43</f>
        <v>13174</v>
      </c>
      <c r="C64" s="135"/>
      <c r="D64" s="135"/>
      <c r="E64" s="135">
        <f>'将来負担比率（分子）の構造'!J$43</f>
        <v>13690</v>
      </c>
      <c r="F64" s="135"/>
      <c r="G64" s="135"/>
      <c r="H64" s="135">
        <f>'将来負担比率（分子）の構造'!K$43</f>
        <v>14805</v>
      </c>
      <c r="I64" s="135"/>
      <c r="J64" s="135"/>
      <c r="K64" s="135">
        <f>'将来負担比率（分子）の構造'!L$43</f>
        <v>15120</v>
      </c>
      <c r="L64" s="135"/>
      <c r="M64" s="135"/>
      <c r="N64" s="135">
        <f>'将来負担比率（分子）の構造'!M$43</f>
        <v>16112</v>
      </c>
      <c r="O64" s="135"/>
      <c r="P64" s="135"/>
    </row>
    <row r="65" spans="1:16" x14ac:dyDescent="0.15">
      <c r="A65" s="135" t="s">
        <v>25</v>
      </c>
      <c r="B65" s="135">
        <f>'将来負担比率（分子）の構造'!I$42</f>
        <v>977</v>
      </c>
      <c r="C65" s="135"/>
      <c r="D65" s="135"/>
      <c r="E65" s="135">
        <f>'将来負担比率（分子）の構造'!J$42</f>
        <v>671</v>
      </c>
      <c r="F65" s="135"/>
      <c r="G65" s="135"/>
      <c r="H65" s="135">
        <f>'将来負担比率（分子）の構造'!K$42</f>
        <v>388</v>
      </c>
      <c r="I65" s="135"/>
      <c r="J65" s="135"/>
      <c r="K65" s="135">
        <f>'将来負担比率（分子）の構造'!L$42</f>
        <v>317</v>
      </c>
      <c r="L65" s="135"/>
      <c r="M65" s="135"/>
      <c r="N65" s="135">
        <f>'将来負担比率（分子）の構造'!M$42</f>
        <v>255</v>
      </c>
      <c r="O65" s="135"/>
      <c r="P65" s="135"/>
    </row>
    <row r="66" spans="1:16" x14ac:dyDescent="0.15">
      <c r="A66" s="135" t="s">
        <v>24</v>
      </c>
      <c r="B66" s="135">
        <f>'将来負担比率（分子）の構造'!I$41</f>
        <v>16008</v>
      </c>
      <c r="C66" s="135"/>
      <c r="D66" s="135"/>
      <c r="E66" s="135">
        <f>'将来負担比率（分子）の構造'!J$41</f>
        <v>16140</v>
      </c>
      <c r="F66" s="135"/>
      <c r="G66" s="135"/>
      <c r="H66" s="135">
        <f>'将来負担比率（分子）の構造'!K$41</f>
        <v>16289</v>
      </c>
      <c r="I66" s="135"/>
      <c r="J66" s="135"/>
      <c r="K66" s="135">
        <f>'将来負担比率（分子）の構造'!L$41</f>
        <v>15837</v>
      </c>
      <c r="L66" s="135"/>
      <c r="M66" s="135"/>
      <c r="N66" s="135">
        <f>'将来負担比率（分子）の構造'!M$41</f>
        <v>15933</v>
      </c>
      <c r="O66" s="135"/>
      <c r="P66" s="135"/>
    </row>
    <row r="67" spans="1:16" x14ac:dyDescent="0.15">
      <c r="A67" s="135" t="s">
        <v>61</v>
      </c>
      <c r="B67" s="135" t="e">
        <f>NA()</f>
        <v>#N/A</v>
      </c>
      <c r="C67" s="135">
        <f>IF(ISNUMBER('将来負担比率（分子）の構造'!I$52), IF('将来負担比率（分子）の構造'!I$52 &lt; 0, 0, '将来負担比率（分子）の構造'!I$52), NA())</f>
        <v>7458</v>
      </c>
      <c r="D67" s="135" t="e">
        <f>NA()</f>
        <v>#N/A</v>
      </c>
      <c r="E67" s="135" t="e">
        <f>NA()</f>
        <v>#N/A</v>
      </c>
      <c r="F67" s="135">
        <f>IF(ISNUMBER('将来負担比率（分子）の構造'!J$52), IF('将来負担比率（分子）の構造'!J$52 &lt; 0, 0, '将来負担比率（分子）の構造'!J$52), NA())</f>
        <v>7917</v>
      </c>
      <c r="G67" s="135" t="e">
        <f>NA()</f>
        <v>#N/A</v>
      </c>
      <c r="H67" s="135" t="e">
        <f>NA()</f>
        <v>#N/A</v>
      </c>
      <c r="I67" s="135">
        <f>IF(ISNUMBER('将来負担比率（分子）の構造'!K$52), IF('将来負担比率（分子）の構造'!K$52 &lt; 0, 0, '将来負担比率（分子）の構造'!K$52), NA())</f>
        <v>7485</v>
      </c>
      <c r="J67" s="135" t="e">
        <f>NA()</f>
        <v>#N/A</v>
      </c>
      <c r="K67" s="135" t="e">
        <f>NA()</f>
        <v>#N/A</v>
      </c>
      <c r="L67" s="135">
        <f>IF(ISNUMBER('将来負担比率（分子）の構造'!L$52), IF('将来負担比率（分子）の構造'!L$52 &lt; 0, 0, '将来負担比率（分子）の構造'!L$52), NA())</f>
        <v>6195</v>
      </c>
      <c r="M67" s="135" t="e">
        <f>NA()</f>
        <v>#N/A</v>
      </c>
      <c r="N67" s="135" t="e">
        <f>NA()</f>
        <v>#N/A</v>
      </c>
      <c r="O67" s="135">
        <f>IF(ISNUMBER('将来負担比率（分子）の構造'!M$52), IF('将来負担比率（分子）の構造'!M$52 &lt; 0, 0, '将来負担比率（分子）の構造'!M$52), NA())</f>
        <v>5388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5061187</v>
      </c>
      <c r="S5" s="669"/>
      <c r="T5" s="669"/>
      <c r="U5" s="669"/>
      <c r="V5" s="669"/>
      <c r="W5" s="669"/>
      <c r="X5" s="669"/>
      <c r="Y5" s="716"/>
      <c r="Z5" s="729">
        <v>29</v>
      </c>
      <c r="AA5" s="729"/>
      <c r="AB5" s="729"/>
      <c r="AC5" s="729"/>
      <c r="AD5" s="730">
        <v>5061187</v>
      </c>
      <c r="AE5" s="730"/>
      <c r="AF5" s="730"/>
      <c r="AG5" s="730"/>
      <c r="AH5" s="730"/>
      <c r="AI5" s="730"/>
      <c r="AJ5" s="730"/>
      <c r="AK5" s="730"/>
      <c r="AL5" s="717">
        <v>47.3</v>
      </c>
      <c r="AM5" s="686"/>
      <c r="AN5" s="686"/>
      <c r="AO5" s="718"/>
      <c r="AP5" s="705" t="s">
        <v>206</v>
      </c>
      <c r="AQ5" s="706"/>
      <c r="AR5" s="706"/>
      <c r="AS5" s="706"/>
      <c r="AT5" s="706"/>
      <c r="AU5" s="706"/>
      <c r="AV5" s="706"/>
      <c r="AW5" s="706"/>
      <c r="AX5" s="706"/>
      <c r="AY5" s="706"/>
      <c r="AZ5" s="706"/>
      <c r="BA5" s="706"/>
      <c r="BB5" s="706"/>
      <c r="BC5" s="706"/>
      <c r="BD5" s="706"/>
      <c r="BE5" s="706"/>
      <c r="BF5" s="707"/>
      <c r="BG5" s="618">
        <v>5059131</v>
      </c>
      <c r="BH5" s="619"/>
      <c r="BI5" s="619"/>
      <c r="BJ5" s="619"/>
      <c r="BK5" s="619"/>
      <c r="BL5" s="619"/>
      <c r="BM5" s="619"/>
      <c r="BN5" s="620"/>
      <c r="BO5" s="671">
        <v>100</v>
      </c>
      <c r="BP5" s="671"/>
      <c r="BQ5" s="671"/>
      <c r="BR5" s="671"/>
      <c r="BS5" s="672">
        <v>124160</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158208</v>
      </c>
      <c r="S6" s="619"/>
      <c r="T6" s="619"/>
      <c r="U6" s="619"/>
      <c r="V6" s="619"/>
      <c r="W6" s="619"/>
      <c r="X6" s="619"/>
      <c r="Y6" s="620"/>
      <c r="Z6" s="671">
        <v>0.9</v>
      </c>
      <c r="AA6" s="671"/>
      <c r="AB6" s="671"/>
      <c r="AC6" s="671"/>
      <c r="AD6" s="672">
        <v>158208</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5059131</v>
      </c>
      <c r="BH6" s="619"/>
      <c r="BI6" s="619"/>
      <c r="BJ6" s="619"/>
      <c r="BK6" s="619"/>
      <c r="BL6" s="619"/>
      <c r="BM6" s="619"/>
      <c r="BN6" s="620"/>
      <c r="BO6" s="671">
        <v>100</v>
      </c>
      <c r="BP6" s="671"/>
      <c r="BQ6" s="671"/>
      <c r="BR6" s="671"/>
      <c r="BS6" s="672">
        <v>124160</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226818</v>
      </c>
      <c r="CS6" s="619"/>
      <c r="CT6" s="619"/>
      <c r="CU6" s="619"/>
      <c r="CV6" s="619"/>
      <c r="CW6" s="619"/>
      <c r="CX6" s="619"/>
      <c r="CY6" s="620"/>
      <c r="CZ6" s="671">
        <v>1.4</v>
      </c>
      <c r="DA6" s="671"/>
      <c r="DB6" s="671"/>
      <c r="DC6" s="671"/>
      <c r="DD6" s="624">
        <v>15444</v>
      </c>
      <c r="DE6" s="619"/>
      <c r="DF6" s="619"/>
      <c r="DG6" s="619"/>
      <c r="DH6" s="619"/>
      <c r="DI6" s="619"/>
      <c r="DJ6" s="619"/>
      <c r="DK6" s="619"/>
      <c r="DL6" s="619"/>
      <c r="DM6" s="619"/>
      <c r="DN6" s="619"/>
      <c r="DO6" s="619"/>
      <c r="DP6" s="620"/>
      <c r="DQ6" s="624">
        <v>226796</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10143</v>
      </c>
      <c r="S7" s="619"/>
      <c r="T7" s="619"/>
      <c r="U7" s="619"/>
      <c r="V7" s="619"/>
      <c r="W7" s="619"/>
      <c r="X7" s="619"/>
      <c r="Y7" s="620"/>
      <c r="Z7" s="671">
        <v>0.1</v>
      </c>
      <c r="AA7" s="671"/>
      <c r="AB7" s="671"/>
      <c r="AC7" s="671"/>
      <c r="AD7" s="672">
        <v>10143</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2344643</v>
      </c>
      <c r="BH7" s="619"/>
      <c r="BI7" s="619"/>
      <c r="BJ7" s="619"/>
      <c r="BK7" s="619"/>
      <c r="BL7" s="619"/>
      <c r="BM7" s="619"/>
      <c r="BN7" s="620"/>
      <c r="BO7" s="671">
        <v>46.3</v>
      </c>
      <c r="BP7" s="671"/>
      <c r="BQ7" s="671"/>
      <c r="BR7" s="671"/>
      <c r="BS7" s="672">
        <v>124160</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2808118</v>
      </c>
      <c r="CS7" s="619"/>
      <c r="CT7" s="619"/>
      <c r="CU7" s="619"/>
      <c r="CV7" s="619"/>
      <c r="CW7" s="619"/>
      <c r="CX7" s="619"/>
      <c r="CY7" s="620"/>
      <c r="CZ7" s="671">
        <v>17.100000000000001</v>
      </c>
      <c r="DA7" s="671"/>
      <c r="DB7" s="671"/>
      <c r="DC7" s="671"/>
      <c r="DD7" s="624">
        <v>111831</v>
      </c>
      <c r="DE7" s="619"/>
      <c r="DF7" s="619"/>
      <c r="DG7" s="619"/>
      <c r="DH7" s="619"/>
      <c r="DI7" s="619"/>
      <c r="DJ7" s="619"/>
      <c r="DK7" s="619"/>
      <c r="DL7" s="619"/>
      <c r="DM7" s="619"/>
      <c r="DN7" s="619"/>
      <c r="DO7" s="619"/>
      <c r="DP7" s="620"/>
      <c r="DQ7" s="624">
        <v>2188065</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30568</v>
      </c>
      <c r="S8" s="619"/>
      <c r="T8" s="619"/>
      <c r="U8" s="619"/>
      <c r="V8" s="619"/>
      <c r="W8" s="619"/>
      <c r="X8" s="619"/>
      <c r="Y8" s="620"/>
      <c r="Z8" s="671">
        <v>0.2</v>
      </c>
      <c r="AA8" s="671"/>
      <c r="AB8" s="671"/>
      <c r="AC8" s="671"/>
      <c r="AD8" s="672">
        <v>30568</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74337</v>
      </c>
      <c r="BH8" s="619"/>
      <c r="BI8" s="619"/>
      <c r="BJ8" s="619"/>
      <c r="BK8" s="619"/>
      <c r="BL8" s="619"/>
      <c r="BM8" s="619"/>
      <c r="BN8" s="620"/>
      <c r="BO8" s="671">
        <v>1.5</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4831618</v>
      </c>
      <c r="CS8" s="619"/>
      <c r="CT8" s="619"/>
      <c r="CU8" s="619"/>
      <c r="CV8" s="619"/>
      <c r="CW8" s="619"/>
      <c r="CX8" s="619"/>
      <c r="CY8" s="620"/>
      <c r="CZ8" s="671">
        <v>29.5</v>
      </c>
      <c r="DA8" s="671"/>
      <c r="DB8" s="671"/>
      <c r="DC8" s="671"/>
      <c r="DD8" s="624">
        <v>13374</v>
      </c>
      <c r="DE8" s="619"/>
      <c r="DF8" s="619"/>
      <c r="DG8" s="619"/>
      <c r="DH8" s="619"/>
      <c r="DI8" s="619"/>
      <c r="DJ8" s="619"/>
      <c r="DK8" s="619"/>
      <c r="DL8" s="619"/>
      <c r="DM8" s="619"/>
      <c r="DN8" s="619"/>
      <c r="DO8" s="619"/>
      <c r="DP8" s="620"/>
      <c r="DQ8" s="624">
        <v>2722247</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27911</v>
      </c>
      <c r="S9" s="619"/>
      <c r="T9" s="619"/>
      <c r="U9" s="619"/>
      <c r="V9" s="619"/>
      <c r="W9" s="619"/>
      <c r="X9" s="619"/>
      <c r="Y9" s="620"/>
      <c r="Z9" s="671">
        <v>0.2</v>
      </c>
      <c r="AA9" s="671"/>
      <c r="AB9" s="671"/>
      <c r="AC9" s="671"/>
      <c r="AD9" s="672">
        <v>27911</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1488740</v>
      </c>
      <c r="BH9" s="619"/>
      <c r="BI9" s="619"/>
      <c r="BJ9" s="619"/>
      <c r="BK9" s="619"/>
      <c r="BL9" s="619"/>
      <c r="BM9" s="619"/>
      <c r="BN9" s="620"/>
      <c r="BO9" s="671">
        <v>29.4</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1878013</v>
      </c>
      <c r="CS9" s="619"/>
      <c r="CT9" s="619"/>
      <c r="CU9" s="619"/>
      <c r="CV9" s="619"/>
      <c r="CW9" s="619"/>
      <c r="CX9" s="619"/>
      <c r="CY9" s="620"/>
      <c r="CZ9" s="671">
        <v>11.4</v>
      </c>
      <c r="DA9" s="671"/>
      <c r="DB9" s="671"/>
      <c r="DC9" s="671"/>
      <c r="DD9" s="624">
        <v>226968</v>
      </c>
      <c r="DE9" s="619"/>
      <c r="DF9" s="619"/>
      <c r="DG9" s="619"/>
      <c r="DH9" s="619"/>
      <c r="DI9" s="619"/>
      <c r="DJ9" s="619"/>
      <c r="DK9" s="619"/>
      <c r="DL9" s="619"/>
      <c r="DM9" s="619"/>
      <c r="DN9" s="619"/>
      <c r="DO9" s="619"/>
      <c r="DP9" s="620"/>
      <c r="DQ9" s="624">
        <v>1402902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698139</v>
      </c>
      <c r="S10" s="619"/>
      <c r="T10" s="619"/>
      <c r="U10" s="619"/>
      <c r="V10" s="619"/>
      <c r="W10" s="619"/>
      <c r="X10" s="619"/>
      <c r="Y10" s="620"/>
      <c r="Z10" s="671">
        <v>4</v>
      </c>
      <c r="AA10" s="671"/>
      <c r="AB10" s="671"/>
      <c r="AC10" s="671"/>
      <c r="AD10" s="672">
        <v>698139</v>
      </c>
      <c r="AE10" s="672"/>
      <c r="AF10" s="672"/>
      <c r="AG10" s="672"/>
      <c r="AH10" s="672"/>
      <c r="AI10" s="672"/>
      <c r="AJ10" s="672"/>
      <c r="AK10" s="672"/>
      <c r="AL10" s="641">
        <v>6.5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83693</v>
      </c>
      <c r="BH10" s="619"/>
      <c r="BI10" s="619"/>
      <c r="BJ10" s="619"/>
      <c r="BK10" s="619"/>
      <c r="BL10" s="619"/>
      <c r="BM10" s="619"/>
      <c r="BN10" s="620"/>
      <c r="BO10" s="671">
        <v>1.7</v>
      </c>
      <c r="BP10" s="671"/>
      <c r="BQ10" s="671"/>
      <c r="BR10" s="671"/>
      <c r="BS10" s="624" t="s">
        <v>109</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22525</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1625</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5422</v>
      </c>
      <c r="S11" s="619"/>
      <c r="T11" s="619"/>
      <c r="U11" s="619"/>
      <c r="V11" s="619"/>
      <c r="W11" s="619"/>
      <c r="X11" s="619"/>
      <c r="Y11" s="620"/>
      <c r="Z11" s="671">
        <v>0</v>
      </c>
      <c r="AA11" s="671"/>
      <c r="AB11" s="671"/>
      <c r="AC11" s="671"/>
      <c r="AD11" s="672">
        <v>5422</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697873</v>
      </c>
      <c r="BH11" s="619"/>
      <c r="BI11" s="619"/>
      <c r="BJ11" s="619"/>
      <c r="BK11" s="619"/>
      <c r="BL11" s="619"/>
      <c r="BM11" s="619"/>
      <c r="BN11" s="620"/>
      <c r="BO11" s="671">
        <v>13.8</v>
      </c>
      <c r="BP11" s="671"/>
      <c r="BQ11" s="671"/>
      <c r="BR11" s="671"/>
      <c r="BS11" s="624">
        <v>124160</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689978</v>
      </c>
      <c r="CS11" s="619"/>
      <c r="CT11" s="619"/>
      <c r="CU11" s="619"/>
      <c r="CV11" s="619"/>
      <c r="CW11" s="619"/>
      <c r="CX11" s="619"/>
      <c r="CY11" s="620"/>
      <c r="CZ11" s="671">
        <v>4.2</v>
      </c>
      <c r="DA11" s="671"/>
      <c r="DB11" s="671"/>
      <c r="DC11" s="671"/>
      <c r="DD11" s="624">
        <v>121766</v>
      </c>
      <c r="DE11" s="619"/>
      <c r="DF11" s="619"/>
      <c r="DG11" s="619"/>
      <c r="DH11" s="619"/>
      <c r="DI11" s="619"/>
      <c r="DJ11" s="619"/>
      <c r="DK11" s="619"/>
      <c r="DL11" s="619"/>
      <c r="DM11" s="619"/>
      <c r="DN11" s="619"/>
      <c r="DO11" s="619"/>
      <c r="DP11" s="620"/>
      <c r="DQ11" s="624">
        <v>568112</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2366647</v>
      </c>
      <c r="BH12" s="619"/>
      <c r="BI12" s="619"/>
      <c r="BJ12" s="619"/>
      <c r="BK12" s="619"/>
      <c r="BL12" s="619"/>
      <c r="BM12" s="619"/>
      <c r="BN12" s="620"/>
      <c r="BO12" s="671">
        <v>46.8</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400027</v>
      </c>
      <c r="CS12" s="619"/>
      <c r="CT12" s="619"/>
      <c r="CU12" s="619"/>
      <c r="CV12" s="619"/>
      <c r="CW12" s="619"/>
      <c r="CX12" s="619"/>
      <c r="CY12" s="620"/>
      <c r="CZ12" s="671">
        <v>2.4</v>
      </c>
      <c r="DA12" s="671"/>
      <c r="DB12" s="671"/>
      <c r="DC12" s="671"/>
      <c r="DD12" s="624">
        <v>10774</v>
      </c>
      <c r="DE12" s="619"/>
      <c r="DF12" s="619"/>
      <c r="DG12" s="619"/>
      <c r="DH12" s="619"/>
      <c r="DI12" s="619"/>
      <c r="DJ12" s="619"/>
      <c r="DK12" s="619"/>
      <c r="DL12" s="619"/>
      <c r="DM12" s="619"/>
      <c r="DN12" s="619"/>
      <c r="DO12" s="619"/>
      <c r="DP12" s="620"/>
      <c r="DQ12" s="624">
        <v>389237</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27149</v>
      </c>
      <c r="S13" s="619"/>
      <c r="T13" s="619"/>
      <c r="U13" s="619"/>
      <c r="V13" s="619"/>
      <c r="W13" s="619"/>
      <c r="X13" s="619"/>
      <c r="Y13" s="620"/>
      <c r="Z13" s="671">
        <v>0.2</v>
      </c>
      <c r="AA13" s="671"/>
      <c r="AB13" s="671"/>
      <c r="AC13" s="671"/>
      <c r="AD13" s="672">
        <v>27149</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2362532</v>
      </c>
      <c r="BH13" s="619"/>
      <c r="BI13" s="619"/>
      <c r="BJ13" s="619"/>
      <c r="BK13" s="619"/>
      <c r="BL13" s="619"/>
      <c r="BM13" s="619"/>
      <c r="BN13" s="620"/>
      <c r="BO13" s="671">
        <v>46.7</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1190223</v>
      </c>
      <c r="CS13" s="619"/>
      <c r="CT13" s="619"/>
      <c r="CU13" s="619"/>
      <c r="CV13" s="619"/>
      <c r="CW13" s="619"/>
      <c r="CX13" s="619"/>
      <c r="CY13" s="620"/>
      <c r="CZ13" s="671">
        <v>7.3</v>
      </c>
      <c r="DA13" s="671"/>
      <c r="DB13" s="671"/>
      <c r="DC13" s="671"/>
      <c r="DD13" s="624">
        <v>301230</v>
      </c>
      <c r="DE13" s="619"/>
      <c r="DF13" s="619"/>
      <c r="DG13" s="619"/>
      <c r="DH13" s="619"/>
      <c r="DI13" s="619"/>
      <c r="DJ13" s="619"/>
      <c r="DK13" s="619"/>
      <c r="DL13" s="619"/>
      <c r="DM13" s="619"/>
      <c r="DN13" s="619"/>
      <c r="DO13" s="619"/>
      <c r="DP13" s="620"/>
      <c r="DQ13" s="624">
        <v>1065613</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106125</v>
      </c>
      <c r="BH14" s="619"/>
      <c r="BI14" s="619"/>
      <c r="BJ14" s="619"/>
      <c r="BK14" s="619"/>
      <c r="BL14" s="619"/>
      <c r="BM14" s="619"/>
      <c r="BN14" s="620"/>
      <c r="BO14" s="671">
        <v>2.1</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644033</v>
      </c>
      <c r="CS14" s="619"/>
      <c r="CT14" s="619"/>
      <c r="CU14" s="619"/>
      <c r="CV14" s="619"/>
      <c r="CW14" s="619"/>
      <c r="CX14" s="619"/>
      <c r="CY14" s="620"/>
      <c r="CZ14" s="671">
        <v>3.9</v>
      </c>
      <c r="DA14" s="671"/>
      <c r="DB14" s="671"/>
      <c r="DC14" s="671"/>
      <c r="DD14" s="624">
        <v>31611</v>
      </c>
      <c r="DE14" s="619"/>
      <c r="DF14" s="619"/>
      <c r="DG14" s="619"/>
      <c r="DH14" s="619"/>
      <c r="DI14" s="619"/>
      <c r="DJ14" s="619"/>
      <c r="DK14" s="619"/>
      <c r="DL14" s="619"/>
      <c r="DM14" s="619"/>
      <c r="DN14" s="619"/>
      <c r="DO14" s="619"/>
      <c r="DP14" s="620"/>
      <c r="DQ14" s="624">
        <v>617789</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22209</v>
      </c>
      <c r="S15" s="619"/>
      <c r="T15" s="619"/>
      <c r="U15" s="619"/>
      <c r="V15" s="619"/>
      <c r="W15" s="619"/>
      <c r="X15" s="619"/>
      <c r="Y15" s="620"/>
      <c r="Z15" s="671">
        <v>0.1</v>
      </c>
      <c r="AA15" s="671"/>
      <c r="AB15" s="671"/>
      <c r="AC15" s="671"/>
      <c r="AD15" s="672">
        <v>22209</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241716</v>
      </c>
      <c r="BH15" s="619"/>
      <c r="BI15" s="619"/>
      <c r="BJ15" s="619"/>
      <c r="BK15" s="619"/>
      <c r="BL15" s="619"/>
      <c r="BM15" s="619"/>
      <c r="BN15" s="620"/>
      <c r="BO15" s="671">
        <v>4.8</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2072453</v>
      </c>
      <c r="CS15" s="619"/>
      <c r="CT15" s="619"/>
      <c r="CU15" s="619"/>
      <c r="CV15" s="619"/>
      <c r="CW15" s="619"/>
      <c r="CX15" s="619"/>
      <c r="CY15" s="620"/>
      <c r="CZ15" s="671">
        <v>12.6</v>
      </c>
      <c r="DA15" s="671"/>
      <c r="DB15" s="671"/>
      <c r="DC15" s="671"/>
      <c r="DD15" s="624">
        <v>714004</v>
      </c>
      <c r="DE15" s="619"/>
      <c r="DF15" s="619"/>
      <c r="DG15" s="619"/>
      <c r="DH15" s="619"/>
      <c r="DI15" s="619"/>
      <c r="DJ15" s="619"/>
      <c r="DK15" s="619"/>
      <c r="DL15" s="619"/>
      <c r="DM15" s="619"/>
      <c r="DN15" s="619"/>
      <c r="DO15" s="619"/>
      <c r="DP15" s="620"/>
      <c r="DQ15" s="624">
        <v>1333898</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5262697</v>
      </c>
      <c r="S16" s="619"/>
      <c r="T16" s="619"/>
      <c r="U16" s="619"/>
      <c r="V16" s="619"/>
      <c r="W16" s="619"/>
      <c r="X16" s="619"/>
      <c r="Y16" s="620"/>
      <c r="Z16" s="671">
        <v>30.2</v>
      </c>
      <c r="AA16" s="671"/>
      <c r="AB16" s="671"/>
      <c r="AC16" s="671"/>
      <c r="AD16" s="672">
        <v>4639777</v>
      </c>
      <c r="AE16" s="672"/>
      <c r="AF16" s="672"/>
      <c r="AG16" s="672"/>
      <c r="AH16" s="672"/>
      <c r="AI16" s="672"/>
      <c r="AJ16" s="672"/>
      <c r="AK16" s="672"/>
      <c r="AL16" s="641">
        <v>43.4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23340</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10555</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4639777</v>
      </c>
      <c r="S17" s="619"/>
      <c r="T17" s="619"/>
      <c r="U17" s="619"/>
      <c r="V17" s="619"/>
      <c r="W17" s="619"/>
      <c r="X17" s="619"/>
      <c r="Y17" s="620"/>
      <c r="Z17" s="671">
        <v>26.6</v>
      </c>
      <c r="AA17" s="671"/>
      <c r="AB17" s="671"/>
      <c r="AC17" s="671"/>
      <c r="AD17" s="672">
        <v>4639777</v>
      </c>
      <c r="AE17" s="672"/>
      <c r="AF17" s="672"/>
      <c r="AG17" s="672"/>
      <c r="AH17" s="672"/>
      <c r="AI17" s="672"/>
      <c r="AJ17" s="672"/>
      <c r="AK17" s="672"/>
      <c r="AL17" s="641">
        <v>43.4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1618946</v>
      </c>
      <c r="CS17" s="619"/>
      <c r="CT17" s="619"/>
      <c r="CU17" s="619"/>
      <c r="CV17" s="619"/>
      <c r="CW17" s="619"/>
      <c r="CX17" s="619"/>
      <c r="CY17" s="620"/>
      <c r="CZ17" s="671">
        <v>9.9</v>
      </c>
      <c r="DA17" s="671"/>
      <c r="DB17" s="671"/>
      <c r="DC17" s="671"/>
      <c r="DD17" s="624" t="s">
        <v>109</v>
      </c>
      <c r="DE17" s="619"/>
      <c r="DF17" s="619"/>
      <c r="DG17" s="619"/>
      <c r="DH17" s="619"/>
      <c r="DI17" s="619"/>
      <c r="DJ17" s="619"/>
      <c r="DK17" s="619"/>
      <c r="DL17" s="619"/>
      <c r="DM17" s="619"/>
      <c r="DN17" s="619"/>
      <c r="DO17" s="619"/>
      <c r="DP17" s="620"/>
      <c r="DQ17" s="624">
        <v>1605592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622919</v>
      </c>
      <c r="S18" s="619"/>
      <c r="T18" s="619"/>
      <c r="U18" s="619"/>
      <c r="V18" s="619"/>
      <c r="W18" s="619"/>
      <c r="X18" s="619"/>
      <c r="Y18" s="620"/>
      <c r="Z18" s="671">
        <v>3.6</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2056</v>
      </c>
      <c r="BH19" s="619"/>
      <c r="BI19" s="619"/>
      <c r="BJ19" s="619"/>
      <c r="BK19" s="619"/>
      <c r="BL19" s="619"/>
      <c r="BM19" s="619"/>
      <c r="BN19" s="620"/>
      <c r="BO19" s="671">
        <v>0</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11303633</v>
      </c>
      <c r="S20" s="619"/>
      <c r="T20" s="619"/>
      <c r="U20" s="619"/>
      <c r="V20" s="619"/>
      <c r="W20" s="619"/>
      <c r="X20" s="619"/>
      <c r="Y20" s="620"/>
      <c r="Z20" s="671">
        <v>64.900000000000006</v>
      </c>
      <c r="AA20" s="671"/>
      <c r="AB20" s="671"/>
      <c r="AC20" s="671"/>
      <c r="AD20" s="672">
        <v>10680713</v>
      </c>
      <c r="AE20" s="672"/>
      <c r="AF20" s="672"/>
      <c r="AG20" s="672"/>
      <c r="AH20" s="672"/>
      <c r="AI20" s="672"/>
      <c r="AJ20" s="672"/>
      <c r="AK20" s="672"/>
      <c r="AL20" s="641">
        <v>99.9</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2056</v>
      </c>
      <c r="BH20" s="619"/>
      <c r="BI20" s="619"/>
      <c r="BJ20" s="619"/>
      <c r="BK20" s="619"/>
      <c r="BL20" s="619"/>
      <c r="BM20" s="619"/>
      <c r="BN20" s="620"/>
      <c r="BO20" s="671">
        <v>0</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16406092</v>
      </c>
      <c r="CS20" s="619"/>
      <c r="CT20" s="619"/>
      <c r="CU20" s="619"/>
      <c r="CV20" s="619"/>
      <c r="CW20" s="619"/>
      <c r="CX20" s="619"/>
      <c r="CY20" s="620"/>
      <c r="CZ20" s="671">
        <v>100</v>
      </c>
      <c r="DA20" s="671"/>
      <c r="DB20" s="671"/>
      <c r="DC20" s="671"/>
      <c r="DD20" s="624">
        <v>1547002</v>
      </c>
      <c r="DE20" s="619"/>
      <c r="DF20" s="619"/>
      <c r="DG20" s="619"/>
      <c r="DH20" s="619"/>
      <c r="DI20" s="619"/>
      <c r="DJ20" s="619"/>
      <c r="DK20" s="619"/>
      <c r="DL20" s="619"/>
      <c r="DM20" s="619"/>
      <c r="DN20" s="619"/>
      <c r="DO20" s="619"/>
      <c r="DP20" s="620"/>
      <c r="DQ20" s="624">
        <v>12132431</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4202</v>
      </c>
      <c r="S21" s="619"/>
      <c r="T21" s="619"/>
      <c r="U21" s="619"/>
      <c r="V21" s="619"/>
      <c r="W21" s="619"/>
      <c r="X21" s="619"/>
      <c r="Y21" s="620"/>
      <c r="Z21" s="671">
        <v>0</v>
      </c>
      <c r="AA21" s="671"/>
      <c r="AB21" s="671"/>
      <c r="AC21" s="671"/>
      <c r="AD21" s="672">
        <v>4202</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2056</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90675</v>
      </c>
      <c r="S22" s="619"/>
      <c r="T22" s="619"/>
      <c r="U22" s="619"/>
      <c r="V22" s="619"/>
      <c r="W22" s="619"/>
      <c r="X22" s="619"/>
      <c r="Y22" s="620"/>
      <c r="Z22" s="671">
        <v>0.5</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247953</v>
      </c>
      <c r="S23" s="619"/>
      <c r="T23" s="619"/>
      <c r="U23" s="619"/>
      <c r="V23" s="619"/>
      <c r="W23" s="619"/>
      <c r="X23" s="619"/>
      <c r="Y23" s="620"/>
      <c r="Z23" s="671">
        <v>1.4</v>
      </c>
      <c r="AA23" s="671"/>
      <c r="AB23" s="671"/>
      <c r="AC23" s="671"/>
      <c r="AD23" s="672">
        <v>8060</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84816</v>
      </c>
      <c r="S24" s="619"/>
      <c r="T24" s="619"/>
      <c r="U24" s="619"/>
      <c r="V24" s="619"/>
      <c r="W24" s="619"/>
      <c r="X24" s="619"/>
      <c r="Y24" s="620"/>
      <c r="Z24" s="671">
        <v>0.5</v>
      </c>
      <c r="AA24" s="671"/>
      <c r="AB24" s="671"/>
      <c r="AC24" s="671"/>
      <c r="AD24" s="672">
        <v>385</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7081534</v>
      </c>
      <c r="CS24" s="669"/>
      <c r="CT24" s="669"/>
      <c r="CU24" s="669"/>
      <c r="CV24" s="669"/>
      <c r="CW24" s="669"/>
      <c r="CX24" s="669"/>
      <c r="CY24" s="716"/>
      <c r="CZ24" s="720">
        <v>43.2</v>
      </c>
      <c r="DA24" s="721"/>
      <c r="DB24" s="721"/>
      <c r="DC24" s="722"/>
      <c r="DD24" s="715">
        <v>5296842</v>
      </c>
      <c r="DE24" s="669"/>
      <c r="DF24" s="669"/>
      <c r="DG24" s="669"/>
      <c r="DH24" s="669"/>
      <c r="DI24" s="669"/>
      <c r="DJ24" s="669"/>
      <c r="DK24" s="716"/>
      <c r="DL24" s="715">
        <v>5255880</v>
      </c>
      <c r="DM24" s="669"/>
      <c r="DN24" s="669"/>
      <c r="DO24" s="669"/>
      <c r="DP24" s="669"/>
      <c r="DQ24" s="669"/>
      <c r="DR24" s="669"/>
      <c r="DS24" s="669"/>
      <c r="DT24" s="669"/>
      <c r="DU24" s="669"/>
      <c r="DV24" s="716"/>
      <c r="DW24" s="717">
        <v>46.5</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1569865</v>
      </c>
      <c r="S25" s="619"/>
      <c r="T25" s="619"/>
      <c r="U25" s="619"/>
      <c r="V25" s="619"/>
      <c r="W25" s="619"/>
      <c r="X25" s="619"/>
      <c r="Y25" s="620"/>
      <c r="Z25" s="671">
        <v>9</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2989531</v>
      </c>
      <c r="CS25" s="637"/>
      <c r="CT25" s="637"/>
      <c r="CU25" s="637"/>
      <c r="CV25" s="637"/>
      <c r="CW25" s="637"/>
      <c r="CX25" s="637"/>
      <c r="CY25" s="638"/>
      <c r="CZ25" s="621">
        <v>18.2</v>
      </c>
      <c r="DA25" s="639"/>
      <c r="DB25" s="639"/>
      <c r="DC25" s="640"/>
      <c r="DD25" s="624">
        <v>2804330</v>
      </c>
      <c r="DE25" s="637"/>
      <c r="DF25" s="637"/>
      <c r="DG25" s="637"/>
      <c r="DH25" s="637"/>
      <c r="DI25" s="637"/>
      <c r="DJ25" s="637"/>
      <c r="DK25" s="638"/>
      <c r="DL25" s="624">
        <v>2763609</v>
      </c>
      <c r="DM25" s="637"/>
      <c r="DN25" s="637"/>
      <c r="DO25" s="637"/>
      <c r="DP25" s="637"/>
      <c r="DQ25" s="637"/>
      <c r="DR25" s="637"/>
      <c r="DS25" s="637"/>
      <c r="DT25" s="637"/>
      <c r="DU25" s="637"/>
      <c r="DV25" s="638"/>
      <c r="DW25" s="641">
        <v>24.5</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1964092</v>
      </c>
      <c r="CS26" s="619"/>
      <c r="CT26" s="619"/>
      <c r="CU26" s="619"/>
      <c r="CV26" s="619"/>
      <c r="CW26" s="619"/>
      <c r="CX26" s="619"/>
      <c r="CY26" s="620"/>
      <c r="CZ26" s="621">
        <v>12</v>
      </c>
      <c r="DA26" s="639"/>
      <c r="DB26" s="639"/>
      <c r="DC26" s="640"/>
      <c r="DD26" s="624">
        <v>1803111</v>
      </c>
      <c r="DE26" s="619"/>
      <c r="DF26" s="619"/>
      <c r="DG26" s="619"/>
      <c r="DH26" s="619"/>
      <c r="DI26" s="619"/>
      <c r="DJ26" s="619"/>
      <c r="DK26" s="620"/>
      <c r="DL26" s="624" t="s">
        <v>276</v>
      </c>
      <c r="DM26" s="619"/>
      <c r="DN26" s="619"/>
      <c r="DO26" s="619"/>
      <c r="DP26" s="619"/>
      <c r="DQ26" s="619"/>
      <c r="DR26" s="619"/>
      <c r="DS26" s="619"/>
      <c r="DT26" s="619"/>
      <c r="DU26" s="619"/>
      <c r="DV26" s="620"/>
      <c r="DW26" s="641" t="s">
        <v>276</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848314</v>
      </c>
      <c r="S27" s="619"/>
      <c r="T27" s="619"/>
      <c r="U27" s="619"/>
      <c r="V27" s="619"/>
      <c r="W27" s="619"/>
      <c r="X27" s="619"/>
      <c r="Y27" s="620"/>
      <c r="Z27" s="671">
        <v>4.9000000000000004</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5061187</v>
      </c>
      <c r="BH27" s="619"/>
      <c r="BI27" s="619"/>
      <c r="BJ27" s="619"/>
      <c r="BK27" s="619"/>
      <c r="BL27" s="619"/>
      <c r="BM27" s="619"/>
      <c r="BN27" s="620"/>
      <c r="BO27" s="671">
        <v>100</v>
      </c>
      <c r="BP27" s="671"/>
      <c r="BQ27" s="671"/>
      <c r="BR27" s="671"/>
      <c r="BS27" s="624">
        <v>124160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2473057</v>
      </c>
      <c r="CS27" s="637"/>
      <c r="CT27" s="637"/>
      <c r="CU27" s="637"/>
      <c r="CV27" s="637"/>
      <c r="CW27" s="637"/>
      <c r="CX27" s="637"/>
      <c r="CY27" s="638"/>
      <c r="CZ27" s="621">
        <v>15.1</v>
      </c>
      <c r="DA27" s="639"/>
      <c r="DB27" s="639"/>
      <c r="DC27" s="640"/>
      <c r="DD27" s="624">
        <v>886920</v>
      </c>
      <c r="DE27" s="637"/>
      <c r="DF27" s="637"/>
      <c r="DG27" s="637"/>
      <c r="DH27" s="637"/>
      <c r="DI27" s="637"/>
      <c r="DJ27" s="637"/>
      <c r="DK27" s="638"/>
      <c r="DL27" s="624">
        <v>886679</v>
      </c>
      <c r="DM27" s="637"/>
      <c r="DN27" s="637"/>
      <c r="DO27" s="637"/>
      <c r="DP27" s="637"/>
      <c r="DQ27" s="637"/>
      <c r="DR27" s="637"/>
      <c r="DS27" s="637"/>
      <c r="DT27" s="637"/>
      <c r="DU27" s="637"/>
      <c r="DV27" s="638"/>
      <c r="DW27" s="641">
        <v>7.8</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244643</v>
      </c>
      <c r="S28" s="619"/>
      <c r="T28" s="619"/>
      <c r="U28" s="619"/>
      <c r="V28" s="619"/>
      <c r="W28" s="619"/>
      <c r="X28" s="619"/>
      <c r="Y28" s="620"/>
      <c r="Z28" s="671">
        <v>1.4</v>
      </c>
      <c r="AA28" s="671"/>
      <c r="AB28" s="671"/>
      <c r="AC28" s="671"/>
      <c r="AD28" s="672">
        <v>218</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1618946</v>
      </c>
      <c r="CS28" s="619"/>
      <c r="CT28" s="619"/>
      <c r="CU28" s="619"/>
      <c r="CV28" s="619"/>
      <c r="CW28" s="619"/>
      <c r="CX28" s="619"/>
      <c r="CY28" s="620"/>
      <c r="CZ28" s="621">
        <v>9.9</v>
      </c>
      <c r="DA28" s="639"/>
      <c r="DB28" s="639"/>
      <c r="DC28" s="640"/>
      <c r="DD28" s="624">
        <v>1605592</v>
      </c>
      <c r="DE28" s="619"/>
      <c r="DF28" s="619"/>
      <c r="DG28" s="619"/>
      <c r="DH28" s="619"/>
      <c r="DI28" s="619"/>
      <c r="DJ28" s="619"/>
      <c r="DK28" s="620"/>
      <c r="DL28" s="624">
        <v>1605592</v>
      </c>
      <c r="DM28" s="619"/>
      <c r="DN28" s="619"/>
      <c r="DO28" s="619"/>
      <c r="DP28" s="619"/>
      <c r="DQ28" s="619"/>
      <c r="DR28" s="619"/>
      <c r="DS28" s="619"/>
      <c r="DT28" s="619"/>
      <c r="DU28" s="619"/>
      <c r="DV28" s="620"/>
      <c r="DW28" s="641">
        <v>14.2</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72070</v>
      </c>
      <c r="S29" s="619"/>
      <c r="T29" s="619"/>
      <c r="U29" s="619"/>
      <c r="V29" s="619"/>
      <c r="W29" s="619"/>
      <c r="X29" s="619"/>
      <c r="Y29" s="620"/>
      <c r="Z29" s="671">
        <v>0.4</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1618946</v>
      </c>
      <c r="CS29" s="637"/>
      <c r="CT29" s="637"/>
      <c r="CU29" s="637"/>
      <c r="CV29" s="637"/>
      <c r="CW29" s="637"/>
      <c r="CX29" s="637"/>
      <c r="CY29" s="638"/>
      <c r="CZ29" s="621">
        <v>9.9</v>
      </c>
      <c r="DA29" s="639"/>
      <c r="DB29" s="639"/>
      <c r="DC29" s="640"/>
      <c r="DD29" s="624">
        <v>1605592</v>
      </c>
      <c r="DE29" s="637"/>
      <c r="DF29" s="637"/>
      <c r="DG29" s="637"/>
      <c r="DH29" s="637"/>
      <c r="DI29" s="637"/>
      <c r="DJ29" s="637"/>
      <c r="DK29" s="638"/>
      <c r="DL29" s="624">
        <v>1605592</v>
      </c>
      <c r="DM29" s="637"/>
      <c r="DN29" s="637"/>
      <c r="DO29" s="637"/>
      <c r="DP29" s="637"/>
      <c r="DQ29" s="637"/>
      <c r="DR29" s="637"/>
      <c r="DS29" s="637"/>
      <c r="DT29" s="637"/>
      <c r="DU29" s="637"/>
      <c r="DV29" s="638"/>
      <c r="DW29" s="641">
        <v>14.2</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218355</v>
      </c>
      <c r="S30" s="619"/>
      <c r="T30" s="619"/>
      <c r="U30" s="619"/>
      <c r="V30" s="619"/>
      <c r="W30" s="619"/>
      <c r="X30" s="619"/>
      <c r="Y30" s="620"/>
      <c r="Z30" s="671">
        <v>1.3</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96.7</v>
      </c>
      <c r="BN30" s="685"/>
      <c r="BO30" s="685"/>
      <c r="BP30" s="685"/>
      <c r="BQ30" s="687"/>
      <c r="BR30" s="684">
        <v>99</v>
      </c>
      <c r="BS30" s="685"/>
      <c r="BT30" s="685"/>
      <c r="BU30" s="685"/>
      <c r="BV30" s="685"/>
      <c r="BW30" s="685"/>
      <c r="BX30" s="686">
        <v>94.7</v>
      </c>
      <c r="BY30" s="685"/>
      <c r="BZ30" s="685"/>
      <c r="CA30" s="685"/>
      <c r="CB30" s="687"/>
      <c r="CD30" s="690"/>
      <c r="CE30" s="691"/>
      <c r="CF30" s="655" t="s">
        <v>290</v>
      </c>
      <c r="CG30" s="652"/>
      <c r="CH30" s="652"/>
      <c r="CI30" s="652"/>
      <c r="CJ30" s="652"/>
      <c r="CK30" s="652"/>
      <c r="CL30" s="652"/>
      <c r="CM30" s="652"/>
      <c r="CN30" s="652"/>
      <c r="CO30" s="652"/>
      <c r="CP30" s="652"/>
      <c r="CQ30" s="653"/>
      <c r="CR30" s="618">
        <v>1437243</v>
      </c>
      <c r="CS30" s="619"/>
      <c r="CT30" s="619"/>
      <c r="CU30" s="619"/>
      <c r="CV30" s="619"/>
      <c r="CW30" s="619"/>
      <c r="CX30" s="619"/>
      <c r="CY30" s="620"/>
      <c r="CZ30" s="621">
        <v>8.8000000000000007</v>
      </c>
      <c r="DA30" s="639"/>
      <c r="DB30" s="639"/>
      <c r="DC30" s="640"/>
      <c r="DD30" s="624">
        <v>1427480</v>
      </c>
      <c r="DE30" s="619"/>
      <c r="DF30" s="619"/>
      <c r="DG30" s="619"/>
      <c r="DH30" s="619"/>
      <c r="DI30" s="619"/>
      <c r="DJ30" s="619"/>
      <c r="DK30" s="620"/>
      <c r="DL30" s="624">
        <v>1427480</v>
      </c>
      <c r="DM30" s="619"/>
      <c r="DN30" s="619"/>
      <c r="DO30" s="619"/>
      <c r="DP30" s="619"/>
      <c r="DQ30" s="619"/>
      <c r="DR30" s="619"/>
      <c r="DS30" s="619"/>
      <c r="DT30" s="619"/>
      <c r="DU30" s="619"/>
      <c r="DV30" s="620"/>
      <c r="DW30" s="641">
        <v>12.6</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988745</v>
      </c>
      <c r="S31" s="619"/>
      <c r="T31" s="619"/>
      <c r="U31" s="619"/>
      <c r="V31" s="619"/>
      <c r="W31" s="619"/>
      <c r="X31" s="619"/>
      <c r="Y31" s="620"/>
      <c r="Z31" s="671">
        <v>5.7</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99.4</v>
      </c>
      <c r="BH31" s="637"/>
      <c r="BI31" s="637"/>
      <c r="BJ31" s="637"/>
      <c r="BK31" s="637"/>
      <c r="BL31" s="637"/>
      <c r="BM31" s="673">
        <v>98</v>
      </c>
      <c r="BN31" s="683"/>
      <c r="BO31" s="683"/>
      <c r="BP31" s="683"/>
      <c r="BQ31" s="647"/>
      <c r="BR31" s="682">
        <v>99.3</v>
      </c>
      <c r="BS31" s="637"/>
      <c r="BT31" s="637"/>
      <c r="BU31" s="637"/>
      <c r="BV31" s="637"/>
      <c r="BW31" s="637"/>
      <c r="BX31" s="673">
        <v>97</v>
      </c>
      <c r="BY31" s="683"/>
      <c r="BZ31" s="683"/>
      <c r="CA31" s="683"/>
      <c r="CB31" s="647"/>
      <c r="CD31" s="690"/>
      <c r="CE31" s="691"/>
      <c r="CF31" s="655" t="s">
        <v>294</v>
      </c>
      <c r="CG31" s="652"/>
      <c r="CH31" s="652"/>
      <c r="CI31" s="652"/>
      <c r="CJ31" s="652"/>
      <c r="CK31" s="652"/>
      <c r="CL31" s="652"/>
      <c r="CM31" s="652"/>
      <c r="CN31" s="652"/>
      <c r="CO31" s="652"/>
      <c r="CP31" s="652"/>
      <c r="CQ31" s="653"/>
      <c r="CR31" s="618">
        <v>181703</v>
      </c>
      <c r="CS31" s="637"/>
      <c r="CT31" s="637"/>
      <c r="CU31" s="637"/>
      <c r="CV31" s="637"/>
      <c r="CW31" s="637"/>
      <c r="CX31" s="637"/>
      <c r="CY31" s="638"/>
      <c r="CZ31" s="621">
        <v>1.1000000000000001</v>
      </c>
      <c r="DA31" s="639"/>
      <c r="DB31" s="639"/>
      <c r="DC31" s="640"/>
      <c r="DD31" s="624">
        <v>178112</v>
      </c>
      <c r="DE31" s="637"/>
      <c r="DF31" s="637"/>
      <c r="DG31" s="637"/>
      <c r="DH31" s="637"/>
      <c r="DI31" s="637"/>
      <c r="DJ31" s="637"/>
      <c r="DK31" s="638"/>
      <c r="DL31" s="624">
        <v>178112</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219343</v>
      </c>
      <c r="S32" s="619"/>
      <c r="T32" s="619"/>
      <c r="U32" s="619"/>
      <c r="V32" s="619"/>
      <c r="W32" s="619"/>
      <c r="X32" s="619"/>
      <c r="Y32" s="620"/>
      <c r="Z32" s="671">
        <v>1.3</v>
      </c>
      <c r="AA32" s="671"/>
      <c r="AB32" s="671"/>
      <c r="AC32" s="671"/>
      <c r="AD32" s="672">
        <v>1924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95.2</v>
      </c>
      <c r="BN32" s="603"/>
      <c r="BO32" s="603"/>
      <c r="BP32" s="603"/>
      <c r="BQ32" s="660"/>
      <c r="BR32" s="681">
        <v>98.5</v>
      </c>
      <c r="BS32" s="603"/>
      <c r="BT32" s="603"/>
      <c r="BU32" s="603"/>
      <c r="BV32" s="603"/>
      <c r="BW32" s="603"/>
      <c r="BX32" s="666">
        <v>92.1</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1532600</v>
      </c>
      <c r="S33" s="619"/>
      <c r="T33" s="619"/>
      <c r="U33" s="619"/>
      <c r="V33" s="619"/>
      <c r="W33" s="619"/>
      <c r="X33" s="619"/>
      <c r="Y33" s="620"/>
      <c r="Z33" s="671">
        <v>8.8000000000000007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7754216</v>
      </c>
      <c r="CS33" s="637"/>
      <c r="CT33" s="637"/>
      <c r="CU33" s="637"/>
      <c r="CV33" s="637"/>
      <c r="CW33" s="637"/>
      <c r="CX33" s="637"/>
      <c r="CY33" s="638"/>
      <c r="CZ33" s="621">
        <v>47.3</v>
      </c>
      <c r="DA33" s="639"/>
      <c r="DB33" s="639"/>
      <c r="DC33" s="640"/>
      <c r="DD33" s="624">
        <v>6117928</v>
      </c>
      <c r="DE33" s="637"/>
      <c r="DF33" s="637"/>
      <c r="DG33" s="637"/>
      <c r="DH33" s="637"/>
      <c r="DI33" s="637"/>
      <c r="DJ33" s="637"/>
      <c r="DK33" s="638"/>
      <c r="DL33" s="624">
        <v>4080960</v>
      </c>
      <c r="DM33" s="637"/>
      <c r="DN33" s="637"/>
      <c r="DO33" s="637"/>
      <c r="DP33" s="637"/>
      <c r="DQ33" s="637"/>
      <c r="DR33" s="637"/>
      <c r="DS33" s="637"/>
      <c r="DT33" s="637"/>
      <c r="DU33" s="637"/>
      <c r="DV33" s="638"/>
      <c r="DW33" s="641">
        <v>36.1</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2411455</v>
      </c>
      <c r="CS34" s="619"/>
      <c r="CT34" s="619"/>
      <c r="CU34" s="619"/>
      <c r="CV34" s="619"/>
      <c r="CW34" s="619"/>
      <c r="CX34" s="619"/>
      <c r="CY34" s="620"/>
      <c r="CZ34" s="621">
        <v>14.7</v>
      </c>
      <c r="DA34" s="639"/>
      <c r="DB34" s="639"/>
      <c r="DC34" s="640"/>
      <c r="DD34" s="624">
        <v>1851670</v>
      </c>
      <c r="DE34" s="619"/>
      <c r="DF34" s="619"/>
      <c r="DG34" s="619"/>
      <c r="DH34" s="619"/>
      <c r="DI34" s="619"/>
      <c r="DJ34" s="619"/>
      <c r="DK34" s="620"/>
      <c r="DL34" s="624">
        <v>1412460</v>
      </c>
      <c r="DM34" s="619"/>
      <c r="DN34" s="619"/>
      <c r="DO34" s="619"/>
      <c r="DP34" s="619"/>
      <c r="DQ34" s="619"/>
      <c r="DR34" s="619"/>
      <c r="DS34" s="619"/>
      <c r="DT34" s="619"/>
      <c r="DU34" s="619"/>
      <c r="DV34" s="620"/>
      <c r="DW34" s="641">
        <v>12.5</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600000</v>
      </c>
      <c r="S35" s="619"/>
      <c r="T35" s="619"/>
      <c r="U35" s="619"/>
      <c r="V35" s="619"/>
      <c r="W35" s="619"/>
      <c r="X35" s="619"/>
      <c r="Y35" s="620"/>
      <c r="Z35" s="671">
        <v>3.4</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3228090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29754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106066</v>
      </c>
      <c r="CS35" s="637"/>
      <c r="CT35" s="637"/>
      <c r="CU35" s="637"/>
      <c r="CV35" s="637"/>
      <c r="CW35" s="637"/>
      <c r="CX35" s="637"/>
      <c r="CY35" s="638"/>
      <c r="CZ35" s="621">
        <v>0.6</v>
      </c>
      <c r="DA35" s="639"/>
      <c r="DB35" s="639"/>
      <c r="DC35" s="640"/>
      <c r="DD35" s="624">
        <v>94394</v>
      </c>
      <c r="DE35" s="637"/>
      <c r="DF35" s="637"/>
      <c r="DG35" s="637"/>
      <c r="DH35" s="637"/>
      <c r="DI35" s="637"/>
      <c r="DJ35" s="637"/>
      <c r="DK35" s="638"/>
      <c r="DL35" s="624">
        <v>88430</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17425214</v>
      </c>
      <c r="S36" s="659"/>
      <c r="T36" s="659"/>
      <c r="U36" s="659"/>
      <c r="V36" s="659"/>
      <c r="W36" s="659"/>
      <c r="X36" s="659"/>
      <c r="Y36" s="662"/>
      <c r="Z36" s="663">
        <v>100</v>
      </c>
      <c r="AA36" s="663"/>
      <c r="AB36" s="663"/>
      <c r="AC36" s="663"/>
      <c r="AD36" s="664">
        <v>10695502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932744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-10755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1132120</v>
      </c>
      <c r="CS36" s="619"/>
      <c r="CT36" s="619"/>
      <c r="CU36" s="619"/>
      <c r="CV36" s="619"/>
      <c r="CW36" s="619"/>
      <c r="CX36" s="619"/>
      <c r="CY36" s="620"/>
      <c r="CZ36" s="621">
        <v>6.9</v>
      </c>
      <c r="DA36" s="639"/>
      <c r="DB36" s="639"/>
      <c r="DC36" s="640"/>
      <c r="DD36" s="624">
        <v>1006646</v>
      </c>
      <c r="DE36" s="619"/>
      <c r="DF36" s="619"/>
      <c r="DG36" s="619"/>
      <c r="DH36" s="619"/>
      <c r="DI36" s="619"/>
      <c r="DJ36" s="619"/>
      <c r="DK36" s="620"/>
      <c r="DL36" s="624">
        <v>558526</v>
      </c>
      <c r="DM36" s="619"/>
      <c r="DN36" s="619"/>
      <c r="DO36" s="619"/>
      <c r="DP36" s="619"/>
      <c r="DQ36" s="619"/>
      <c r="DR36" s="619"/>
      <c r="DS36" s="619"/>
      <c r="DT36" s="619"/>
      <c r="DU36" s="619"/>
      <c r="DV36" s="620"/>
      <c r="DW36" s="641">
        <v>4.9000000000000004</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345333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5775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109446</v>
      </c>
      <c r="CS37" s="637"/>
      <c r="CT37" s="637"/>
      <c r="CU37" s="637"/>
      <c r="CV37" s="637"/>
      <c r="CW37" s="637"/>
      <c r="CX37" s="637"/>
      <c r="CY37" s="638"/>
      <c r="CZ37" s="621">
        <v>0.7</v>
      </c>
      <c r="DA37" s="639"/>
      <c r="DB37" s="639"/>
      <c r="DC37" s="640"/>
      <c r="DD37" s="624">
        <v>108716</v>
      </c>
      <c r="DE37" s="637"/>
      <c r="DF37" s="637"/>
      <c r="DG37" s="637"/>
      <c r="DH37" s="637"/>
      <c r="DI37" s="637"/>
      <c r="DJ37" s="637"/>
      <c r="DK37" s="638"/>
      <c r="DL37" s="624">
        <v>108716</v>
      </c>
      <c r="DM37" s="637"/>
      <c r="DN37" s="637"/>
      <c r="DO37" s="637"/>
      <c r="DP37" s="637"/>
      <c r="DQ37" s="637"/>
      <c r="DR37" s="637"/>
      <c r="DS37" s="637"/>
      <c r="DT37" s="637"/>
      <c r="DU37" s="637"/>
      <c r="DV37" s="638"/>
      <c r="DW37" s="641">
        <v>1</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311370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9621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2571387</v>
      </c>
      <c r="CS38" s="619"/>
      <c r="CT38" s="619"/>
      <c r="CU38" s="619"/>
      <c r="CV38" s="619"/>
      <c r="CW38" s="619"/>
      <c r="CX38" s="619"/>
      <c r="CY38" s="620"/>
      <c r="CZ38" s="621">
        <v>15.7</v>
      </c>
      <c r="DA38" s="639"/>
      <c r="DB38" s="639"/>
      <c r="DC38" s="640"/>
      <c r="DD38" s="624">
        <v>2319943</v>
      </c>
      <c r="DE38" s="619"/>
      <c r="DF38" s="619"/>
      <c r="DG38" s="619"/>
      <c r="DH38" s="619"/>
      <c r="DI38" s="619"/>
      <c r="DJ38" s="619"/>
      <c r="DK38" s="620"/>
      <c r="DL38" s="624">
        <v>2021514</v>
      </c>
      <c r="DM38" s="619"/>
      <c r="DN38" s="619"/>
      <c r="DO38" s="619"/>
      <c r="DP38" s="619"/>
      <c r="DQ38" s="619"/>
      <c r="DR38" s="619"/>
      <c r="DS38" s="619"/>
      <c r="DT38" s="619"/>
      <c r="DU38" s="619"/>
      <c r="DV38" s="620"/>
      <c r="DW38" s="641">
        <v>17.899999999999999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140050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1150978</v>
      </c>
      <c r="CS39" s="637"/>
      <c r="CT39" s="637"/>
      <c r="CU39" s="637"/>
      <c r="CV39" s="637"/>
      <c r="CW39" s="637"/>
      <c r="CX39" s="637"/>
      <c r="CY39" s="638"/>
      <c r="CZ39" s="621">
        <v>7</v>
      </c>
      <c r="DA39" s="639"/>
      <c r="DB39" s="639"/>
      <c r="DC39" s="640"/>
      <c r="DD39" s="624">
        <v>828467</v>
      </c>
      <c r="DE39" s="637"/>
      <c r="DF39" s="637"/>
      <c r="DG39" s="637"/>
      <c r="DH39" s="637"/>
      <c r="DI39" s="637"/>
      <c r="DJ39" s="637"/>
      <c r="DK39" s="638"/>
      <c r="DL39" s="624" t="s">
        <v>322</v>
      </c>
      <c r="DM39" s="637"/>
      <c r="DN39" s="637"/>
      <c r="DO39" s="637"/>
      <c r="DP39" s="637"/>
      <c r="DQ39" s="637"/>
      <c r="DR39" s="637"/>
      <c r="DS39" s="637"/>
      <c r="DT39" s="637"/>
      <c r="DU39" s="637"/>
      <c r="DV39" s="638"/>
      <c r="DW39" s="641" t="s">
        <v>322</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313359</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89</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382210</v>
      </c>
      <c r="CS40" s="619"/>
      <c r="CT40" s="619"/>
      <c r="CU40" s="619"/>
      <c r="CV40" s="619"/>
      <c r="CW40" s="619"/>
      <c r="CX40" s="619"/>
      <c r="CY40" s="620"/>
      <c r="CZ40" s="621">
        <v>2.2999999999999998</v>
      </c>
      <c r="DA40" s="639"/>
      <c r="DB40" s="639"/>
      <c r="DC40" s="640"/>
      <c r="DD40" s="624">
        <v>16808</v>
      </c>
      <c r="DE40" s="619"/>
      <c r="DF40" s="619"/>
      <c r="DG40" s="619"/>
      <c r="DH40" s="619"/>
      <c r="DI40" s="619"/>
      <c r="DJ40" s="619"/>
      <c r="DK40" s="620"/>
      <c r="DL40" s="624">
        <v>30</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1185234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333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1570342</v>
      </c>
      <c r="CS42" s="619"/>
      <c r="CT42" s="619"/>
      <c r="CU42" s="619"/>
      <c r="CV42" s="619"/>
      <c r="CW42" s="619"/>
      <c r="CX42" s="619"/>
      <c r="CY42" s="620"/>
      <c r="CZ42" s="621">
        <v>9.6</v>
      </c>
      <c r="DA42" s="622"/>
      <c r="DB42" s="622"/>
      <c r="DC42" s="623"/>
      <c r="DD42" s="624">
        <v>717661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24305</v>
      </c>
      <c r="CS43" s="637"/>
      <c r="CT43" s="637"/>
      <c r="CU43" s="637"/>
      <c r="CV43" s="637"/>
      <c r="CW43" s="637"/>
      <c r="CX43" s="637"/>
      <c r="CY43" s="638"/>
      <c r="CZ43" s="621">
        <v>0.1</v>
      </c>
      <c r="DA43" s="639"/>
      <c r="DB43" s="639"/>
      <c r="DC43" s="640"/>
      <c r="DD43" s="624">
        <v>23722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285</v>
      </c>
      <c r="CE44" s="632"/>
      <c r="CF44" s="615" t="s">
        <v>335</v>
      </c>
      <c r="CG44" s="616"/>
      <c r="CH44" s="616"/>
      <c r="CI44" s="616"/>
      <c r="CJ44" s="616"/>
      <c r="CK44" s="616"/>
      <c r="CL44" s="616"/>
      <c r="CM44" s="616"/>
      <c r="CN44" s="616"/>
      <c r="CO44" s="616"/>
      <c r="CP44" s="616"/>
      <c r="CQ44" s="617"/>
      <c r="CR44" s="618">
        <v>1547002</v>
      </c>
      <c r="CS44" s="619"/>
      <c r="CT44" s="619"/>
      <c r="CU44" s="619"/>
      <c r="CV44" s="619"/>
      <c r="CW44" s="619"/>
      <c r="CX44" s="619"/>
      <c r="CY44" s="620"/>
      <c r="CZ44" s="621">
        <v>9.4</v>
      </c>
      <c r="DA44" s="622"/>
      <c r="DB44" s="622"/>
      <c r="DC44" s="623"/>
      <c r="DD44" s="624">
        <v>707106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277306</v>
      </c>
      <c r="CS45" s="637"/>
      <c r="CT45" s="637"/>
      <c r="CU45" s="637"/>
      <c r="CV45" s="637"/>
      <c r="CW45" s="637"/>
      <c r="CX45" s="637"/>
      <c r="CY45" s="638"/>
      <c r="CZ45" s="621">
        <v>1.7</v>
      </c>
      <c r="DA45" s="639"/>
      <c r="DB45" s="639"/>
      <c r="DC45" s="640"/>
      <c r="DD45" s="624">
        <v>110190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1216147</v>
      </c>
      <c r="CS46" s="619"/>
      <c r="CT46" s="619"/>
      <c r="CU46" s="619"/>
      <c r="CV46" s="619"/>
      <c r="CW46" s="619"/>
      <c r="CX46" s="619"/>
      <c r="CY46" s="620"/>
      <c r="CZ46" s="621">
        <v>7.4</v>
      </c>
      <c r="DA46" s="622"/>
      <c r="DB46" s="622"/>
      <c r="DC46" s="623"/>
      <c r="DD46" s="624">
        <v>547348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v>23340</v>
      </c>
      <c r="CS47" s="637"/>
      <c r="CT47" s="637"/>
      <c r="CU47" s="637"/>
      <c r="CV47" s="637"/>
      <c r="CW47" s="637"/>
      <c r="CX47" s="637"/>
      <c r="CY47" s="638"/>
      <c r="CZ47" s="621">
        <v>0.1</v>
      </c>
      <c r="DA47" s="639"/>
      <c r="DB47" s="639"/>
      <c r="DC47" s="640"/>
      <c r="DD47" s="624">
        <v>10555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109</v>
      </c>
      <c r="CS48" s="619"/>
      <c r="CT48" s="619"/>
      <c r="CU48" s="619"/>
      <c r="CV48" s="619"/>
      <c r="CW48" s="619"/>
      <c r="CX48" s="619"/>
      <c r="CY48" s="620"/>
      <c r="CZ48" s="621" t="s">
        <v>109</v>
      </c>
      <c r="DA48" s="622"/>
      <c r="DB48" s="622"/>
      <c r="DC48" s="623"/>
      <c r="DD48" s="624" t="s">
        <v>109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16406092</v>
      </c>
      <c r="CS49" s="603"/>
      <c r="CT49" s="603"/>
      <c r="CU49" s="603"/>
      <c r="CV49" s="603"/>
      <c r="CW49" s="603"/>
      <c r="CX49" s="603"/>
      <c r="CY49" s="604"/>
      <c r="CZ49" s="605">
        <v>100</v>
      </c>
      <c r="DA49" s="606"/>
      <c r="DB49" s="606"/>
      <c r="DC49" s="607"/>
      <c r="DD49" s="608">
        <v>12132431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363</v>
      </c>
      <c r="C7" s="1077"/>
      <c r="D7" s="1077"/>
      <c r="E7" s="1077"/>
      <c r="F7" s="1077"/>
      <c r="G7" s="1077"/>
      <c r="H7" s="1077"/>
      <c r="I7" s="1077"/>
      <c r="J7" s="1077"/>
      <c r="K7" s="1077"/>
      <c r="L7" s="1077"/>
      <c r="M7" s="1077"/>
      <c r="N7" s="1077"/>
      <c r="O7" s="1077"/>
      <c r="P7" s="1078"/>
      <c r="Q7" s="1130">
        <v>17440</v>
      </c>
      <c r="R7" s="1131"/>
      <c r="S7" s="1131"/>
      <c r="T7" s="1131"/>
      <c r="U7" s="1131"/>
      <c r="V7" s="1131">
        <v>16420</v>
      </c>
      <c r="W7" s="1131"/>
      <c r="X7" s="1131"/>
      <c r="Y7" s="1131"/>
      <c r="Z7" s="1131"/>
      <c r="AA7" s="1131">
        <v>1019</v>
      </c>
      <c r="AB7" s="1131"/>
      <c r="AC7" s="1131"/>
      <c r="AD7" s="1131"/>
      <c r="AE7" s="1132"/>
      <c r="AF7" s="1133">
        <v>827</v>
      </c>
      <c r="AG7" s="1134"/>
      <c r="AH7" s="1134"/>
      <c r="AI7" s="1134"/>
      <c r="AJ7" s="1135"/>
      <c r="AK7" s="1117">
        <v>218</v>
      </c>
      <c r="AL7" s="1118"/>
      <c r="AM7" s="1118"/>
      <c r="AN7" s="1118"/>
      <c r="AO7" s="1118"/>
      <c r="AP7" s="1118">
        <v>15933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1</v>
      </c>
      <c r="CI7" s="1115"/>
      <c r="CJ7" s="1115"/>
      <c r="CK7" s="1115"/>
      <c r="CL7" s="1116"/>
      <c r="CM7" s="1114">
        <v>13</v>
      </c>
      <c r="CN7" s="1115"/>
      <c r="CO7" s="1115"/>
      <c r="CP7" s="1115"/>
      <c r="CQ7" s="1116"/>
      <c r="CR7" s="1114">
        <v>5</v>
      </c>
      <c r="CS7" s="1115"/>
      <c r="CT7" s="1115"/>
      <c r="CU7" s="1115"/>
      <c r="CV7" s="1116"/>
      <c r="CW7" s="1114">
        <v>12</v>
      </c>
      <c r="CX7" s="1115"/>
      <c r="CY7" s="1115"/>
      <c r="CZ7" s="1115"/>
      <c r="DA7" s="1116"/>
      <c r="DB7" s="1114">
        <v>0</v>
      </c>
      <c r="DC7" s="1115"/>
      <c r="DD7" s="1115"/>
      <c r="DE7" s="1115"/>
      <c r="DF7" s="1116"/>
      <c r="DG7" s="1114">
        <v>0</v>
      </c>
      <c r="DH7" s="1115"/>
      <c r="DI7" s="1115"/>
      <c r="DJ7" s="1115"/>
      <c r="DK7" s="1116"/>
      <c r="DL7" s="1114">
        <v>0</v>
      </c>
      <c r="DM7" s="1115"/>
      <c r="DN7" s="1115"/>
      <c r="DO7" s="1115"/>
      <c r="DP7" s="1116"/>
      <c r="DQ7" s="1114">
        <v>0</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546</v>
      </c>
      <c r="BT8" s="1041"/>
      <c r="BU8" s="1041"/>
      <c r="BV8" s="1041"/>
      <c r="BW8" s="1041"/>
      <c r="BX8" s="1041"/>
      <c r="BY8" s="1041"/>
      <c r="BZ8" s="1041"/>
      <c r="CA8" s="1041"/>
      <c r="CB8" s="1041"/>
      <c r="CC8" s="1041"/>
      <c r="CD8" s="1041"/>
      <c r="CE8" s="1041"/>
      <c r="CF8" s="1041"/>
      <c r="CG8" s="1042"/>
      <c r="CH8" s="1015">
        <v>1</v>
      </c>
      <c r="CI8" s="1016"/>
      <c r="CJ8" s="1016"/>
      <c r="CK8" s="1016"/>
      <c r="CL8" s="1017"/>
      <c r="CM8" s="1015">
        <v>35</v>
      </c>
      <c r="CN8" s="1016"/>
      <c r="CO8" s="1016"/>
      <c r="CP8" s="1016"/>
      <c r="CQ8" s="1017"/>
      <c r="CR8" s="1015">
        <v>25</v>
      </c>
      <c r="CS8" s="1016"/>
      <c r="CT8" s="1016"/>
      <c r="CU8" s="1016"/>
      <c r="CV8" s="1017"/>
      <c r="CW8" s="1015">
        <v>0</v>
      </c>
      <c r="CX8" s="1016"/>
      <c r="CY8" s="1016"/>
      <c r="CZ8" s="1016"/>
      <c r="DA8" s="1017"/>
      <c r="DB8" s="1015">
        <v>0</v>
      </c>
      <c r="DC8" s="1016"/>
      <c r="DD8" s="1016"/>
      <c r="DE8" s="1016"/>
      <c r="DF8" s="1017"/>
      <c r="DG8" s="1015">
        <v>0</v>
      </c>
      <c r="DH8" s="1016"/>
      <c r="DI8" s="1016"/>
      <c r="DJ8" s="1016"/>
      <c r="DK8" s="1017"/>
      <c r="DL8" s="1015">
        <v>0</v>
      </c>
      <c r="DM8" s="1016"/>
      <c r="DN8" s="1016"/>
      <c r="DO8" s="1016"/>
      <c r="DP8" s="1017"/>
      <c r="DQ8" s="1015">
        <v>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547</v>
      </c>
      <c r="BT9" s="1041"/>
      <c r="BU9" s="1041"/>
      <c r="BV9" s="1041"/>
      <c r="BW9" s="1041"/>
      <c r="BX9" s="1041"/>
      <c r="BY9" s="1041"/>
      <c r="BZ9" s="1041"/>
      <c r="CA9" s="1041"/>
      <c r="CB9" s="1041"/>
      <c r="CC9" s="1041"/>
      <c r="CD9" s="1041"/>
      <c r="CE9" s="1041"/>
      <c r="CF9" s="1041"/>
      <c r="CG9" s="1042"/>
      <c r="CH9" s="1015">
        <v>-1</v>
      </c>
      <c r="CI9" s="1016"/>
      <c r="CJ9" s="1016"/>
      <c r="CK9" s="1016"/>
      <c r="CL9" s="1017"/>
      <c r="CM9" s="1015">
        <v>126</v>
      </c>
      <c r="CN9" s="1016"/>
      <c r="CO9" s="1016"/>
      <c r="CP9" s="1016"/>
      <c r="CQ9" s="1017"/>
      <c r="CR9" s="1015">
        <v>70</v>
      </c>
      <c r="CS9" s="1016"/>
      <c r="CT9" s="1016"/>
      <c r="CU9" s="1016"/>
      <c r="CV9" s="1017"/>
      <c r="CW9" s="1015">
        <v>9</v>
      </c>
      <c r="CX9" s="1016"/>
      <c r="CY9" s="1016"/>
      <c r="CZ9" s="1016"/>
      <c r="DA9" s="1017"/>
      <c r="DB9" s="1015">
        <v>0</v>
      </c>
      <c r="DC9" s="1016"/>
      <c r="DD9" s="1016"/>
      <c r="DE9" s="1016"/>
      <c r="DF9" s="1017"/>
      <c r="DG9" s="1015">
        <v>0</v>
      </c>
      <c r="DH9" s="1016"/>
      <c r="DI9" s="1016"/>
      <c r="DJ9" s="1016"/>
      <c r="DK9" s="1017"/>
      <c r="DL9" s="1015">
        <v>0</v>
      </c>
      <c r="DM9" s="1016"/>
      <c r="DN9" s="1016"/>
      <c r="DO9" s="1016"/>
      <c r="DP9" s="1017"/>
      <c r="DQ9" s="1015">
        <v>0</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548</v>
      </c>
      <c r="BT10" s="1041"/>
      <c r="BU10" s="1041"/>
      <c r="BV10" s="1041"/>
      <c r="BW10" s="1041"/>
      <c r="BX10" s="1041"/>
      <c r="BY10" s="1041"/>
      <c r="BZ10" s="1041"/>
      <c r="CA10" s="1041"/>
      <c r="CB10" s="1041"/>
      <c r="CC10" s="1041"/>
      <c r="CD10" s="1041"/>
      <c r="CE10" s="1041"/>
      <c r="CF10" s="1041"/>
      <c r="CG10" s="1042"/>
      <c r="CH10" s="1015">
        <v>2</v>
      </c>
      <c r="CI10" s="1016"/>
      <c r="CJ10" s="1016"/>
      <c r="CK10" s="1016"/>
      <c r="CL10" s="1017"/>
      <c r="CM10" s="1015">
        <v>11</v>
      </c>
      <c r="CN10" s="1016"/>
      <c r="CO10" s="1016"/>
      <c r="CP10" s="1016"/>
      <c r="CQ10" s="1017"/>
      <c r="CR10" s="1015">
        <v>2</v>
      </c>
      <c r="CS10" s="1016"/>
      <c r="CT10" s="1016"/>
      <c r="CU10" s="1016"/>
      <c r="CV10" s="1017"/>
      <c r="CW10" s="1015">
        <v>0</v>
      </c>
      <c r="CX10" s="1016"/>
      <c r="CY10" s="1016"/>
      <c r="CZ10" s="1016"/>
      <c r="DA10" s="1017"/>
      <c r="DB10" s="1015">
        <v>0</v>
      </c>
      <c r="DC10" s="1016"/>
      <c r="DD10" s="1016"/>
      <c r="DE10" s="1016"/>
      <c r="DF10" s="1017"/>
      <c r="DG10" s="1015">
        <v>0</v>
      </c>
      <c r="DH10" s="1016"/>
      <c r="DI10" s="1016"/>
      <c r="DJ10" s="1016"/>
      <c r="DK10" s="1017"/>
      <c r="DL10" s="1015">
        <v>0</v>
      </c>
      <c r="DM10" s="1016"/>
      <c r="DN10" s="1016"/>
      <c r="DO10" s="1016"/>
      <c r="DP10" s="1017"/>
      <c r="DQ10" s="1015">
        <v>0</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549</v>
      </c>
      <c r="BT11" s="1041"/>
      <c r="BU11" s="1041"/>
      <c r="BV11" s="1041"/>
      <c r="BW11" s="1041"/>
      <c r="BX11" s="1041"/>
      <c r="BY11" s="1041"/>
      <c r="BZ11" s="1041"/>
      <c r="CA11" s="1041"/>
      <c r="CB11" s="1041"/>
      <c r="CC11" s="1041"/>
      <c r="CD11" s="1041"/>
      <c r="CE11" s="1041"/>
      <c r="CF11" s="1041"/>
      <c r="CG11" s="1042"/>
      <c r="CH11" s="1015">
        <v>4</v>
      </c>
      <c r="CI11" s="1016"/>
      <c r="CJ11" s="1016"/>
      <c r="CK11" s="1016"/>
      <c r="CL11" s="1017"/>
      <c r="CM11" s="1015">
        <v>166</v>
      </c>
      <c r="CN11" s="1016"/>
      <c r="CO11" s="1016"/>
      <c r="CP11" s="1016"/>
      <c r="CQ11" s="1017"/>
      <c r="CR11" s="1015">
        <v>63</v>
      </c>
      <c r="CS11" s="1016"/>
      <c r="CT11" s="1016"/>
      <c r="CU11" s="1016"/>
      <c r="CV11" s="1017"/>
      <c r="CW11" s="1015">
        <v>0</v>
      </c>
      <c r="CX11" s="1016"/>
      <c r="CY11" s="1016"/>
      <c r="CZ11" s="1016"/>
      <c r="DA11" s="1017"/>
      <c r="DB11" s="1015">
        <v>0</v>
      </c>
      <c r="DC11" s="1016"/>
      <c r="DD11" s="1016"/>
      <c r="DE11" s="1016"/>
      <c r="DF11" s="1017"/>
      <c r="DG11" s="1015">
        <v>0</v>
      </c>
      <c r="DH11" s="1016"/>
      <c r="DI11" s="1016"/>
      <c r="DJ11" s="1016"/>
      <c r="DK11" s="1017"/>
      <c r="DL11" s="1015">
        <v>0</v>
      </c>
      <c r="DM11" s="1016"/>
      <c r="DN11" s="1016"/>
      <c r="DO11" s="1016"/>
      <c r="DP11" s="1017"/>
      <c r="DQ11" s="1015">
        <v>0</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17425</v>
      </c>
      <c r="R23" s="1095"/>
      <c r="S23" s="1095"/>
      <c r="T23" s="1095"/>
      <c r="U23" s="1095"/>
      <c r="V23" s="1095">
        <v>16406</v>
      </c>
      <c r="W23" s="1095"/>
      <c r="X23" s="1095"/>
      <c r="Y23" s="1095"/>
      <c r="Z23" s="1095"/>
      <c r="AA23" s="1095">
        <v>1019</v>
      </c>
      <c r="AB23" s="1095"/>
      <c r="AC23" s="1095"/>
      <c r="AD23" s="1095"/>
      <c r="AE23" s="1096"/>
      <c r="AF23" s="1097">
        <v>827</v>
      </c>
      <c r="AG23" s="1095"/>
      <c r="AH23" s="1095"/>
      <c r="AI23" s="1095"/>
      <c r="AJ23" s="1098"/>
      <c r="AK23" s="1099"/>
      <c r="AL23" s="1100"/>
      <c r="AM23" s="1100"/>
      <c r="AN23" s="1100"/>
      <c r="AO23" s="1100"/>
      <c r="AP23" s="1095">
        <v>15933</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5145</v>
      </c>
      <c r="R28" s="1080"/>
      <c r="S28" s="1080"/>
      <c r="T28" s="1080"/>
      <c r="U28" s="1080"/>
      <c r="V28" s="1080">
        <v>5115</v>
      </c>
      <c r="W28" s="1080"/>
      <c r="X28" s="1080"/>
      <c r="Y28" s="1080"/>
      <c r="Z28" s="1080"/>
      <c r="AA28" s="1080">
        <v>30</v>
      </c>
      <c r="AB28" s="1080"/>
      <c r="AC28" s="1080"/>
      <c r="AD28" s="1080"/>
      <c r="AE28" s="1081"/>
      <c r="AF28" s="1082">
        <v>30</v>
      </c>
      <c r="AG28" s="1080"/>
      <c r="AH28" s="1080"/>
      <c r="AI28" s="1080"/>
      <c r="AJ28" s="1083"/>
      <c r="AK28" s="1084">
        <v>301</v>
      </c>
      <c r="AL28" s="1072"/>
      <c r="AM28" s="1072"/>
      <c r="AN28" s="1072"/>
      <c r="AO28" s="1072"/>
      <c r="AP28" s="1072" t="s">
        <v>534</v>
      </c>
      <c r="AQ28" s="1072"/>
      <c r="AR28" s="1072"/>
      <c r="AS28" s="1072"/>
      <c r="AT28" s="1072"/>
      <c r="AU28" s="1072" t="s">
        <v>550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29</v>
      </c>
      <c r="R29" s="1070"/>
      <c r="S29" s="1070"/>
      <c r="T29" s="1070"/>
      <c r="U29" s="1070"/>
      <c r="V29" s="1070">
        <v>28</v>
      </c>
      <c r="W29" s="1070"/>
      <c r="X29" s="1070"/>
      <c r="Y29" s="1070"/>
      <c r="Z29" s="1070"/>
      <c r="AA29" s="1070">
        <v>0</v>
      </c>
      <c r="AB29" s="1070"/>
      <c r="AC29" s="1070"/>
      <c r="AD29" s="1070"/>
      <c r="AE29" s="1071"/>
      <c r="AF29" s="1045">
        <v>0</v>
      </c>
      <c r="AG29" s="1046"/>
      <c r="AH29" s="1046"/>
      <c r="AI29" s="1046"/>
      <c r="AJ29" s="1047"/>
      <c r="AK29" s="1006">
        <v>10</v>
      </c>
      <c r="AL29" s="997"/>
      <c r="AM29" s="997"/>
      <c r="AN29" s="997"/>
      <c r="AO29" s="997"/>
      <c r="AP29" s="997">
        <v>29</v>
      </c>
      <c r="AQ29" s="997"/>
      <c r="AR29" s="997"/>
      <c r="AS29" s="997"/>
      <c r="AT29" s="997"/>
      <c r="AU29" s="997">
        <v>9</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15</v>
      </c>
      <c r="R30" s="1070"/>
      <c r="S30" s="1070"/>
      <c r="T30" s="1070"/>
      <c r="U30" s="1070"/>
      <c r="V30" s="1070">
        <v>14</v>
      </c>
      <c r="W30" s="1070"/>
      <c r="X30" s="1070"/>
      <c r="Y30" s="1070"/>
      <c r="Z30" s="1070"/>
      <c r="AA30" s="1070">
        <v>1</v>
      </c>
      <c r="AB30" s="1070"/>
      <c r="AC30" s="1070"/>
      <c r="AD30" s="1070"/>
      <c r="AE30" s="1071"/>
      <c r="AF30" s="1045">
        <v>1</v>
      </c>
      <c r="AG30" s="1046"/>
      <c r="AH30" s="1046"/>
      <c r="AI30" s="1046"/>
      <c r="AJ30" s="1047"/>
      <c r="AK30" s="1006">
        <v>2</v>
      </c>
      <c r="AL30" s="997"/>
      <c r="AM30" s="997"/>
      <c r="AN30" s="997"/>
      <c r="AO30" s="997"/>
      <c r="AP30" s="997" t="s">
        <v>534</v>
      </c>
      <c r="AQ30" s="997"/>
      <c r="AR30" s="997"/>
      <c r="AS30" s="997"/>
      <c r="AT30" s="997"/>
      <c r="AU30" s="997" t="s">
        <v>550</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3913</v>
      </c>
      <c r="R31" s="1070"/>
      <c r="S31" s="1070"/>
      <c r="T31" s="1070"/>
      <c r="U31" s="1070"/>
      <c r="V31" s="1070">
        <v>3834</v>
      </c>
      <c r="W31" s="1070"/>
      <c r="X31" s="1070"/>
      <c r="Y31" s="1070"/>
      <c r="Z31" s="1070"/>
      <c r="AA31" s="1070">
        <v>79</v>
      </c>
      <c r="AB31" s="1070"/>
      <c r="AC31" s="1070"/>
      <c r="AD31" s="1070"/>
      <c r="AE31" s="1071"/>
      <c r="AF31" s="1045">
        <v>79</v>
      </c>
      <c r="AG31" s="1046"/>
      <c r="AH31" s="1046"/>
      <c r="AI31" s="1046"/>
      <c r="AJ31" s="1047"/>
      <c r="AK31" s="1006">
        <v>553</v>
      </c>
      <c r="AL31" s="997"/>
      <c r="AM31" s="997"/>
      <c r="AN31" s="997"/>
      <c r="AO31" s="997"/>
      <c r="AP31" s="997" t="s">
        <v>534</v>
      </c>
      <c r="AQ31" s="997"/>
      <c r="AR31" s="997"/>
      <c r="AS31" s="997"/>
      <c r="AT31" s="997"/>
      <c r="AU31" s="997" t="s">
        <v>550</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488</v>
      </c>
      <c r="R32" s="1070"/>
      <c r="S32" s="1070"/>
      <c r="T32" s="1070"/>
      <c r="U32" s="1070"/>
      <c r="V32" s="1070">
        <v>487</v>
      </c>
      <c r="W32" s="1070"/>
      <c r="X32" s="1070"/>
      <c r="Y32" s="1070"/>
      <c r="Z32" s="1070"/>
      <c r="AA32" s="1070">
        <v>0</v>
      </c>
      <c r="AB32" s="1070"/>
      <c r="AC32" s="1070"/>
      <c r="AD32" s="1070"/>
      <c r="AE32" s="1071"/>
      <c r="AF32" s="1045">
        <v>0</v>
      </c>
      <c r="AG32" s="1046"/>
      <c r="AH32" s="1046"/>
      <c r="AI32" s="1046"/>
      <c r="AJ32" s="1047"/>
      <c r="AK32" s="1006">
        <v>151</v>
      </c>
      <c r="AL32" s="997"/>
      <c r="AM32" s="997"/>
      <c r="AN32" s="997"/>
      <c r="AO32" s="997"/>
      <c r="AP32" s="997" t="s">
        <v>534</v>
      </c>
      <c r="AQ32" s="997"/>
      <c r="AR32" s="997"/>
      <c r="AS32" s="997"/>
      <c r="AT32" s="997"/>
      <c r="AU32" s="997" t="s">
        <v>550</v>
      </c>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923</v>
      </c>
      <c r="R33" s="1070"/>
      <c r="S33" s="1070"/>
      <c r="T33" s="1070"/>
      <c r="U33" s="1070"/>
      <c r="V33" s="1070">
        <v>822</v>
      </c>
      <c r="W33" s="1070"/>
      <c r="X33" s="1070"/>
      <c r="Y33" s="1070"/>
      <c r="Z33" s="1070"/>
      <c r="AA33" s="1070">
        <v>101</v>
      </c>
      <c r="AB33" s="1070"/>
      <c r="AC33" s="1070"/>
      <c r="AD33" s="1070"/>
      <c r="AE33" s="1071"/>
      <c r="AF33" s="1045">
        <v>897</v>
      </c>
      <c r="AG33" s="1046"/>
      <c r="AH33" s="1046"/>
      <c r="AI33" s="1046"/>
      <c r="AJ33" s="1047"/>
      <c r="AK33" s="1006">
        <v>341</v>
      </c>
      <c r="AL33" s="997"/>
      <c r="AM33" s="997"/>
      <c r="AN33" s="997"/>
      <c r="AO33" s="997"/>
      <c r="AP33" s="997">
        <v>1985</v>
      </c>
      <c r="AQ33" s="997"/>
      <c r="AR33" s="997"/>
      <c r="AS33" s="997"/>
      <c r="AT33" s="997"/>
      <c r="AU33" s="997">
        <v>699</v>
      </c>
      <c r="AV33" s="997"/>
      <c r="AW33" s="997"/>
      <c r="AX33" s="997"/>
      <c r="AY33" s="997"/>
      <c r="AZ33" s="1068"/>
      <c r="BA33" s="1068"/>
      <c r="BB33" s="1068"/>
      <c r="BC33" s="1068"/>
      <c r="BD33" s="1068"/>
      <c r="BE33" s="1058" t="s">
        <v>383</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384</v>
      </c>
      <c r="C34" s="1064"/>
      <c r="D34" s="1064"/>
      <c r="E34" s="1064"/>
      <c r="F34" s="1064"/>
      <c r="G34" s="1064"/>
      <c r="H34" s="1064"/>
      <c r="I34" s="1064"/>
      <c r="J34" s="1064"/>
      <c r="K34" s="1064"/>
      <c r="L34" s="1064"/>
      <c r="M34" s="1064"/>
      <c r="N34" s="1064"/>
      <c r="O34" s="1064"/>
      <c r="P34" s="1065"/>
      <c r="Q34" s="1069">
        <v>1501</v>
      </c>
      <c r="R34" s="1070"/>
      <c r="S34" s="1070"/>
      <c r="T34" s="1070"/>
      <c r="U34" s="1070"/>
      <c r="V34" s="1070">
        <v>1448</v>
      </c>
      <c r="W34" s="1070"/>
      <c r="X34" s="1070"/>
      <c r="Y34" s="1070"/>
      <c r="Z34" s="1070"/>
      <c r="AA34" s="1070">
        <v>53</v>
      </c>
      <c r="AB34" s="1070"/>
      <c r="AC34" s="1070"/>
      <c r="AD34" s="1070"/>
      <c r="AE34" s="1071"/>
      <c r="AF34" s="1045">
        <v>963</v>
      </c>
      <c r="AG34" s="1046"/>
      <c r="AH34" s="1046"/>
      <c r="AI34" s="1046"/>
      <c r="AJ34" s="1047"/>
      <c r="AK34" s="1006">
        <v>311</v>
      </c>
      <c r="AL34" s="997"/>
      <c r="AM34" s="997"/>
      <c r="AN34" s="997"/>
      <c r="AO34" s="997"/>
      <c r="AP34" s="997">
        <v>1357</v>
      </c>
      <c r="AQ34" s="997"/>
      <c r="AR34" s="997"/>
      <c r="AS34" s="997"/>
      <c r="AT34" s="997"/>
      <c r="AU34" s="997">
        <v>769</v>
      </c>
      <c r="AV34" s="997"/>
      <c r="AW34" s="997"/>
      <c r="AX34" s="997"/>
      <c r="AY34" s="997"/>
      <c r="AZ34" s="1068"/>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385</v>
      </c>
      <c r="C35" s="1064"/>
      <c r="D35" s="1064"/>
      <c r="E35" s="1064"/>
      <c r="F35" s="1064"/>
      <c r="G35" s="1064"/>
      <c r="H35" s="1064"/>
      <c r="I35" s="1064"/>
      <c r="J35" s="1064"/>
      <c r="K35" s="1064"/>
      <c r="L35" s="1064"/>
      <c r="M35" s="1064"/>
      <c r="N35" s="1064"/>
      <c r="O35" s="1064"/>
      <c r="P35" s="1065"/>
      <c r="Q35" s="1069">
        <v>1762</v>
      </c>
      <c r="R35" s="1070"/>
      <c r="S35" s="1070"/>
      <c r="T35" s="1070"/>
      <c r="U35" s="1070"/>
      <c r="V35" s="1070">
        <v>1679</v>
      </c>
      <c r="W35" s="1070"/>
      <c r="X35" s="1070"/>
      <c r="Y35" s="1070"/>
      <c r="Z35" s="1070"/>
      <c r="AA35" s="1070">
        <v>83</v>
      </c>
      <c r="AB35" s="1070"/>
      <c r="AC35" s="1070"/>
      <c r="AD35" s="1070"/>
      <c r="AE35" s="1071"/>
      <c r="AF35" s="1045">
        <v>29</v>
      </c>
      <c r="AG35" s="1046"/>
      <c r="AH35" s="1046"/>
      <c r="AI35" s="1046"/>
      <c r="AJ35" s="1047"/>
      <c r="AK35" s="1006">
        <v>723</v>
      </c>
      <c r="AL35" s="997"/>
      <c r="AM35" s="997"/>
      <c r="AN35" s="997"/>
      <c r="AO35" s="997"/>
      <c r="AP35" s="997">
        <v>11089</v>
      </c>
      <c r="AQ35" s="997"/>
      <c r="AR35" s="997"/>
      <c r="AS35" s="997"/>
      <c r="AT35" s="997"/>
      <c r="AU35" s="997">
        <v>11089</v>
      </c>
      <c r="AV35" s="997"/>
      <c r="AW35" s="997"/>
      <c r="AX35" s="997"/>
      <c r="AY35" s="997"/>
      <c r="AZ35" s="1068"/>
      <c r="BA35" s="1068"/>
      <c r="BB35" s="1068"/>
      <c r="BC35" s="1068"/>
      <c r="BD35" s="1068"/>
      <c r="BE35" s="1058" t="s">
        <v>386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387</v>
      </c>
      <c r="C36" s="1064"/>
      <c r="D36" s="1064"/>
      <c r="E36" s="1064"/>
      <c r="F36" s="1064"/>
      <c r="G36" s="1064"/>
      <c r="H36" s="1064"/>
      <c r="I36" s="1064"/>
      <c r="J36" s="1064"/>
      <c r="K36" s="1064"/>
      <c r="L36" s="1064"/>
      <c r="M36" s="1064"/>
      <c r="N36" s="1064"/>
      <c r="O36" s="1064"/>
      <c r="P36" s="1065"/>
      <c r="Q36" s="1069">
        <v>590</v>
      </c>
      <c r="R36" s="1070"/>
      <c r="S36" s="1070"/>
      <c r="T36" s="1070"/>
      <c r="U36" s="1070"/>
      <c r="V36" s="1070">
        <v>282</v>
      </c>
      <c r="W36" s="1070"/>
      <c r="X36" s="1070"/>
      <c r="Y36" s="1070"/>
      <c r="Z36" s="1070"/>
      <c r="AA36" s="1070">
        <v>309</v>
      </c>
      <c r="AB36" s="1070"/>
      <c r="AC36" s="1070"/>
      <c r="AD36" s="1070"/>
      <c r="AE36" s="1071"/>
      <c r="AF36" s="1045">
        <v>309</v>
      </c>
      <c r="AG36" s="1046"/>
      <c r="AH36" s="1046"/>
      <c r="AI36" s="1046"/>
      <c r="AJ36" s="1047"/>
      <c r="AK36" s="1006">
        <v>549</v>
      </c>
      <c r="AL36" s="997"/>
      <c r="AM36" s="997"/>
      <c r="AN36" s="997"/>
      <c r="AO36" s="997"/>
      <c r="AP36" s="997">
        <v>2658</v>
      </c>
      <c r="AQ36" s="997"/>
      <c r="AR36" s="997"/>
      <c r="AS36" s="997"/>
      <c r="AT36" s="997"/>
      <c r="AU36" s="997">
        <v>2658</v>
      </c>
      <c r="AV36" s="997"/>
      <c r="AW36" s="997"/>
      <c r="AX36" s="997"/>
      <c r="AY36" s="997"/>
      <c r="AZ36" s="1068"/>
      <c r="BA36" s="1068"/>
      <c r="BB36" s="1068"/>
      <c r="BC36" s="1068"/>
      <c r="BD36" s="1068"/>
      <c r="BE36" s="1058" t="s">
        <v>386</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388</v>
      </c>
      <c r="C37" s="1064"/>
      <c r="D37" s="1064"/>
      <c r="E37" s="1064"/>
      <c r="F37" s="1064"/>
      <c r="G37" s="1064"/>
      <c r="H37" s="1064"/>
      <c r="I37" s="1064"/>
      <c r="J37" s="1064"/>
      <c r="K37" s="1064"/>
      <c r="L37" s="1064"/>
      <c r="M37" s="1064"/>
      <c r="N37" s="1064"/>
      <c r="O37" s="1064"/>
      <c r="P37" s="1065"/>
      <c r="Q37" s="1069">
        <v>54</v>
      </c>
      <c r="R37" s="1070"/>
      <c r="S37" s="1070"/>
      <c r="T37" s="1070"/>
      <c r="U37" s="1070"/>
      <c r="V37" s="1070">
        <v>53</v>
      </c>
      <c r="W37" s="1070"/>
      <c r="X37" s="1070"/>
      <c r="Y37" s="1070"/>
      <c r="Z37" s="1070"/>
      <c r="AA37" s="1070">
        <v>1</v>
      </c>
      <c r="AB37" s="1070"/>
      <c r="AC37" s="1070"/>
      <c r="AD37" s="1070"/>
      <c r="AE37" s="1071"/>
      <c r="AF37" s="1045">
        <v>1</v>
      </c>
      <c r="AG37" s="1046"/>
      <c r="AH37" s="1046"/>
      <c r="AI37" s="1046"/>
      <c r="AJ37" s="1047"/>
      <c r="AK37" s="1006">
        <v>19</v>
      </c>
      <c r="AL37" s="997"/>
      <c r="AM37" s="997"/>
      <c r="AN37" s="997"/>
      <c r="AO37" s="997"/>
      <c r="AP37" s="997">
        <v>126</v>
      </c>
      <c r="AQ37" s="997"/>
      <c r="AR37" s="997"/>
      <c r="AS37" s="997"/>
      <c r="AT37" s="997"/>
      <c r="AU37" s="997">
        <v>126</v>
      </c>
      <c r="AV37" s="997"/>
      <c r="AW37" s="997"/>
      <c r="AX37" s="997"/>
      <c r="AY37" s="997"/>
      <c r="AZ37" s="1068"/>
      <c r="BA37" s="1068"/>
      <c r="BB37" s="1068"/>
      <c r="BC37" s="1068"/>
      <c r="BD37" s="1068"/>
      <c r="BE37" s="1058" t="s">
        <v>386</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t="s">
        <v>389</v>
      </c>
      <c r="C38" s="1064"/>
      <c r="D38" s="1064"/>
      <c r="E38" s="1064"/>
      <c r="F38" s="1064"/>
      <c r="G38" s="1064"/>
      <c r="H38" s="1064"/>
      <c r="I38" s="1064"/>
      <c r="J38" s="1064"/>
      <c r="K38" s="1064"/>
      <c r="L38" s="1064"/>
      <c r="M38" s="1064"/>
      <c r="N38" s="1064"/>
      <c r="O38" s="1064"/>
      <c r="P38" s="1065"/>
      <c r="Q38" s="1069">
        <v>134</v>
      </c>
      <c r="R38" s="1070"/>
      <c r="S38" s="1070"/>
      <c r="T38" s="1070"/>
      <c r="U38" s="1070"/>
      <c r="V38" s="1070">
        <v>28</v>
      </c>
      <c r="W38" s="1070"/>
      <c r="X38" s="1070"/>
      <c r="Y38" s="1070"/>
      <c r="Z38" s="1070"/>
      <c r="AA38" s="1070">
        <v>107</v>
      </c>
      <c r="AB38" s="1070"/>
      <c r="AC38" s="1070"/>
      <c r="AD38" s="1070"/>
      <c r="AE38" s="1071"/>
      <c r="AF38" s="1045">
        <v>10</v>
      </c>
      <c r="AG38" s="1046"/>
      <c r="AH38" s="1046"/>
      <c r="AI38" s="1046"/>
      <c r="AJ38" s="1047"/>
      <c r="AK38" s="1006">
        <v>0</v>
      </c>
      <c r="AL38" s="997"/>
      <c r="AM38" s="997"/>
      <c r="AN38" s="997"/>
      <c r="AO38" s="997"/>
      <c r="AP38" s="997">
        <v>62</v>
      </c>
      <c r="AQ38" s="997"/>
      <c r="AR38" s="997"/>
      <c r="AS38" s="997"/>
      <c r="AT38" s="997"/>
      <c r="AU38" s="997">
        <v>0</v>
      </c>
      <c r="AV38" s="997"/>
      <c r="AW38" s="997"/>
      <c r="AX38" s="997"/>
      <c r="AY38" s="997"/>
      <c r="AZ38" s="1068"/>
      <c r="BA38" s="1068"/>
      <c r="BB38" s="1068"/>
      <c r="BC38" s="1068"/>
      <c r="BD38" s="1068"/>
      <c r="BE38" s="1058" t="s">
        <v>386</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t="s">
        <v>390</v>
      </c>
      <c r="C39" s="1064"/>
      <c r="D39" s="1064"/>
      <c r="E39" s="1064"/>
      <c r="F39" s="1064"/>
      <c r="G39" s="1064"/>
      <c r="H39" s="1064"/>
      <c r="I39" s="1064"/>
      <c r="J39" s="1064"/>
      <c r="K39" s="1064"/>
      <c r="L39" s="1064"/>
      <c r="M39" s="1064"/>
      <c r="N39" s="1064"/>
      <c r="O39" s="1064"/>
      <c r="P39" s="1065"/>
      <c r="Q39" s="1069">
        <v>316</v>
      </c>
      <c r="R39" s="1070"/>
      <c r="S39" s="1070"/>
      <c r="T39" s="1070"/>
      <c r="U39" s="1070"/>
      <c r="V39" s="1070">
        <v>316</v>
      </c>
      <c r="W39" s="1070"/>
      <c r="X39" s="1070"/>
      <c r="Y39" s="1070"/>
      <c r="Z39" s="1070"/>
      <c r="AA39" s="1070">
        <v>0</v>
      </c>
      <c r="AB39" s="1070"/>
      <c r="AC39" s="1070"/>
      <c r="AD39" s="1070"/>
      <c r="AE39" s="1071"/>
      <c r="AF39" s="1045" t="s">
        <v>109</v>
      </c>
      <c r="AG39" s="1046"/>
      <c r="AH39" s="1046"/>
      <c r="AI39" s="1046"/>
      <c r="AJ39" s="1047"/>
      <c r="AK39" s="1006">
        <v>140</v>
      </c>
      <c r="AL39" s="997"/>
      <c r="AM39" s="997"/>
      <c r="AN39" s="997"/>
      <c r="AO39" s="997"/>
      <c r="AP39" s="997">
        <v>762</v>
      </c>
      <c r="AQ39" s="997"/>
      <c r="AR39" s="997"/>
      <c r="AS39" s="997"/>
      <c r="AT39" s="997"/>
      <c r="AU39" s="997">
        <v>762</v>
      </c>
      <c r="AV39" s="997"/>
      <c r="AW39" s="997"/>
      <c r="AX39" s="997"/>
      <c r="AY39" s="997"/>
      <c r="AZ39" s="1068"/>
      <c r="BA39" s="1068"/>
      <c r="BB39" s="1068"/>
      <c r="BC39" s="1068"/>
      <c r="BD39" s="1068"/>
      <c r="BE39" s="1058" t="s">
        <v>386</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2318</v>
      </c>
      <c r="AG63" s="985"/>
      <c r="AH63" s="985"/>
      <c r="AI63" s="985"/>
      <c r="AJ63" s="1056"/>
      <c r="AK63" s="1057"/>
      <c r="AL63" s="989"/>
      <c r="AM63" s="989"/>
      <c r="AN63" s="989"/>
      <c r="AO63" s="989"/>
      <c r="AP63" s="985">
        <v>18069</v>
      </c>
      <c r="AQ63" s="985"/>
      <c r="AR63" s="985"/>
      <c r="AS63" s="985"/>
      <c r="AT63" s="985"/>
      <c r="AU63" s="985">
        <v>16112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394</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395</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535</v>
      </c>
      <c r="C68" s="1012"/>
      <c r="D68" s="1012"/>
      <c r="E68" s="1012"/>
      <c r="F68" s="1012"/>
      <c r="G68" s="1012"/>
      <c r="H68" s="1012"/>
      <c r="I68" s="1012"/>
      <c r="J68" s="1012"/>
      <c r="K68" s="1012"/>
      <c r="L68" s="1012"/>
      <c r="M68" s="1012"/>
      <c r="N68" s="1012"/>
      <c r="O68" s="1012"/>
      <c r="P68" s="1013"/>
      <c r="Q68" s="1014">
        <v>7977</v>
      </c>
      <c r="R68" s="1008"/>
      <c r="S68" s="1008"/>
      <c r="T68" s="1008"/>
      <c r="U68" s="1008"/>
      <c r="V68" s="1008">
        <v>7308</v>
      </c>
      <c r="W68" s="1008"/>
      <c r="X68" s="1008"/>
      <c r="Y68" s="1008"/>
      <c r="Z68" s="1008"/>
      <c r="AA68" s="1008">
        <v>669</v>
      </c>
      <c r="AB68" s="1008"/>
      <c r="AC68" s="1008"/>
      <c r="AD68" s="1008"/>
      <c r="AE68" s="1008"/>
      <c r="AF68" s="1008">
        <v>669</v>
      </c>
      <c r="AG68" s="1008"/>
      <c r="AH68" s="1008"/>
      <c r="AI68" s="1008"/>
      <c r="AJ68" s="1008"/>
      <c r="AK68" s="1008">
        <v>274</v>
      </c>
      <c r="AL68" s="1008"/>
      <c r="AM68" s="1008"/>
      <c r="AN68" s="1008"/>
      <c r="AO68" s="1008"/>
      <c r="AP68" s="1008">
        <v>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536</v>
      </c>
      <c r="C69" s="1001"/>
      <c r="D69" s="1001"/>
      <c r="E69" s="1001"/>
      <c r="F69" s="1001"/>
      <c r="G69" s="1001"/>
      <c r="H69" s="1001"/>
      <c r="I69" s="1001"/>
      <c r="J69" s="1001"/>
      <c r="K69" s="1001"/>
      <c r="L69" s="1001"/>
      <c r="M69" s="1001"/>
      <c r="N69" s="1001"/>
      <c r="O69" s="1001"/>
      <c r="P69" s="1002"/>
      <c r="Q69" s="1003">
        <v>939</v>
      </c>
      <c r="R69" s="997"/>
      <c r="S69" s="997"/>
      <c r="T69" s="997"/>
      <c r="U69" s="997"/>
      <c r="V69" s="997">
        <v>601</v>
      </c>
      <c r="W69" s="997"/>
      <c r="X69" s="997"/>
      <c r="Y69" s="997"/>
      <c r="Z69" s="997"/>
      <c r="AA69" s="997">
        <v>338</v>
      </c>
      <c r="AB69" s="997"/>
      <c r="AC69" s="997"/>
      <c r="AD69" s="997"/>
      <c r="AE69" s="997"/>
      <c r="AF69" s="997">
        <v>338</v>
      </c>
      <c r="AG69" s="997"/>
      <c r="AH69" s="997"/>
      <c r="AI69" s="997"/>
      <c r="AJ69" s="997"/>
      <c r="AK69" s="997">
        <v>0</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537</v>
      </c>
      <c r="C70" s="1001"/>
      <c r="D70" s="1001"/>
      <c r="E70" s="1001"/>
      <c r="F70" s="1001"/>
      <c r="G70" s="1001"/>
      <c r="H70" s="1001"/>
      <c r="I70" s="1001"/>
      <c r="J70" s="1001"/>
      <c r="K70" s="1001"/>
      <c r="L70" s="1001"/>
      <c r="M70" s="1001"/>
      <c r="N70" s="1001"/>
      <c r="O70" s="1001"/>
      <c r="P70" s="1002"/>
      <c r="Q70" s="1003">
        <v>56</v>
      </c>
      <c r="R70" s="997"/>
      <c r="S70" s="997"/>
      <c r="T70" s="997"/>
      <c r="U70" s="997"/>
      <c r="V70" s="997">
        <v>52</v>
      </c>
      <c r="W70" s="997"/>
      <c r="X70" s="997"/>
      <c r="Y70" s="997"/>
      <c r="Z70" s="997"/>
      <c r="AA70" s="997">
        <v>5</v>
      </c>
      <c r="AB70" s="997"/>
      <c r="AC70" s="997"/>
      <c r="AD70" s="997"/>
      <c r="AE70" s="997"/>
      <c r="AF70" s="997">
        <v>5</v>
      </c>
      <c r="AG70" s="997"/>
      <c r="AH70" s="997"/>
      <c r="AI70" s="997"/>
      <c r="AJ70" s="997"/>
      <c r="AK70" s="997">
        <v>56</v>
      </c>
      <c r="AL70" s="997"/>
      <c r="AM70" s="997"/>
      <c r="AN70" s="997"/>
      <c r="AO70" s="997"/>
      <c r="AP70" s="997">
        <v>0</v>
      </c>
      <c r="AQ70" s="997"/>
      <c r="AR70" s="997"/>
      <c r="AS70" s="997"/>
      <c r="AT70" s="997"/>
      <c r="AU70" s="997">
        <v>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3">
        <v>6</v>
      </c>
      <c r="R71" s="997"/>
      <c r="S71" s="997"/>
      <c r="T71" s="997"/>
      <c r="U71" s="997"/>
      <c r="V71" s="997">
        <v>4</v>
      </c>
      <c r="W71" s="997"/>
      <c r="X71" s="997"/>
      <c r="Y71" s="997"/>
      <c r="Z71" s="997"/>
      <c r="AA71" s="997">
        <v>3</v>
      </c>
      <c r="AB71" s="997"/>
      <c r="AC71" s="997"/>
      <c r="AD71" s="997"/>
      <c r="AE71" s="997"/>
      <c r="AF71" s="997">
        <v>3</v>
      </c>
      <c r="AG71" s="997"/>
      <c r="AH71" s="997"/>
      <c r="AI71" s="997"/>
      <c r="AJ71" s="997"/>
      <c r="AK71" s="997">
        <v>0</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539</v>
      </c>
      <c r="C72" s="1001"/>
      <c r="D72" s="1001"/>
      <c r="E72" s="1001"/>
      <c r="F72" s="1001"/>
      <c r="G72" s="1001"/>
      <c r="H72" s="1001"/>
      <c r="I72" s="1001"/>
      <c r="J72" s="1001"/>
      <c r="K72" s="1001"/>
      <c r="L72" s="1001"/>
      <c r="M72" s="1001"/>
      <c r="N72" s="1001"/>
      <c r="O72" s="1001"/>
      <c r="P72" s="1002"/>
      <c r="Q72" s="1003">
        <v>77</v>
      </c>
      <c r="R72" s="997"/>
      <c r="S72" s="997"/>
      <c r="T72" s="997"/>
      <c r="U72" s="997"/>
      <c r="V72" s="997">
        <v>73</v>
      </c>
      <c r="W72" s="997"/>
      <c r="X72" s="997"/>
      <c r="Y72" s="997"/>
      <c r="Z72" s="997"/>
      <c r="AA72" s="997">
        <v>4</v>
      </c>
      <c r="AB72" s="997"/>
      <c r="AC72" s="997"/>
      <c r="AD72" s="997"/>
      <c r="AE72" s="997"/>
      <c r="AF72" s="997">
        <v>4</v>
      </c>
      <c r="AG72" s="997"/>
      <c r="AH72" s="997"/>
      <c r="AI72" s="997"/>
      <c r="AJ72" s="997"/>
      <c r="AK72" s="997">
        <v>10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540</v>
      </c>
      <c r="C73" s="1001"/>
      <c r="D73" s="1001"/>
      <c r="E73" s="1001"/>
      <c r="F73" s="1001"/>
      <c r="G73" s="1001"/>
      <c r="H73" s="1001"/>
      <c r="I73" s="1001"/>
      <c r="J73" s="1001"/>
      <c r="K73" s="1001"/>
      <c r="L73" s="1001"/>
      <c r="M73" s="1001"/>
      <c r="N73" s="1001"/>
      <c r="O73" s="1001"/>
      <c r="P73" s="1002"/>
      <c r="Q73" s="1003">
        <v>63</v>
      </c>
      <c r="R73" s="997"/>
      <c r="S73" s="997"/>
      <c r="T73" s="997"/>
      <c r="U73" s="997"/>
      <c r="V73" s="997">
        <v>62</v>
      </c>
      <c r="W73" s="997"/>
      <c r="X73" s="997"/>
      <c r="Y73" s="997"/>
      <c r="Z73" s="997"/>
      <c r="AA73" s="997">
        <v>1</v>
      </c>
      <c r="AB73" s="997"/>
      <c r="AC73" s="997"/>
      <c r="AD73" s="997"/>
      <c r="AE73" s="997"/>
      <c r="AF73" s="997">
        <v>1</v>
      </c>
      <c r="AG73" s="997"/>
      <c r="AH73" s="997"/>
      <c r="AI73" s="997"/>
      <c r="AJ73" s="997"/>
      <c r="AK73" s="997">
        <v>1</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541</v>
      </c>
      <c r="C74" s="1001"/>
      <c r="D74" s="1001"/>
      <c r="E74" s="1001"/>
      <c r="F74" s="1001"/>
      <c r="G74" s="1001"/>
      <c r="H74" s="1001"/>
      <c r="I74" s="1001"/>
      <c r="J74" s="1001"/>
      <c r="K74" s="1001"/>
      <c r="L74" s="1001"/>
      <c r="M74" s="1001"/>
      <c r="N74" s="1001"/>
      <c r="O74" s="1001"/>
      <c r="P74" s="1002"/>
      <c r="Q74" s="1003">
        <v>263018</v>
      </c>
      <c r="R74" s="997"/>
      <c r="S74" s="997"/>
      <c r="T74" s="997"/>
      <c r="U74" s="997"/>
      <c r="V74" s="997">
        <v>262968</v>
      </c>
      <c r="W74" s="997"/>
      <c r="X74" s="997"/>
      <c r="Y74" s="997"/>
      <c r="Z74" s="997"/>
      <c r="AA74" s="997">
        <v>50</v>
      </c>
      <c r="AB74" s="997"/>
      <c r="AC74" s="997"/>
      <c r="AD74" s="997"/>
      <c r="AE74" s="997"/>
      <c r="AF74" s="997">
        <v>50</v>
      </c>
      <c r="AG74" s="997"/>
      <c r="AH74" s="997"/>
      <c r="AI74" s="997"/>
      <c r="AJ74" s="997"/>
      <c r="AK74" s="997">
        <v>8957</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542</v>
      </c>
      <c r="C75" s="1001"/>
      <c r="D75" s="1001"/>
      <c r="E75" s="1001"/>
      <c r="F75" s="1001"/>
      <c r="G75" s="1001"/>
      <c r="H75" s="1001"/>
      <c r="I75" s="1001"/>
      <c r="J75" s="1001"/>
      <c r="K75" s="1001"/>
      <c r="L75" s="1001"/>
      <c r="M75" s="1001"/>
      <c r="N75" s="1001"/>
      <c r="O75" s="1001"/>
      <c r="P75" s="1002"/>
      <c r="Q75" s="1004">
        <v>267</v>
      </c>
      <c r="R75" s="1005"/>
      <c r="S75" s="1005"/>
      <c r="T75" s="1005"/>
      <c r="U75" s="1006"/>
      <c r="V75" s="1007">
        <v>254</v>
      </c>
      <c r="W75" s="1005"/>
      <c r="X75" s="1005"/>
      <c r="Y75" s="1005"/>
      <c r="Z75" s="1006"/>
      <c r="AA75" s="1007">
        <v>13</v>
      </c>
      <c r="AB75" s="1005"/>
      <c r="AC75" s="1005"/>
      <c r="AD75" s="1005"/>
      <c r="AE75" s="1006"/>
      <c r="AF75" s="1007">
        <v>13</v>
      </c>
      <c r="AG75" s="1005"/>
      <c r="AH75" s="1005"/>
      <c r="AI75" s="1005"/>
      <c r="AJ75" s="1006"/>
      <c r="AK75" s="1007">
        <v>0</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543</v>
      </c>
      <c r="C76" s="1001"/>
      <c r="D76" s="1001"/>
      <c r="E76" s="1001"/>
      <c r="F76" s="1001"/>
      <c r="G76" s="1001"/>
      <c r="H76" s="1001"/>
      <c r="I76" s="1001"/>
      <c r="J76" s="1001"/>
      <c r="K76" s="1001"/>
      <c r="L76" s="1001"/>
      <c r="M76" s="1001"/>
      <c r="N76" s="1001"/>
      <c r="O76" s="1001"/>
      <c r="P76" s="1002"/>
      <c r="Q76" s="1004">
        <v>45</v>
      </c>
      <c r="R76" s="1005"/>
      <c r="S76" s="1005"/>
      <c r="T76" s="1005"/>
      <c r="U76" s="1006"/>
      <c r="V76" s="1007">
        <v>40</v>
      </c>
      <c r="W76" s="1005"/>
      <c r="X76" s="1005"/>
      <c r="Y76" s="1005"/>
      <c r="Z76" s="1006"/>
      <c r="AA76" s="1007">
        <v>5</v>
      </c>
      <c r="AB76" s="1005"/>
      <c r="AC76" s="1005"/>
      <c r="AD76" s="1005"/>
      <c r="AE76" s="1006"/>
      <c r="AF76" s="1007">
        <v>5</v>
      </c>
      <c r="AG76" s="1005"/>
      <c r="AH76" s="1005"/>
      <c r="AI76" s="1005"/>
      <c r="AJ76" s="1006"/>
      <c r="AK76" s="1007">
        <v>0</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544</v>
      </c>
      <c r="C77" s="1001"/>
      <c r="D77" s="1001"/>
      <c r="E77" s="1001"/>
      <c r="F77" s="1001"/>
      <c r="G77" s="1001"/>
      <c r="H77" s="1001"/>
      <c r="I77" s="1001"/>
      <c r="J77" s="1001"/>
      <c r="K77" s="1001"/>
      <c r="L77" s="1001"/>
      <c r="M77" s="1001"/>
      <c r="N77" s="1001"/>
      <c r="O77" s="1001"/>
      <c r="P77" s="1002"/>
      <c r="Q77" s="1004">
        <v>6632</v>
      </c>
      <c r="R77" s="1005"/>
      <c r="S77" s="1005"/>
      <c r="T77" s="1005"/>
      <c r="U77" s="1006"/>
      <c r="V77" s="1007">
        <v>7332</v>
      </c>
      <c r="W77" s="1005"/>
      <c r="X77" s="1005"/>
      <c r="Y77" s="1005"/>
      <c r="Z77" s="1006"/>
      <c r="AA77" s="1007">
        <v>-700</v>
      </c>
      <c r="AB77" s="1005"/>
      <c r="AC77" s="1005"/>
      <c r="AD77" s="1005"/>
      <c r="AE77" s="1006"/>
      <c r="AF77" s="1007">
        <v>3250</v>
      </c>
      <c r="AG77" s="1005"/>
      <c r="AH77" s="1005"/>
      <c r="AI77" s="1005"/>
      <c r="AJ77" s="1006"/>
      <c r="AK77" s="1007">
        <v>0</v>
      </c>
      <c r="AL77" s="1005"/>
      <c r="AM77" s="1005"/>
      <c r="AN77" s="1005"/>
      <c r="AO77" s="1006"/>
      <c r="AP77" s="1007">
        <v>32783</v>
      </c>
      <c r="AQ77" s="1005"/>
      <c r="AR77" s="1005"/>
      <c r="AS77" s="1005"/>
      <c r="AT77" s="1006"/>
      <c r="AU77" s="1007">
        <v>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4338</v>
      </c>
      <c r="AG88" s="985"/>
      <c r="AH88" s="985"/>
      <c r="AI88" s="985"/>
      <c r="AJ88" s="985"/>
      <c r="AK88" s="989"/>
      <c r="AL88" s="989"/>
      <c r="AM88" s="989"/>
      <c r="AN88" s="989"/>
      <c r="AO88" s="989"/>
      <c r="AP88" s="985">
        <v>32783</v>
      </c>
      <c r="AQ88" s="985"/>
      <c r="AR88" s="985"/>
      <c r="AS88" s="985"/>
      <c r="AT88" s="985"/>
      <c r="AU88" s="985">
        <v>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164</v>
      </c>
      <c r="CS102" s="977"/>
      <c r="CT102" s="977"/>
      <c r="CU102" s="977"/>
      <c r="CV102" s="978"/>
      <c r="CW102" s="976">
        <v>21</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1867367</v>
      </c>
      <c r="AB110" s="903"/>
      <c r="AC110" s="903"/>
      <c r="AD110" s="903"/>
      <c r="AE110" s="904"/>
      <c r="AF110" s="905">
        <v>1829080</v>
      </c>
      <c r="AG110" s="903"/>
      <c r="AH110" s="903"/>
      <c r="AI110" s="903"/>
      <c r="AJ110" s="904"/>
      <c r="AK110" s="905">
        <v>1618946</v>
      </c>
      <c r="AL110" s="903"/>
      <c r="AM110" s="903"/>
      <c r="AN110" s="903"/>
      <c r="AO110" s="904"/>
      <c r="AP110" s="906">
        <v>17.600000000000001</v>
      </c>
      <c r="AQ110" s="907"/>
      <c r="AR110" s="907"/>
      <c r="AS110" s="907"/>
      <c r="AT110" s="908"/>
      <c r="AU110" s="950" t="s">
        <v>59</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16288939</v>
      </c>
      <c r="BR110" s="830"/>
      <c r="BS110" s="830"/>
      <c r="BT110" s="830"/>
      <c r="BU110" s="830"/>
      <c r="BV110" s="830">
        <v>15837162</v>
      </c>
      <c r="BW110" s="830"/>
      <c r="BX110" s="830"/>
      <c r="BY110" s="830"/>
      <c r="BZ110" s="830"/>
      <c r="CA110" s="830">
        <v>15932519</v>
      </c>
      <c r="CB110" s="830"/>
      <c r="CC110" s="830"/>
      <c r="CD110" s="830"/>
      <c r="CE110" s="830"/>
      <c r="CF110" s="891">
        <v>173.6</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388424</v>
      </c>
      <c r="BR111" s="801"/>
      <c r="BS111" s="801"/>
      <c r="BT111" s="801"/>
      <c r="BU111" s="801"/>
      <c r="BV111" s="801">
        <v>317004</v>
      </c>
      <c r="BW111" s="801"/>
      <c r="BX111" s="801"/>
      <c r="BY111" s="801"/>
      <c r="BZ111" s="801"/>
      <c r="CA111" s="801">
        <v>254602</v>
      </c>
      <c r="CB111" s="801"/>
      <c r="CC111" s="801"/>
      <c r="CD111" s="801"/>
      <c r="CE111" s="801"/>
      <c r="CF111" s="878">
        <v>2.8</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6667</v>
      </c>
      <c r="AB112" s="814"/>
      <c r="AC112" s="814"/>
      <c r="AD112" s="814"/>
      <c r="AE112" s="815"/>
      <c r="AF112" s="816">
        <v>6667</v>
      </c>
      <c r="AG112" s="814"/>
      <c r="AH112" s="814"/>
      <c r="AI112" s="814"/>
      <c r="AJ112" s="815"/>
      <c r="AK112" s="816">
        <v>6667</v>
      </c>
      <c r="AL112" s="814"/>
      <c r="AM112" s="814"/>
      <c r="AN112" s="814"/>
      <c r="AO112" s="815"/>
      <c r="AP112" s="784">
        <v>0.1</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14804722</v>
      </c>
      <c r="BR112" s="801"/>
      <c r="BS112" s="801"/>
      <c r="BT112" s="801"/>
      <c r="BU112" s="801"/>
      <c r="BV112" s="801">
        <v>15119563</v>
      </c>
      <c r="BW112" s="801"/>
      <c r="BX112" s="801"/>
      <c r="BY112" s="801"/>
      <c r="BZ112" s="801"/>
      <c r="CA112" s="801">
        <v>16112217</v>
      </c>
      <c r="CB112" s="801"/>
      <c r="CC112" s="801"/>
      <c r="CD112" s="801"/>
      <c r="CE112" s="801"/>
      <c r="CF112" s="878">
        <v>175.5</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657763</v>
      </c>
      <c r="AB113" s="939"/>
      <c r="AC113" s="939"/>
      <c r="AD113" s="939"/>
      <c r="AE113" s="940"/>
      <c r="AF113" s="941">
        <v>817809</v>
      </c>
      <c r="AG113" s="939"/>
      <c r="AH113" s="939"/>
      <c r="AI113" s="939"/>
      <c r="AJ113" s="940"/>
      <c r="AK113" s="941">
        <v>946207</v>
      </c>
      <c r="AL113" s="939"/>
      <c r="AM113" s="939"/>
      <c r="AN113" s="939"/>
      <c r="AO113" s="940"/>
      <c r="AP113" s="942">
        <v>10.3</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11020</v>
      </c>
      <c r="BR113" s="801"/>
      <c r="BS113" s="801"/>
      <c r="BT113" s="801"/>
      <c r="BU113" s="801"/>
      <c r="BV113" s="801">
        <v>8752</v>
      </c>
      <c r="BW113" s="801"/>
      <c r="BX113" s="801"/>
      <c r="BY113" s="801"/>
      <c r="BZ113" s="801"/>
      <c r="CA113" s="801">
        <v>6465</v>
      </c>
      <c r="CB113" s="801"/>
      <c r="CC113" s="801"/>
      <c r="CD113" s="801"/>
      <c r="CE113" s="801"/>
      <c r="CF113" s="878">
        <v>0.1</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4584</v>
      </c>
      <c r="AB114" s="814"/>
      <c r="AC114" s="814"/>
      <c r="AD114" s="814"/>
      <c r="AE114" s="815"/>
      <c r="AF114" s="816">
        <v>4586</v>
      </c>
      <c r="AG114" s="814"/>
      <c r="AH114" s="814"/>
      <c r="AI114" s="814"/>
      <c r="AJ114" s="815"/>
      <c r="AK114" s="816">
        <v>4585</v>
      </c>
      <c r="AL114" s="814"/>
      <c r="AM114" s="814"/>
      <c r="AN114" s="814"/>
      <c r="AO114" s="815"/>
      <c r="AP114" s="784">
        <v>0</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1940727</v>
      </c>
      <c r="BR114" s="801"/>
      <c r="BS114" s="801"/>
      <c r="BT114" s="801"/>
      <c r="BU114" s="801"/>
      <c r="BV114" s="801">
        <v>1803928</v>
      </c>
      <c r="BW114" s="801"/>
      <c r="BX114" s="801"/>
      <c r="BY114" s="801"/>
      <c r="BZ114" s="801"/>
      <c r="CA114" s="801">
        <v>1602018</v>
      </c>
      <c r="CB114" s="801"/>
      <c r="CC114" s="801"/>
      <c r="CD114" s="801"/>
      <c r="CE114" s="801"/>
      <c r="CF114" s="878">
        <v>17.5</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407308</v>
      </c>
      <c r="AB115" s="939"/>
      <c r="AC115" s="939"/>
      <c r="AD115" s="939"/>
      <c r="AE115" s="940"/>
      <c r="AF115" s="941">
        <v>57734</v>
      </c>
      <c r="AG115" s="939"/>
      <c r="AH115" s="939"/>
      <c r="AI115" s="939"/>
      <c r="AJ115" s="940"/>
      <c r="AK115" s="941">
        <v>49983</v>
      </c>
      <c r="AL115" s="939"/>
      <c r="AM115" s="939"/>
      <c r="AN115" s="939"/>
      <c r="AO115" s="940"/>
      <c r="AP115" s="942">
        <v>0.5</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2943689</v>
      </c>
      <c r="AB117" s="925"/>
      <c r="AC117" s="925"/>
      <c r="AD117" s="925"/>
      <c r="AE117" s="926"/>
      <c r="AF117" s="928">
        <v>2715876</v>
      </c>
      <c r="AG117" s="925"/>
      <c r="AH117" s="925"/>
      <c r="AI117" s="925"/>
      <c r="AJ117" s="926"/>
      <c r="AK117" s="928">
        <v>2626388</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33433832</v>
      </c>
      <c r="BR118" s="888"/>
      <c r="BS118" s="888"/>
      <c r="BT118" s="888"/>
      <c r="BU118" s="888"/>
      <c r="BV118" s="888">
        <v>33086409</v>
      </c>
      <c r="BW118" s="888"/>
      <c r="BX118" s="888"/>
      <c r="BY118" s="888"/>
      <c r="BZ118" s="888"/>
      <c r="CA118" s="888">
        <v>33907821</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6523885</v>
      </c>
      <c r="BR119" s="830"/>
      <c r="BS119" s="830"/>
      <c r="BT119" s="830"/>
      <c r="BU119" s="830"/>
      <c r="BV119" s="830">
        <v>7459568</v>
      </c>
      <c r="BW119" s="830"/>
      <c r="BX119" s="830"/>
      <c r="BY119" s="830"/>
      <c r="BZ119" s="830"/>
      <c r="CA119" s="830">
        <v>8468211</v>
      </c>
      <c r="CB119" s="830"/>
      <c r="CC119" s="830"/>
      <c r="CD119" s="830"/>
      <c r="CE119" s="830"/>
      <c r="CF119" s="891">
        <v>92.3</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388424</v>
      </c>
      <c r="DH119" s="747"/>
      <c r="DI119" s="747"/>
      <c r="DJ119" s="747"/>
      <c r="DK119" s="748"/>
      <c r="DL119" s="749">
        <v>317004</v>
      </c>
      <c r="DM119" s="747"/>
      <c r="DN119" s="747"/>
      <c r="DO119" s="747"/>
      <c r="DP119" s="748"/>
      <c r="DQ119" s="749">
        <v>254602</v>
      </c>
      <c r="DR119" s="747"/>
      <c r="DS119" s="747"/>
      <c r="DT119" s="747"/>
      <c r="DU119" s="748"/>
      <c r="DV119" s="837">
        <v>2.8</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293840</v>
      </c>
      <c r="BR120" s="801"/>
      <c r="BS120" s="801"/>
      <c r="BT120" s="801"/>
      <c r="BU120" s="801"/>
      <c r="BV120" s="801">
        <v>282430</v>
      </c>
      <c r="BW120" s="801"/>
      <c r="BX120" s="801"/>
      <c r="BY120" s="801"/>
      <c r="BZ120" s="801"/>
      <c r="CA120" s="801">
        <v>314679</v>
      </c>
      <c r="CB120" s="801"/>
      <c r="CC120" s="801"/>
      <c r="CD120" s="801"/>
      <c r="CE120" s="801"/>
      <c r="CF120" s="878">
        <v>3.4</v>
      </c>
      <c r="CG120" s="879"/>
      <c r="CH120" s="879"/>
      <c r="CI120" s="879"/>
      <c r="CJ120" s="879"/>
      <c r="CK120" s="880" t="s">
        <v>440</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10757980</v>
      </c>
      <c r="DH120" s="830"/>
      <c r="DI120" s="830"/>
      <c r="DJ120" s="830"/>
      <c r="DK120" s="830"/>
      <c r="DL120" s="830">
        <v>10877205</v>
      </c>
      <c r="DM120" s="830"/>
      <c r="DN120" s="830"/>
      <c r="DO120" s="830"/>
      <c r="DP120" s="830"/>
      <c r="DQ120" s="830">
        <v>11088880</v>
      </c>
      <c r="DR120" s="830"/>
      <c r="DS120" s="830"/>
      <c r="DT120" s="830"/>
      <c r="DU120" s="830"/>
      <c r="DV120" s="831">
        <v>120.8</v>
      </c>
      <c r="DW120" s="831"/>
      <c r="DX120" s="831"/>
      <c r="DY120" s="831"/>
      <c r="DZ120" s="832"/>
    </row>
    <row r="121" spans="1:130" s="197" customFormat="1" ht="26.25" customHeight="1" x14ac:dyDescent="0.15">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325132</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19131072</v>
      </c>
      <c r="BR121" s="888"/>
      <c r="BS121" s="888"/>
      <c r="BT121" s="888"/>
      <c r="BU121" s="888"/>
      <c r="BV121" s="888">
        <v>19149769</v>
      </c>
      <c r="BW121" s="888"/>
      <c r="BX121" s="888"/>
      <c r="BY121" s="888"/>
      <c r="BZ121" s="888"/>
      <c r="CA121" s="888">
        <v>19736675</v>
      </c>
      <c r="CB121" s="888"/>
      <c r="CC121" s="888"/>
      <c r="CD121" s="888"/>
      <c r="CE121" s="888"/>
      <c r="CF121" s="889">
        <v>215</v>
      </c>
      <c r="CG121" s="890"/>
      <c r="CH121" s="890"/>
      <c r="CI121" s="890"/>
      <c r="CJ121" s="890"/>
      <c r="CK121" s="881"/>
      <c r="CL121" s="842"/>
      <c r="CM121" s="842"/>
      <c r="CN121" s="842"/>
      <c r="CO121" s="843"/>
      <c r="CP121" s="858" t="s">
        <v>387</v>
      </c>
      <c r="CQ121" s="859"/>
      <c r="CR121" s="859"/>
      <c r="CS121" s="859"/>
      <c r="CT121" s="859"/>
      <c r="CU121" s="859"/>
      <c r="CV121" s="859"/>
      <c r="CW121" s="859"/>
      <c r="CX121" s="859"/>
      <c r="CY121" s="859"/>
      <c r="CZ121" s="859"/>
      <c r="DA121" s="859"/>
      <c r="DB121" s="859"/>
      <c r="DC121" s="859"/>
      <c r="DD121" s="859"/>
      <c r="DE121" s="859"/>
      <c r="DF121" s="860"/>
      <c r="DG121" s="800">
        <v>2863668</v>
      </c>
      <c r="DH121" s="801"/>
      <c r="DI121" s="801"/>
      <c r="DJ121" s="801"/>
      <c r="DK121" s="801"/>
      <c r="DL121" s="801">
        <v>2772081</v>
      </c>
      <c r="DM121" s="801"/>
      <c r="DN121" s="801"/>
      <c r="DO121" s="801"/>
      <c r="DP121" s="801"/>
      <c r="DQ121" s="801">
        <v>2658403</v>
      </c>
      <c r="DR121" s="801"/>
      <c r="DS121" s="801"/>
      <c r="DT121" s="801"/>
      <c r="DU121" s="801"/>
      <c r="DV121" s="853">
        <v>29</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25948797</v>
      </c>
      <c r="BR122" s="870"/>
      <c r="BS122" s="870"/>
      <c r="BT122" s="870"/>
      <c r="BU122" s="870"/>
      <c r="BV122" s="870">
        <v>26891767</v>
      </c>
      <c r="BW122" s="870"/>
      <c r="BX122" s="870"/>
      <c r="BY122" s="870"/>
      <c r="BZ122" s="870"/>
      <c r="CA122" s="870">
        <v>28519565</v>
      </c>
      <c r="CB122" s="870"/>
      <c r="CC122" s="870"/>
      <c r="CD122" s="870"/>
      <c r="CE122" s="870"/>
      <c r="CF122" s="773"/>
      <c r="CG122" s="774"/>
      <c r="CH122" s="774"/>
      <c r="CI122" s="774"/>
      <c r="CJ122" s="871"/>
      <c r="CK122" s="881"/>
      <c r="CL122" s="842"/>
      <c r="CM122" s="842"/>
      <c r="CN122" s="842"/>
      <c r="CO122" s="843"/>
      <c r="CP122" s="858" t="s">
        <v>384</v>
      </c>
      <c r="CQ122" s="859"/>
      <c r="CR122" s="859"/>
      <c r="CS122" s="859"/>
      <c r="CT122" s="859"/>
      <c r="CU122" s="859"/>
      <c r="CV122" s="859"/>
      <c r="CW122" s="859"/>
      <c r="CX122" s="859"/>
      <c r="CY122" s="859"/>
      <c r="CZ122" s="859"/>
      <c r="DA122" s="859"/>
      <c r="DB122" s="859"/>
      <c r="DC122" s="859"/>
      <c r="DD122" s="859"/>
      <c r="DE122" s="859"/>
      <c r="DF122" s="860"/>
      <c r="DG122" s="800">
        <v>188557</v>
      </c>
      <c r="DH122" s="801"/>
      <c r="DI122" s="801"/>
      <c r="DJ122" s="801"/>
      <c r="DK122" s="801"/>
      <c r="DL122" s="801">
        <v>256805</v>
      </c>
      <c r="DM122" s="801"/>
      <c r="DN122" s="801"/>
      <c r="DO122" s="801"/>
      <c r="DP122" s="801"/>
      <c r="DQ122" s="801">
        <v>769476</v>
      </c>
      <c r="DR122" s="801"/>
      <c r="DS122" s="801"/>
      <c r="DT122" s="801"/>
      <c r="DU122" s="801"/>
      <c r="DV122" s="853">
        <v>8.4</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80.599999999999994</v>
      </c>
      <c r="BR123" s="862"/>
      <c r="BS123" s="862"/>
      <c r="BT123" s="862"/>
      <c r="BU123" s="862"/>
      <c r="BV123" s="862">
        <v>67.900000000000006</v>
      </c>
      <c r="BW123" s="862"/>
      <c r="BX123" s="862"/>
      <c r="BY123" s="862"/>
      <c r="BZ123" s="862"/>
      <c r="CA123" s="862">
        <v>58.6</v>
      </c>
      <c r="CB123" s="862"/>
      <c r="CC123" s="862"/>
      <c r="CD123" s="862"/>
      <c r="CE123" s="862"/>
      <c r="CF123" s="760"/>
      <c r="CG123" s="761"/>
      <c r="CH123" s="761"/>
      <c r="CI123" s="761"/>
      <c r="CJ123" s="863"/>
      <c r="CK123" s="881"/>
      <c r="CL123" s="842"/>
      <c r="CM123" s="842"/>
      <c r="CN123" s="842"/>
      <c r="CO123" s="843"/>
      <c r="CP123" s="858" t="s">
        <v>390</v>
      </c>
      <c r="CQ123" s="859"/>
      <c r="CR123" s="859"/>
      <c r="CS123" s="859"/>
      <c r="CT123" s="859"/>
      <c r="CU123" s="859"/>
      <c r="CV123" s="859"/>
      <c r="CW123" s="859"/>
      <c r="CX123" s="859"/>
      <c r="CY123" s="859"/>
      <c r="CZ123" s="859"/>
      <c r="DA123" s="859"/>
      <c r="DB123" s="859"/>
      <c r="DC123" s="859"/>
      <c r="DD123" s="859"/>
      <c r="DE123" s="859"/>
      <c r="DF123" s="860"/>
      <c r="DG123" s="813">
        <v>705919</v>
      </c>
      <c r="DH123" s="814"/>
      <c r="DI123" s="814"/>
      <c r="DJ123" s="814"/>
      <c r="DK123" s="815"/>
      <c r="DL123" s="816">
        <v>819612</v>
      </c>
      <c r="DM123" s="814"/>
      <c r="DN123" s="814"/>
      <c r="DO123" s="814"/>
      <c r="DP123" s="815"/>
      <c r="DQ123" s="816">
        <v>762100</v>
      </c>
      <c r="DR123" s="814"/>
      <c r="DS123" s="814"/>
      <c r="DT123" s="814"/>
      <c r="DU123" s="815"/>
      <c r="DV123" s="784">
        <v>8.3000000000000007</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288598</v>
      </c>
      <c r="DH124" s="747"/>
      <c r="DI124" s="747"/>
      <c r="DJ124" s="747"/>
      <c r="DK124" s="748"/>
      <c r="DL124" s="749">
        <v>393860</v>
      </c>
      <c r="DM124" s="747"/>
      <c r="DN124" s="747"/>
      <c r="DO124" s="747"/>
      <c r="DP124" s="748"/>
      <c r="DQ124" s="749">
        <v>833358</v>
      </c>
      <c r="DR124" s="747"/>
      <c r="DS124" s="747"/>
      <c r="DT124" s="747"/>
      <c r="DU124" s="748"/>
      <c r="DV124" s="837">
        <v>9.1</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82176</v>
      </c>
      <c r="AB127" s="814"/>
      <c r="AC127" s="814"/>
      <c r="AD127" s="814"/>
      <c r="AE127" s="815"/>
      <c r="AF127" s="816">
        <v>57734</v>
      </c>
      <c r="AG127" s="814"/>
      <c r="AH127" s="814"/>
      <c r="AI127" s="814"/>
      <c r="AJ127" s="815"/>
      <c r="AK127" s="816">
        <v>49983</v>
      </c>
      <c r="AL127" s="814"/>
      <c r="AM127" s="814"/>
      <c r="AN127" s="814"/>
      <c r="AO127" s="815"/>
      <c r="AP127" s="784">
        <v>0.5</v>
      </c>
      <c r="AQ127" s="785"/>
      <c r="AR127" s="785"/>
      <c r="AS127" s="785"/>
      <c r="AT127" s="786"/>
      <c r="AU127" s="233"/>
      <c r="AV127" s="233"/>
      <c r="AW127" s="233"/>
      <c r="AX127" s="787" t="s">
        <v>454</v>
      </c>
      <c r="AY127" s="788"/>
      <c r="AZ127" s="788"/>
      <c r="BA127" s="788"/>
      <c r="BB127" s="788"/>
      <c r="BC127" s="788"/>
      <c r="BD127" s="788"/>
      <c r="BE127" s="789"/>
      <c r="BF127" s="790" t="s">
        <v>109</v>
      </c>
      <c r="BG127" s="791"/>
      <c r="BH127" s="791"/>
      <c r="BI127" s="791"/>
      <c r="BJ127" s="791"/>
      <c r="BK127" s="791"/>
      <c r="BL127" s="792"/>
      <c r="BM127" s="790">
        <v>13.2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17296</v>
      </c>
      <c r="AB128" s="754"/>
      <c r="AC128" s="754"/>
      <c r="AD128" s="754"/>
      <c r="AE128" s="755"/>
      <c r="AF128" s="756">
        <v>17243</v>
      </c>
      <c r="AG128" s="754"/>
      <c r="AH128" s="754"/>
      <c r="AI128" s="754"/>
      <c r="AJ128" s="755"/>
      <c r="AK128" s="756">
        <v>13354</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109</v>
      </c>
      <c r="BG128" s="821"/>
      <c r="BH128" s="821"/>
      <c r="BI128" s="821"/>
      <c r="BJ128" s="821"/>
      <c r="BK128" s="821"/>
      <c r="BL128" s="822"/>
      <c r="BM128" s="820">
        <v>18.2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10962062</v>
      </c>
      <c r="AB129" s="814"/>
      <c r="AC129" s="814"/>
      <c r="AD129" s="814"/>
      <c r="AE129" s="815"/>
      <c r="AF129" s="816">
        <v>10919027</v>
      </c>
      <c r="AG129" s="814"/>
      <c r="AH129" s="814"/>
      <c r="AI129" s="814"/>
      <c r="AJ129" s="815"/>
      <c r="AK129" s="816">
        <v>10888924</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1676678</v>
      </c>
      <c r="AB130" s="814"/>
      <c r="AC130" s="814"/>
      <c r="AD130" s="814"/>
      <c r="AE130" s="815"/>
      <c r="AF130" s="816">
        <v>1803810</v>
      </c>
      <c r="AG130" s="814"/>
      <c r="AH130" s="814"/>
      <c r="AI130" s="814"/>
      <c r="AJ130" s="815"/>
      <c r="AK130" s="816">
        <v>1709376</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58.6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9285384</v>
      </c>
      <c r="AB131" s="747"/>
      <c r="AC131" s="747"/>
      <c r="AD131" s="747"/>
      <c r="AE131" s="748"/>
      <c r="AF131" s="749">
        <v>9115217</v>
      </c>
      <c r="AG131" s="747"/>
      <c r="AH131" s="747"/>
      <c r="AI131" s="747"/>
      <c r="AJ131" s="748"/>
      <c r="AK131" s="749">
        <v>9179548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13.45894796</v>
      </c>
      <c r="AB132" s="770"/>
      <c r="AC132" s="770"/>
      <c r="AD132" s="770"/>
      <c r="AE132" s="771"/>
      <c r="AF132" s="772">
        <v>9.8168041420000005</v>
      </c>
      <c r="AG132" s="770"/>
      <c r="AH132" s="770"/>
      <c r="AI132" s="770"/>
      <c r="AJ132" s="771"/>
      <c r="AK132" s="772">
        <v>9.8442537689999998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13.7</v>
      </c>
      <c r="AB133" s="779"/>
      <c r="AC133" s="779"/>
      <c r="AD133" s="779"/>
      <c r="AE133" s="780"/>
      <c r="AF133" s="778">
        <v>12.2</v>
      </c>
      <c r="AG133" s="779"/>
      <c r="AH133" s="779"/>
      <c r="AI133" s="779"/>
      <c r="AJ133" s="780"/>
      <c r="AK133" s="778">
        <v>11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49" t="s">
        <v>470</v>
      </c>
      <c r="L7" s="254"/>
      <c r="M7" s="255" t="s">
        <v>471</v>
      </c>
      <c r="N7" s="256"/>
    </row>
    <row r="8" spans="1:16" x14ac:dyDescent="0.15">
      <c r="A8" s="248"/>
      <c r="B8" s="244"/>
      <c r="C8" s="244"/>
      <c r="D8" s="244"/>
      <c r="E8" s="244"/>
      <c r="F8" s="244"/>
      <c r="G8" s="257"/>
      <c r="H8" s="258"/>
      <c r="I8" s="258"/>
      <c r="J8" s="259"/>
      <c r="K8" s="1150"/>
      <c r="L8" s="260" t="s">
        <v>472</v>
      </c>
      <c r="M8" s="261" t="s">
        <v>473</v>
      </c>
      <c r="N8" s="262" t="s">
        <v>474</v>
      </c>
    </row>
    <row r="9" spans="1:16" x14ac:dyDescent="0.15">
      <c r="A9" s="248"/>
      <c r="B9" s="244"/>
      <c r="C9" s="244"/>
      <c r="D9" s="244"/>
      <c r="E9" s="244"/>
      <c r="F9" s="244"/>
      <c r="G9" s="1163" t="s">
        <v>475</v>
      </c>
      <c r="H9" s="1164"/>
      <c r="I9" s="1164"/>
      <c r="J9" s="1165"/>
      <c r="K9" s="263">
        <v>2989531</v>
      </c>
      <c r="L9" s="264">
        <v>78154</v>
      </c>
      <c r="M9" s="265">
        <v>88578</v>
      </c>
      <c r="N9" s="266">
        <v>-11.8</v>
      </c>
    </row>
    <row r="10" spans="1:16" x14ac:dyDescent="0.15">
      <c r="A10" s="248"/>
      <c r="B10" s="244"/>
      <c r="C10" s="244"/>
      <c r="D10" s="244"/>
      <c r="E10" s="244"/>
      <c r="F10" s="244"/>
      <c r="G10" s="1163" t="s">
        <v>476</v>
      </c>
      <c r="H10" s="1164"/>
      <c r="I10" s="1164"/>
      <c r="J10" s="1165"/>
      <c r="K10" s="267">
        <v>370047</v>
      </c>
      <c r="L10" s="268">
        <v>9674</v>
      </c>
      <c r="M10" s="269">
        <v>7040</v>
      </c>
      <c r="N10" s="270">
        <v>37.4</v>
      </c>
    </row>
    <row r="11" spans="1:16" ht="13.5" customHeight="1" x14ac:dyDescent="0.15">
      <c r="A11" s="248"/>
      <c r="B11" s="244"/>
      <c r="C11" s="244"/>
      <c r="D11" s="244"/>
      <c r="E11" s="244"/>
      <c r="F11" s="244"/>
      <c r="G11" s="1163" t="s">
        <v>477</v>
      </c>
      <c r="H11" s="1164"/>
      <c r="I11" s="1164"/>
      <c r="J11" s="1165"/>
      <c r="K11" s="267">
        <v>26680</v>
      </c>
      <c r="L11" s="268">
        <v>697</v>
      </c>
      <c r="M11" s="269">
        <v>8852</v>
      </c>
      <c r="N11" s="270">
        <v>-92.1</v>
      </c>
    </row>
    <row r="12" spans="1:16" ht="13.5" customHeight="1" x14ac:dyDescent="0.15">
      <c r="A12" s="248"/>
      <c r="B12" s="244"/>
      <c r="C12" s="244"/>
      <c r="D12" s="244"/>
      <c r="E12" s="244"/>
      <c r="F12" s="244"/>
      <c r="G12" s="1163" t="s">
        <v>478</v>
      </c>
      <c r="H12" s="1164"/>
      <c r="I12" s="1164"/>
      <c r="J12" s="1165"/>
      <c r="K12" s="267">
        <v>77755</v>
      </c>
      <c r="L12" s="268">
        <v>2033</v>
      </c>
      <c r="M12" s="269">
        <v>853</v>
      </c>
      <c r="N12" s="270">
        <v>138.30000000000001</v>
      </c>
    </row>
    <row r="13" spans="1:16" ht="13.5" customHeight="1" x14ac:dyDescent="0.15">
      <c r="A13" s="248"/>
      <c r="B13" s="244"/>
      <c r="C13" s="244"/>
      <c r="D13" s="244"/>
      <c r="E13" s="244"/>
      <c r="F13" s="244"/>
      <c r="G13" s="1163" t="s">
        <v>479</v>
      </c>
      <c r="H13" s="1164"/>
      <c r="I13" s="1164"/>
      <c r="J13" s="1165"/>
      <c r="K13" s="267" t="s">
        <v>480</v>
      </c>
      <c r="L13" s="268" t="s">
        <v>480</v>
      </c>
      <c r="M13" s="269">
        <v>12</v>
      </c>
      <c r="N13" s="270" t="s">
        <v>480</v>
      </c>
    </row>
    <row r="14" spans="1:16" ht="13.5" customHeight="1" x14ac:dyDescent="0.15">
      <c r="A14" s="248"/>
      <c r="B14" s="244"/>
      <c r="C14" s="244"/>
      <c r="D14" s="244"/>
      <c r="E14" s="244"/>
      <c r="F14" s="244"/>
      <c r="G14" s="1163" t="s">
        <v>481</v>
      </c>
      <c r="H14" s="1164"/>
      <c r="I14" s="1164"/>
      <c r="J14" s="1165"/>
      <c r="K14" s="267">
        <v>140991</v>
      </c>
      <c r="L14" s="268">
        <v>3686</v>
      </c>
      <c r="M14" s="269">
        <v>4061</v>
      </c>
      <c r="N14" s="270">
        <v>-9.1999999999999993</v>
      </c>
    </row>
    <row r="15" spans="1:16" ht="13.5" customHeight="1" x14ac:dyDescent="0.15">
      <c r="A15" s="248"/>
      <c r="B15" s="244"/>
      <c r="C15" s="244"/>
      <c r="D15" s="244"/>
      <c r="E15" s="244"/>
      <c r="F15" s="244"/>
      <c r="G15" s="1163" t="s">
        <v>482</v>
      </c>
      <c r="H15" s="1164"/>
      <c r="I15" s="1164"/>
      <c r="J15" s="1165"/>
      <c r="K15" s="267">
        <v>24305</v>
      </c>
      <c r="L15" s="268">
        <v>635</v>
      </c>
      <c r="M15" s="269">
        <v>2096</v>
      </c>
      <c r="N15" s="270">
        <v>-69.7</v>
      </c>
    </row>
    <row r="16" spans="1:16" x14ac:dyDescent="0.15">
      <c r="A16" s="248"/>
      <c r="B16" s="244"/>
      <c r="C16" s="244"/>
      <c r="D16" s="244"/>
      <c r="E16" s="244"/>
      <c r="F16" s="244"/>
      <c r="G16" s="1166" t="s">
        <v>483</v>
      </c>
      <c r="H16" s="1167"/>
      <c r="I16" s="1167"/>
      <c r="J16" s="1168"/>
      <c r="K16" s="268">
        <v>-285578</v>
      </c>
      <c r="L16" s="268">
        <v>-7466</v>
      </c>
      <c r="M16" s="269">
        <v>-9609</v>
      </c>
      <c r="N16" s="270">
        <v>-22.3</v>
      </c>
    </row>
    <row r="17" spans="1:16" x14ac:dyDescent="0.15">
      <c r="A17" s="248"/>
      <c r="B17" s="244"/>
      <c r="C17" s="244"/>
      <c r="D17" s="244"/>
      <c r="E17" s="244"/>
      <c r="F17" s="244"/>
      <c r="G17" s="1166" t="s">
        <v>167</v>
      </c>
      <c r="H17" s="1167"/>
      <c r="I17" s="1167"/>
      <c r="J17" s="1168"/>
      <c r="K17" s="268">
        <v>3343731</v>
      </c>
      <c r="L17" s="268">
        <v>87413</v>
      </c>
      <c r="M17" s="269">
        <v>101883</v>
      </c>
      <c r="N17" s="270">
        <v>-14.2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0" t="s">
        <v>488</v>
      </c>
      <c r="H21" s="1161"/>
      <c r="I21" s="1161"/>
      <c r="J21" s="1162"/>
      <c r="K21" s="280">
        <v>9.9600000000000009</v>
      </c>
      <c r="L21" s="281">
        <v>9.81</v>
      </c>
      <c r="M21" s="282">
        <v>0.15</v>
      </c>
      <c r="N21" s="249"/>
      <c r="O21" s="283"/>
      <c r="P21" s="279"/>
    </row>
    <row r="22" spans="1:16" s="284" customFormat="1" x14ac:dyDescent="0.15">
      <c r="A22" s="279"/>
      <c r="B22" s="249"/>
      <c r="C22" s="249"/>
      <c r="D22" s="249"/>
      <c r="E22" s="249"/>
      <c r="F22" s="249"/>
      <c r="G22" s="1160" t="s">
        <v>489</v>
      </c>
      <c r="H22" s="1161"/>
      <c r="I22" s="1161"/>
      <c r="J22" s="1162"/>
      <c r="K22" s="285">
        <v>94.9</v>
      </c>
      <c r="L22" s="286">
        <v>97.8</v>
      </c>
      <c r="M22" s="287">
        <v>-2.9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49" t="s">
        <v>470</v>
      </c>
      <c r="L30" s="254"/>
      <c r="M30" s="255" t="s">
        <v>471</v>
      </c>
      <c r="N30" s="256"/>
    </row>
    <row r="31" spans="1:16" x14ac:dyDescent="0.15">
      <c r="A31" s="248"/>
      <c r="B31" s="244"/>
      <c r="C31" s="244"/>
      <c r="D31" s="244"/>
      <c r="E31" s="244"/>
      <c r="F31" s="244"/>
      <c r="G31" s="257"/>
      <c r="H31" s="258"/>
      <c r="I31" s="258"/>
      <c r="J31" s="259"/>
      <c r="K31" s="1150"/>
      <c r="L31" s="260" t="s">
        <v>472</v>
      </c>
      <c r="M31" s="261" t="s">
        <v>473</v>
      </c>
      <c r="N31" s="262" t="s">
        <v>474</v>
      </c>
    </row>
    <row r="32" spans="1:16" ht="27" customHeight="1" x14ac:dyDescent="0.15">
      <c r="A32" s="248"/>
      <c r="B32" s="244"/>
      <c r="C32" s="244"/>
      <c r="D32" s="244"/>
      <c r="E32" s="244"/>
      <c r="F32" s="244"/>
      <c r="G32" s="1151" t="s">
        <v>493</v>
      </c>
      <c r="H32" s="1152"/>
      <c r="I32" s="1152"/>
      <c r="J32" s="1153"/>
      <c r="K32" s="294">
        <v>1618946</v>
      </c>
      <c r="L32" s="294">
        <v>42323</v>
      </c>
      <c r="M32" s="295">
        <v>68295</v>
      </c>
      <c r="N32" s="296">
        <v>-38</v>
      </c>
    </row>
    <row r="33" spans="1:16" ht="13.5" customHeight="1" x14ac:dyDescent="0.15">
      <c r="A33" s="248"/>
      <c r="B33" s="244"/>
      <c r="C33" s="244"/>
      <c r="D33" s="244"/>
      <c r="E33" s="244"/>
      <c r="F33" s="244"/>
      <c r="G33" s="1151" t="s">
        <v>494</v>
      </c>
      <c r="H33" s="1152"/>
      <c r="I33" s="1152"/>
      <c r="J33" s="1153"/>
      <c r="K33" s="294" t="s">
        <v>480</v>
      </c>
      <c r="L33" s="294" t="s">
        <v>480</v>
      </c>
      <c r="M33" s="295" t="s">
        <v>480</v>
      </c>
      <c r="N33" s="296" t="s">
        <v>480</v>
      </c>
    </row>
    <row r="34" spans="1:16" ht="27" customHeight="1" x14ac:dyDescent="0.15">
      <c r="A34" s="248"/>
      <c r="B34" s="244"/>
      <c r="C34" s="244"/>
      <c r="D34" s="244"/>
      <c r="E34" s="244"/>
      <c r="F34" s="244"/>
      <c r="G34" s="1151" t="s">
        <v>495</v>
      </c>
      <c r="H34" s="1152"/>
      <c r="I34" s="1152"/>
      <c r="J34" s="1153"/>
      <c r="K34" s="294">
        <v>6667</v>
      </c>
      <c r="L34" s="294">
        <v>174</v>
      </c>
      <c r="M34" s="295">
        <v>20</v>
      </c>
      <c r="N34" s="296">
        <v>770</v>
      </c>
    </row>
    <row r="35" spans="1:16" ht="27" customHeight="1" x14ac:dyDescent="0.15">
      <c r="A35" s="248"/>
      <c r="B35" s="244"/>
      <c r="C35" s="244"/>
      <c r="D35" s="244"/>
      <c r="E35" s="244"/>
      <c r="F35" s="244"/>
      <c r="G35" s="1151" t="s">
        <v>496</v>
      </c>
      <c r="H35" s="1152"/>
      <c r="I35" s="1152"/>
      <c r="J35" s="1153"/>
      <c r="K35" s="294">
        <v>946207</v>
      </c>
      <c r="L35" s="294">
        <v>24736</v>
      </c>
      <c r="M35" s="295">
        <v>17270</v>
      </c>
      <c r="N35" s="296">
        <v>43.2</v>
      </c>
    </row>
    <row r="36" spans="1:16" ht="27" customHeight="1" x14ac:dyDescent="0.15">
      <c r="A36" s="248"/>
      <c r="B36" s="244"/>
      <c r="C36" s="244"/>
      <c r="D36" s="244"/>
      <c r="E36" s="244"/>
      <c r="F36" s="244"/>
      <c r="G36" s="1151" t="s">
        <v>497</v>
      </c>
      <c r="H36" s="1152"/>
      <c r="I36" s="1152"/>
      <c r="J36" s="1153"/>
      <c r="K36" s="294">
        <v>4585</v>
      </c>
      <c r="L36" s="294">
        <v>120</v>
      </c>
      <c r="M36" s="295">
        <v>2908</v>
      </c>
      <c r="N36" s="296">
        <v>-95.9</v>
      </c>
    </row>
    <row r="37" spans="1:16" ht="13.5" customHeight="1" x14ac:dyDescent="0.15">
      <c r="A37" s="248"/>
      <c r="B37" s="244"/>
      <c r="C37" s="244"/>
      <c r="D37" s="244"/>
      <c r="E37" s="244"/>
      <c r="F37" s="244"/>
      <c r="G37" s="1151" t="s">
        <v>498</v>
      </c>
      <c r="H37" s="1152"/>
      <c r="I37" s="1152"/>
      <c r="J37" s="1153"/>
      <c r="K37" s="294">
        <v>49983</v>
      </c>
      <c r="L37" s="294">
        <v>1307</v>
      </c>
      <c r="M37" s="295">
        <v>1444</v>
      </c>
      <c r="N37" s="296">
        <v>-9.5</v>
      </c>
    </row>
    <row r="38" spans="1:16" ht="27" customHeight="1" x14ac:dyDescent="0.15">
      <c r="A38" s="248"/>
      <c r="B38" s="244"/>
      <c r="C38" s="244"/>
      <c r="D38" s="244"/>
      <c r="E38" s="244"/>
      <c r="F38" s="244"/>
      <c r="G38" s="1154" t="s">
        <v>499</v>
      </c>
      <c r="H38" s="1155"/>
      <c r="I38" s="1155"/>
      <c r="J38" s="1156"/>
      <c r="K38" s="297" t="s">
        <v>480</v>
      </c>
      <c r="L38" s="297" t="s">
        <v>480</v>
      </c>
      <c r="M38" s="298">
        <v>7</v>
      </c>
      <c r="N38" s="299" t="s">
        <v>480</v>
      </c>
      <c r="O38" s="293"/>
    </row>
    <row r="39" spans="1:16" x14ac:dyDescent="0.15">
      <c r="A39" s="248"/>
      <c r="B39" s="244"/>
      <c r="C39" s="244"/>
      <c r="D39" s="244"/>
      <c r="E39" s="244"/>
      <c r="F39" s="244"/>
      <c r="G39" s="1154" t="s">
        <v>500</v>
      </c>
      <c r="H39" s="1155"/>
      <c r="I39" s="1155"/>
      <c r="J39" s="1156"/>
      <c r="K39" s="300">
        <v>-13354</v>
      </c>
      <c r="L39" s="300">
        <v>-349</v>
      </c>
      <c r="M39" s="301">
        <v>-4412</v>
      </c>
      <c r="N39" s="302">
        <v>-92.1</v>
      </c>
      <c r="O39" s="293"/>
    </row>
    <row r="40" spans="1:16" ht="27" customHeight="1" x14ac:dyDescent="0.15">
      <c r="A40" s="248"/>
      <c r="B40" s="244"/>
      <c r="C40" s="244"/>
      <c r="D40" s="244"/>
      <c r="E40" s="244"/>
      <c r="F40" s="244"/>
      <c r="G40" s="1151" t="s">
        <v>501</v>
      </c>
      <c r="H40" s="1152"/>
      <c r="I40" s="1152"/>
      <c r="J40" s="1153"/>
      <c r="K40" s="300">
        <v>-1709376</v>
      </c>
      <c r="L40" s="300">
        <v>-44687</v>
      </c>
      <c r="M40" s="301">
        <v>-58381</v>
      </c>
      <c r="N40" s="302">
        <v>-23.5</v>
      </c>
      <c r="O40" s="293"/>
    </row>
    <row r="41" spans="1:16" x14ac:dyDescent="0.15">
      <c r="A41" s="248"/>
      <c r="B41" s="244"/>
      <c r="C41" s="244"/>
      <c r="D41" s="244"/>
      <c r="E41" s="244"/>
      <c r="F41" s="244"/>
      <c r="G41" s="1157" t="s">
        <v>278</v>
      </c>
      <c r="H41" s="1158"/>
      <c r="I41" s="1158"/>
      <c r="J41" s="1159"/>
      <c r="K41" s="294">
        <v>903658</v>
      </c>
      <c r="L41" s="300">
        <v>23624</v>
      </c>
      <c r="M41" s="301">
        <v>27153</v>
      </c>
      <c r="N41" s="302">
        <v>-13</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4" t="s">
        <v>470</v>
      </c>
      <c r="J49" s="1146" t="s">
        <v>505</v>
      </c>
      <c r="K49" s="1147"/>
      <c r="L49" s="1147"/>
      <c r="M49" s="1147"/>
      <c r="N49" s="1148"/>
    </row>
    <row r="50" spans="1:14" x14ac:dyDescent="0.15">
      <c r="A50" s="248"/>
      <c r="B50" s="244"/>
      <c r="C50" s="244"/>
      <c r="D50" s="244"/>
      <c r="E50" s="244"/>
      <c r="F50" s="244"/>
      <c r="G50" s="312"/>
      <c r="H50" s="313"/>
      <c r="I50" s="1145"/>
      <c r="J50" s="314" t="s">
        <v>506</v>
      </c>
      <c r="K50" s="315" t="s">
        <v>507</v>
      </c>
      <c r="L50" s="316" t="s">
        <v>508</v>
      </c>
      <c r="M50" s="317" t="s">
        <v>509</v>
      </c>
      <c r="N50" s="318" t="s">
        <v>510</v>
      </c>
    </row>
    <row r="51" spans="1:14" x14ac:dyDescent="0.15">
      <c r="A51" s="248"/>
      <c r="B51" s="244"/>
      <c r="C51" s="244"/>
      <c r="D51" s="244"/>
      <c r="E51" s="244"/>
      <c r="F51" s="244"/>
      <c r="G51" s="310" t="s">
        <v>511</v>
      </c>
      <c r="H51" s="311"/>
      <c r="I51" s="319">
        <v>1405340</v>
      </c>
      <c r="J51" s="320">
        <v>36163</v>
      </c>
      <c r="K51" s="321">
        <v>-39.9</v>
      </c>
      <c r="L51" s="322">
        <v>67201</v>
      </c>
      <c r="M51" s="323">
        <v>-14.6</v>
      </c>
      <c r="N51" s="324">
        <v>-25.3</v>
      </c>
    </row>
    <row r="52" spans="1:14" x14ac:dyDescent="0.15">
      <c r="A52" s="248"/>
      <c r="B52" s="244"/>
      <c r="C52" s="244"/>
      <c r="D52" s="244"/>
      <c r="E52" s="244"/>
      <c r="F52" s="244"/>
      <c r="G52" s="325"/>
      <c r="H52" s="326" t="s">
        <v>512</v>
      </c>
      <c r="I52" s="327">
        <v>980673</v>
      </c>
      <c r="J52" s="328">
        <v>25235</v>
      </c>
      <c r="K52" s="329">
        <v>-10.199999999999999</v>
      </c>
      <c r="L52" s="330">
        <v>35210</v>
      </c>
      <c r="M52" s="331">
        <v>-7.6</v>
      </c>
      <c r="N52" s="332">
        <v>-2.6</v>
      </c>
    </row>
    <row r="53" spans="1:14" x14ac:dyDescent="0.15">
      <c r="A53" s="248"/>
      <c r="B53" s="244"/>
      <c r="C53" s="244"/>
      <c r="D53" s="244"/>
      <c r="E53" s="244"/>
      <c r="F53" s="244"/>
      <c r="G53" s="310" t="s">
        <v>513</v>
      </c>
      <c r="H53" s="311"/>
      <c r="I53" s="319">
        <v>1708276</v>
      </c>
      <c r="J53" s="320">
        <v>43845</v>
      </c>
      <c r="K53" s="321">
        <v>21.2</v>
      </c>
      <c r="L53" s="322">
        <v>75709</v>
      </c>
      <c r="M53" s="323">
        <v>12.7</v>
      </c>
      <c r="N53" s="324">
        <v>8.5</v>
      </c>
    </row>
    <row r="54" spans="1:14" x14ac:dyDescent="0.15">
      <c r="A54" s="248"/>
      <c r="B54" s="244"/>
      <c r="C54" s="244"/>
      <c r="D54" s="244"/>
      <c r="E54" s="244"/>
      <c r="F54" s="244"/>
      <c r="G54" s="325"/>
      <c r="H54" s="326" t="s">
        <v>512</v>
      </c>
      <c r="I54" s="327">
        <v>1296145</v>
      </c>
      <c r="J54" s="328">
        <v>33267</v>
      </c>
      <c r="K54" s="329">
        <v>31.8</v>
      </c>
      <c r="L54" s="330">
        <v>35212</v>
      </c>
      <c r="M54" s="331">
        <v>0</v>
      </c>
      <c r="N54" s="332">
        <v>31.8</v>
      </c>
    </row>
    <row r="55" spans="1:14" x14ac:dyDescent="0.15">
      <c r="A55" s="248"/>
      <c r="B55" s="244"/>
      <c r="C55" s="244"/>
      <c r="D55" s="244"/>
      <c r="E55" s="244"/>
      <c r="F55" s="244"/>
      <c r="G55" s="310" t="s">
        <v>514</v>
      </c>
      <c r="H55" s="311"/>
      <c r="I55" s="319">
        <v>1967720</v>
      </c>
      <c r="J55" s="320">
        <v>50775</v>
      </c>
      <c r="K55" s="321">
        <v>15.8</v>
      </c>
      <c r="L55" s="322">
        <v>90961</v>
      </c>
      <c r="M55" s="323">
        <v>20.100000000000001</v>
      </c>
      <c r="N55" s="324">
        <v>-4.3</v>
      </c>
    </row>
    <row r="56" spans="1:14" x14ac:dyDescent="0.15">
      <c r="A56" s="248"/>
      <c r="B56" s="244"/>
      <c r="C56" s="244"/>
      <c r="D56" s="244"/>
      <c r="E56" s="244"/>
      <c r="F56" s="244"/>
      <c r="G56" s="325"/>
      <c r="H56" s="326" t="s">
        <v>512</v>
      </c>
      <c r="I56" s="327">
        <v>1209585</v>
      </c>
      <c r="J56" s="328">
        <v>31212</v>
      </c>
      <c r="K56" s="329">
        <v>-6.2</v>
      </c>
      <c r="L56" s="330">
        <v>37720</v>
      </c>
      <c r="M56" s="331">
        <v>7.1</v>
      </c>
      <c r="N56" s="332">
        <v>-13.3</v>
      </c>
    </row>
    <row r="57" spans="1:14" x14ac:dyDescent="0.15">
      <c r="A57" s="248"/>
      <c r="B57" s="244"/>
      <c r="C57" s="244"/>
      <c r="D57" s="244"/>
      <c r="E57" s="244"/>
      <c r="F57" s="244"/>
      <c r="G57" s="310" t="s">
        <v>515</v>
      </c>
      <c r="H57" s="311"/>
      <c r="I57" s="319">
        <v>1124480</v>
      </c>
      <c r="J57" s="320">
        <v>29189</v>
      </c>
      <c r="K57" s="321">
        <v>-42.5</v>
      </c>
      <c r="L57" s="322">
        <v>106614</v>
      </c>
      <c r="M57" s="323">
        <v>17.2</v>
      </c>
      <c r="N57" s="324">
        <v>-59.7</v>
      </c>
    </row>
    <row r="58" spans="1:14" x14ac:dyDescent="0.15">
      <c r="A58" s="248"/>
      <c r="B58" s="244"/>
      <c r="C58" s="244"/>
      <c r="D58" s="244"/>
      <c r="E58" s="244"/>
      <c r="F58" s="244"/>
      <c r="G58" s="325"/>
      <c r="H58" s="326" t="s">
        <v>512</v>
      </c>
      <c r="I58" s="327">
        <v>797553</v>
      </c>
      <c r="J58" s="328">
        <v>20703</v>
      </c>
      <c r="K58" s="329">
        <v>-33.700000000000003</v>
      </c>
      <c r="L58" s="330">
        <v>45545</v>
      </c>
      <c r="M58" s="331">
        <v>20.7</v>
      </c>
      <c r="N58" s="332">
        <v>-54.4</v>
      </c>
    </row>
    <row r="59" spans="1:14" x14ac:dyDescent="0.15">
      <c r="A59" s="248"/>
      <c r="B59" s="244"/>
      <c r="C59" s="244"/>
      <c r="D59" s="244"/>
      <c r="E59" s="244"/>
      <c r="F59" s="244"/>
      <c r="G59" s="310" t="s">
        <v>516</v>
      </c>
      <c r="H59" s="311"/>
      <c r="I59" s="319">
        <v>1547002</v>
      </c>
      <c r="J59" s="320">
        <v>40442</v>
      </c>
      <c r="K59" s="321">
        <v>38.6</v>
      </c>
      <c r="L59" s="322">
        <v>85459</v>
      </c>
      <c r="M59" s="323">
        <v>-19.8</v>
      </c>
      <c r="N59" s="324">
        <v>58.4</v>
      </c>
    </row>
    <row r="60" spans="1:14" x14ac:dyDescent="0.15">
      <c r="A60" s="248"/>
      <c r="B60" s="244"/>
      <c r="C60" s="244"/>
      <c r="D60" s="244"/>
      <c r="E60" s="244"/>
      <c r="F60" s="244"/>
      <c r="G60" s="325"/>
      <c r="H60" s="326" t="s">
        <v>512</v>
      </c>
      <c r="I60" s="333">
        <v>1216147</v>
      </c>
      <c r="J60" s="328">
        <v>31793</v>
      </c>
      <c r="K60" s="329">
        <v>53.6</v>
      </c>
      <c r="L60" s="330">
        <v>44378</v>
      </c>
      <c r="M60" s="331">
        <v>-2.6</v>
      </c>
      <c r="N60" s="332">
        <v>56.2</v>
      </c>
    </row>
    <row r="61" spans="1:14" x14ac:dyDescent="0.15">
      <c r="A61" s="248"/>
      <c r="B61" s="244"/>
      <c r="C61" s="244"/>
      <c r="D61" s="244"/>
      <c r="E61" s="244"/>
      <c r="F61" s="244"/>
      <c r="G61" s="310" t="s">
        <v>517</v>
      </c>
      <c r="H61" s="334"/>
      <c r="I61" s="335">
        <v>1550564</v>
      </c>
      <c r="J61" s="336">
        <v>40083</v>
      </c>
      <c r="K61" s="337">
        <v>-1.4</v>
      </c>
      <c r="L61" s="338">
        <v>85189</v>
      </c>
      <c r="M61" s="339">
        <v>3.1</v>
      </c>
      <c r="N61" s="324">
        <v>-4.5</v>
      </c>
    </row>
    <row r="62" spans="1:14" x14ac:dyDescent="0.15">
      <c r="A62" s="248"/>
      <c r="B62" s="244"/>
      <c r="C62" s="244"/>
      <c r="D62" s="244"/>
      <c r="E62" s="244"/>
      <c r="F62" s="244"/>
      <c r="G62" s="325"/>
      <c r="H62" s="326" t="s">
        <v>512</v>
      </c>
      <c r="I62" s="327">
        <v>1100021</v>
      </c>
      <c r="J62" s="328">
        <v>28442</v>
      </c>
      <c r="K62" s="329">
        <v>7.1</v>
      </c>
      <c r="L62" s="330">
        <v>39613</v>
      </c>
      <c r="M62" s="331">
        <v>3.5</v>
      </c>
      <c r="N62" s="332">
        <v>3.6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pageSetUpPr fitToPage="1"/>
  </sheetPr>
  <dimension ref="A1:AH132"/>
  <sheetViews>
    <sheetView showGridLines="0" view="pageBreakPreview" zoomScaleNormal="100" zoomScaleSheetLayoutView="10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0"/>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69" t="s">
        <v>3</v>
      </c>
      <c r="D47" s="1169"/>
      <c r="E47" s="1170"/>
      <c r="F47" s="11">
        <v>24.43</v>
      </c>
      <c r="G47" s="12">
        <v>26.95</v>
      </c>
      <c r="H47" s="12">
        <v>31.85</v>
      </c>
      <c r="I47" s="12">
        <v>35.619999999999997</v>
      </c>
      <c r="J47" s="13">
        <v>40.880000000000003</v>
      </c>
    </row>
    <row r="48" spans="2:10" ht="57.75" customHeight="1" x14ac:dyDescent="0.15">
      <c r="B48" s="14"/>
      <c r="C48" s="1171" t="s">
        <v>4</v>
      </c>
      <c r="D48" s="1171"/>
      <c r="E48" s="1172"/>
      <c r="F48" s="15">
        <v>4.26</v>
      </c>
      <c r="G48" s="16">
        <v>3.46</v>
      </c>
      <c r="H48" s="16">
        <v>4.21</v>
      </c>
      <c r="I48" s="16">
        <v>8.1</v>
      </c>
      <c r="J48" s="17">
        <v>7.6</v>
      </c>
    </row>
    <row r="49" spans="2:10" ht="57.75" customHeight="1" thickBot="1" x14ac:dyDescent="0.2">
      <c r="B49" s="18"/>
      <c r="C49" s="1173" t="s">
        <v>5</v>
      </c>
      <c r="D49" s="1173"/>
      <c r="E49" s="1174"/>
      <c r="F49" s="19">
        <v>2.68</v>
      </c>
      <c r="G49" s="20">
        <v>1.35</v>
      </c>
      <c r="H49" s="20">
        <v>6.21</v>
      </c>
      <c r="I49" s="20">
        <v>7.52</v>
      </c>
      <c r="J49" s="21">
        <v>4.63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2017-02-22T06:58:43Z</cp:lastPrinted>
  <dcterms:created xsi:type="dcterms:W3CDTF">2017-01-25T03:55:06Z</dcterms:created>
  <dcterms:modified xsi:type="dcterms:W3CDTF">2017-05-16T08:05:24Z</dcterms:modified>
  <cp:category/>
</cp:coreProperties>
</file>