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目次" sheetId="1" r:id="rId1"/>
    <sheet name="95" sheetId="2" r:id="rId2"/>
    <sheet name="96" sheetId="3" r:id="rId3"/>
    <sheet name="97" sheetId="4" r:id="rId4"/>
    <sheet name="97-2・98" sheetId="5" r:id="rId5"/>
    <sheet name="(98)" sheetId="6" r:id="rId6"/>
    <sheet name="99" sheetId="7" r:id="rId7"/>
    <sheet name="100" sheetId="8" r:id="rId8"/>
    <sheet name="（100(2)）" sheetId="9" r:id="rId9"/>
    <sheet name="101" sheetId="10" r:id="rId10"/>
  </sheets>
  <externalReferences>
    <externalReference r:id="rId13"/>
  </externalReferences>
  <definedNames>
    <definedName name="_xlnm.Print_Area" localSheetId="7">'100'!$A$1:$G$37</definedName>
    <definedName name="_xlnm.Print_Area" localSheetId="1">'95'!$A$1:$N$30</definedName>
    <definedName name="_xlnm.Print_Area" localSheetId="2">'96'!$A$1:$L$67</definedName>
    <definedName name="_xlnm.Print_Area" localSheetId="3">'97'!$A$1:$S$41</definedName>
    <definedName name="_xlnm.Print_Area" localSheetId="4">'97-2・98'!$A$1:$S$52</definedName>
    <definedName name="_xlnm.Print_Area" localSheetId="6">'99'!$A$1:$R$35</definedName>
    <definedName name="_xlnm.Print_Area" localSheetId="0">'目次'!$A$1:$D$17</definedName>
    <definedName name="Print_Area_MI">#REF!</definedName>
    <definedName name="Print_Titles_MI">#REF!,#REF!</definedName>
  </definedNames>
  <calcPr fullCalcOnLoad="1"/>
</workbook>
</file>

<file path=xl/sharedStrings.xml><?xml version="1.0" encoding="utf-8"?>
<sst xmlns="http://schemas.openxmlformats.org/spreadsheetml/2006/main" count="369" uniqueCount="266">
  <si>
    <t>資料：中国運輸局岡山運輸支局</t>
  </si>
  <si>
    <t>2</t>
  </si>
  <si>
    <t>12</t>
  </si>
  <si>
    <t>11</t>
  </si>
  <si>
    <t>10</t>
  </si>
  <si>
    <t>　　　9</t>
  </si>
  <si>
    <t>　　　8</t>
  </si>
  <si>
    <t>　　　7</t>
  </si>
  <si>
    <t>　　　6</t>
  </si>
  <si>
    <t>　　　5</t>
  </si>
  <si>
    <t>三、四輪車</t>
  </si>
  <si>
    <t>二輪車</t>
  </si>
  <si>
    <t>小型車</t>
  </si>
  <si>
    <t>普通車</t>
  </si>
  <si>
    <t>被けん
引　車</t>
  </si>
  <si>
    <t>小型
三輪</t>
  </si>
  <si>
    <t>小型四輪</t>
  </si>
  <si>
    <t>軽自動車</t>
  </si>
  <si>
    <t>小　型
二輪車</t>
  </si>
  <si>
    <t>大　型
特殊車</t>
  </si>
  <si>
    <t>特　種
用途車</t>
  </si>
  <si>
    <t>乗用</t>
  </si>
  <si>
    <t>乗　合
自動車</t>
  </si>
  <si>
    <t>総　　数</t>
  </si>
  <si>
    <t>年月</t>
  </si>
  <si>
    <t>貨物用</t>
  </si>
  <si>
    <t>（単位　台）</t>
  </si>
  <si>
    <t>資料：中国運輸局岡山運輸支局、(社)全国軽自動車協会連合会</t>
  </si>
  <si>
    <t>吉備中央町</t>
  </si>
  <si>
    <t>加 賀 郡</t>
  </si>
  <si>
    <t>美 咲 町</t>
  </si>
  <si>
    <t>久米南町</t>
  </si>
  <si>
    <t>久 米 郡</t>
  </si>
  <si>
    <t>西粟倉村</t>
  </si>
  <si>
    <t>英 田 郡</t>
  </si>
  <si>
    <t>奈 義 町</t>
  </si>
  <si>
    <t>勝 央 町</t>
  </si>
  <si>
    <t>勝 田 郡</t>
  </si>
  <si>
    <t>鏡 野 町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</si>
  <si>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</si>
  <si>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</si>
  <si>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</si>
  <si>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</si>
  <si>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</si>
  <si>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</si>
  <si>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</si>
  <si>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早 島 町</t>
  </si>
  <si>
    <t>都 窪 郡</t>
  </si>
  <si>
    <t>和 気 町</t>
  </si>
  <si>
    <t>和 気 郡</t>
  </si>
  <si>
    <t>浅 口 市</t>
  </si>
  <si>
    <t>真 庭 市</t>
  </si>
  <si>
    <t>美 作 市</t>
  </si>
  <si>
    <t>赤 磐 市</t>
  </si>
  <si>
    <t>瀬戸内市</t>
  </si>
  <si>
    <t>備 前 市</t>
  </si>
  <si>
    <t>新 見 市</t>
  </si>
  <si>
    <t>高 梁 市</t>
  </si>
  <si>
    <t>総 社 市</t>
  </si>
  <si>
    <t>井 原 市</t>
  </si>
  <si>
    <t>笠 岡 市</t>
  </si>
  <si>
    <t>玉 野 市</t>
  </si>
  <si>
    <t>津 山 市</t>
  </si>
  <si>
    <t>倉 敷 市</t>
  </si>
  <si>
    <t>岡 山 市</t>
  </si>
  <si>
    <t>県    計</t>
  </si>
  <si>
    <t>被けん引車</t>
  </si>
  <si>
    <t>特　種
用途車</t>
  </si>
  <si>
    <t>乗　合
自動車</t>
  </si>
  <si>
    <t>貨物</t>
  </si>
  <si>
    <t>合計</t>
  </si>
  <si>
    <t>登録用自動車</t>
  </si>
  <si>
    <t>市町村</t>
  </si>
  <si>
    <t xml:space="preserve"> 北 区</t>
  </si>
  <si>
    <t>　中 区</t>
  </si>
  <si>
    <t>　東 区</t>
  </si>
  <si>
    <t>　南 区</t>
  </si>
  <si>
    <t xml:space="preserve">不 明 </t>
  </si>
  <si>
    <t>…</t>
  </si>
  <si>
    <t>資料：本州四国連絡高速道路(株)岡山管理センター</t>
  </si>
  <si>
    <t>　 3</t>
  </si>
  <si>
    <t xml:space="preserve">   12</t>
  </si>
  <si>
    <t xml:space="preserve">   11</t>
  </si>
  <si>
    <t xml:space="preserve"> 　9</t>
  </si>
  <si>
    <t xml:space="preserve"> 　8</t>
  </si>
  <si>
    <t xml:space="preserve"> 　7</t>
  </si>
  <si>
    <t xml:space="preserve"> 　6</t>
  </si>
  <si>
    <t>特大車</t>
  </si>
  <si>
    <t>大型車</t>
  </si>
  <si>
    <t>中型車</t>
  </si>
  <si>
    <t>軽自動車等</t>
  </si>
  <si>
    <t>一日平均</t>
  </si>
  <si>
    <t>車　　　種　　　区　　　分</t>
  </si>
  <si>
    <t>計</t>
  </si>
  <si>
    <t>年度・月</t>
  </si>
  <si>
    <t>（単位 台）</t>
  </si>
  <si>
    <t>輸送人員</t>
  </si>
  <si>
    <t>総走行キロ</t>
  </si>
  <si>
    <t>車両数</t>
  </si>
  <si>
    <t>実車走行キロ</t>
  </si>
  <si>
    <t>一般貸切旅客自動車(観光バス)</t>
  </si>
  <si>
    <t>一般乗合旅客自動車(バス)</t>
  </si>
  <si>
    <t>乗用自動車(ハイヤー、タクシー)</t>
  </si>
  <si>
    <t>（単位　車輌数　台、走行キロ　千㎞、輸送人員　千人）</t>
  </si>
  <si>
    <t>　加 賀 郡</t>
  </si>
  <si>
    <t>郡　　計</t>
  </si>
  <si>
    <t xml:space="preserve">  浅 口 市</t>
  </si>
  <si>
    <t>　美 作 市</t>
  </si>
  <si>
    <t>　真 庭 市</t>
  </si>
  <si>
    <t>　赤 磐 市</t>
  </si>
  <si>
    <t>　瀬戸内市</t>
  </si>
  <si>
    <t>　　　　南区</t>
  </si>
  <si>
    <t>　　　　東区</t>
  </si>
  <si>
    <t>　　　　中区</t>
  </si>
  <si>
    <t>　　　　北区</t>
  </si>
  <si>
    <t>市　　計</t>
  </si>
  <si>
    <t>総　　数</t>
  </si>
  <si>
    <t>分室</t>
  </si>
  <si>
    <t>郵便局</t>
  </si>
  <si>
    <t>簡　　　易
郵　便　局</t>
  </si>
  <si>
    <t>郵便切手類
販売所等</t>
  </si>
  <si>
    <t>監査室</t>
  </si>
  <si>
    <t>郵便局㈱店舗</t>
  </si>
  <si>
    <t>市　　郡</t>
  </si>
  <si>
    <t>総数</t>
  </si>
  <si>
    <t>移　入</t>
  </si>
  <si>
    <t>移　出</t>
  </si>
  <si>
    <t>総　数</t>
  </si>
  <si>
    <t>輸移入</t>
  </si>
  <si>
    <t>輸移出</t>
  </si>
  <si>
    <t>自動車航送車輌台数</t>
  </si>
  <si>
    <t>貨物出入トン数</t>
  </si>
  <si>
    <t>年次・港湾</t>
  </si>
  <si>
    <t>総トン数</t>
  </si>
  <si>
    <t>隻　数</t>
  </si>
  <si>
    <t>上陸人員</t>
  </si>
  <si>
    <t>乗込人員</t>
  </si>
  <si>
    <t>避難船・その他</t>
  </si>
  <si>
    <t>漁　　　船</t>
  </si>
  <si>
    <t>乗降人員</t>
  </si>
  <si>
    <t>隻　　数</t>
  </si>
  <si>
    <t>隻　　数</t>
  </si>
  <si>
    <t>内航</t>
  </si>
  <si>
    <t>外航</t>
  </si>
  <si>
    <t>商船</t>
  </si>
  <si>
    <t>　資料：中国総合通信局</t>
  </si>
  <si>
    <t>全国</t>
  </si>
  <si>
    <t>中国</t>
  </si>
  <si>
    <t>岡山</t>
  </si>
  <si>
    <t>年次</t>
  </si>
  <si>
    <t>ビル電話</t>
  </si>
  <si>
    <t>利用種別</t>
  </si>
  <si>
    <t>種類別</t>
  </si>
  <si>
    <t>入港船舶数（つづき）</t>
  </si>
  <si>
    <t>入港船舶数</t>
  </si>
  <si>
    <t>水島</t>
  </si>
  <si>
    <t>宇野</t>
  </si>
  <si>
    <t>東備</t>
  </si>
  <si>
    <t>携帯電話加入契約数</t>
  </si>
  <si>
    <t>（単位　台）</t>
  </si>
  <si>
    <t>年度</t>
  </si>
  <si>
    <t>登  録
軽三、
四輪車</t>
  </si>
  <si>
    <t>注）1 貨物用の普通及び小型四輪には、牽引車を含む。</t>
  </si>
  <si>
    <t>　　2 乗用の小型及び特種用途車には、三輪車を含む。</t>
  </si>
  <si>
    <t>　　3 軽自動車の三、四輪車には、特種用途車を含む。</t>
  </si>
  <si>
    <t>3</t>
  </si>
  <si>
    <t>　11　運輸及び通信　その２</t>
  </si>
  <si>
    <t xml:space="preserve"> 瀬戸大橋通行台数</t>
  </si>
  <si>
    <t xml:space="preserve"> 郵便局数等調</t>
  </si>
  <si>
    <t xml:space="preserve"> 自動車保有台数</t>
  </si>
  <si>
    <t xml:space="preserve"> 市町村別自動車保有台数</t>
  </si>
  <si>
    <t xml:space="preserve"> 船舶入港数、旅客数、貨物出入トン数及び
 自動車航送車輌台数</t>
  </si>
  <si>
    <t xml:space="preserve"> 自動車旅客輸送実績</t>
  </si>
  <si>
    <t>（１）電話加入数</t>
  </si>
  <si>
    <t>総数</t>
  </si>
  <si>
    <t>単独</t>
  </si>
  <si>
    <t>共同</t>
  </si>
  <si>
    <t>事務用</t>
  </si>
  <si>
    <t>住宅用</t>
  </si>
  <si>
    <t xml:space="preserve">23   </t>
  </si>
  <si>
    <t>資料：ＮＴＴ西日本岡山支店</t>
  </si>
  <si>
    <t>（２）ブロードバンド契約数</t>
  </si>
  <si>
    <t>合計</t>
  </si>
  <si>
    <t>資料：中国総合通信局</t>
  </si>
  <si>
    <t>23</t>
  </si>
  <si>
    <t xml:space="preserve">    22</t>
  </si>
  <si>
    <t xml:space="preserve">    24</t>
  </si>
  <si>
    <t>注） 簡易郵便局は、業務を委託している郵便局であり、簡易郵便局の店舗数には、一時閉鎖中の9局を含む。</t>
  </si>
  <si>
    <t>（３）携帯電話加入契約数</t>
  </si>
  <si>
    <t xml:space="preserve"> 情報通信サービスの加入・契約・利用状況</t>
  </si>
  <si>
    <t xml:space="preserve"> （１）電話加入数</t>
  </si>
  <si>
    <t xml:space="preserve"> （２）ブロードバンド契約数</t>
  </si>
  <si>
    <t xml:space="preserve"> （３）携帯電話加入契約数</t>
  </si>
  <si>
    <t>平成20年度</t>
  </si>
  <si>
    <t>21</t>
  </si>
  <si>
    <t>22</t>
  </si>
  <si>
    <t>24</t>
  </si>
  <si>
    <t>24 年 4 月</t>
  </si>
  <si>
    <t xml:space="preserve"> 　5</t>
  </si>
  <si>
    <t xml:space="preserve">   10</t>
  </si>
  <si>
    <t>25 年 1 月</t>
  </si>
  <si>
    <t>　 2</t>
  </si>
  <si>
    <t>平成21年3月末</t>
  </si>
  <si>
    <t xml:space="preserve">22   </t>
  </si>
  <si>
    <t xml:space="preserve">24   </t>
  </si>
  <si>
    <t xml:space="preserve">25   </t>
  </si>
  <si>
    <t>平成25年3月末現在</t>
  </si>
  <si>
    <t>直営の郵便局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</si>
  <si>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</si>
  <si>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</si>
  <si>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</si>
  <si>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</si>
  <si>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</si>
  <si>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</si>
  <si>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</si>
  <si>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</si>
  <si>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</si>
  <si>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</si>
  <si>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和 気 郡</t>
  </si>
  <si>
    <t>　都 窪 郡</t>
  </si>
  <si>
    <t>　浅 口 郡</t>
  </si>
  <si>
    <t>　小 田 郡</t>
  </si>
  <si>
    <t>　真 庭 郡</t>
  </si>
  <si>
    <t>　苫 田 郡</t>
  </si>
  <si>
    <t>　勝 田 郡</t>
  </si>
  <si>
    <t>　英 田 郡</t>
  </si>
  <si>
    <t>　久 米 郡</t>
  </si>
  <si>
    <t>資料：日本郵便(株)中国支社</t>
  </si>
  <si>
    <t xml:space="preserve">郵　　便
差 出 箱
</t>
  </si>
  <si>
    <r>
      <rPr>
        <sz val="8"/>
        <rFont val="ＭＳ 明朝"/>
        <family val="1"/>
      </rPr>
      <t>ＢＷＡ</t>
    </r>
    <r>
      <rPr>
        <sz val="6"/>
        <rFont val="ＭＳ 明朝"/>
        <family val="1"/>
      </rPr>
      <t xml:space="preserve">
アクセスサービス
</t>
    </r>
  </si>
  <si>
    <r>
      <rPr>
        <sz val="8"/>
        <rFont val="ＭＳ 明朝"/>
        <family val="1"/>
      </rPr>
      <t>ＦＷＡ</t>
    </r>
    <r>
      <rPr>
        <sz val="6"/>
        <rFont val="ＭＳ 明朝"/>
        <family val="1"/>
      </rPr>
      <t xml:space="preserve">
アクセスサービス
</t>
    </r>
  </si>
  <si>
    <r>
      <rPr>
        <sz val="8"/>
        <rFont val="ＭＳ 明朝"/>
        <family val="1"/>
      </rPr>
      <t>ＣＡＴＶ</t>
    </r>
    <r>
      <rPr>
        <sz val="6"/>
        <rFont val="ＭＳ 明朝"/>
        <family val="1"/>
      </rPr>
      <t xml:space="preserve">
アクセスサービス
</t>
    </r>
  </si>
  <si>
    <r>
      <rPr>
        <sz val="8"/>
        <rFont val="ＭＳ 明朝"/>
        <family val="1"/>
      </rPr>
      <t>ＤＳＬ</t>
    </r>
    <r>
      <rPr>
        <sz val="6"/>
        <rFont val="ＭＳ 明朝"/>
        <family val="1"/>
      </rPr>
      <t xml:space="preserve">
アクセスサービス
</t>
    </r>
  </si>
  <si>
    <r>
      <rPr>
        <sz val="8"/>
        <rFont val="ＭＳ 明朝"/>
        <family val="1"/>
      </rPr>
      <t>ＦＴＴＨ</t>
    </r>
    <r>
      <rPr>
        <sz val="6"/>
        <rFont val="ＭＳ 明朝"/>
        <family val="1"/>
      </rPr>
      <t xml:space="preserve">
アクセスサービス
</t>
    </r>
  </si>
  <si>
    <r>
      <rPr>
        <sz val="8"/>
        <rFont val="ＭＳ 明朝"/>
        <family val="1"/>
      </rPr>
      <t>ＬＴＥ</t>
    </r>
    <r>
      <rPr>
        <sz val="6"/>
        <rFont val="ＭＳ 明朝"/>
        <family val="1"/>
      </rPr>
      <t xml:space="preserve">
(3.9世代携帯電話パケット通信アクセスサービス）</t>
    </r>
  </si>
  <si>
    <t>平成20年</t>
  </si>
  <si>
    <t>　21</t>
  </si>
  <si>
    <t>　22</t>
  </si>
  <si>
    <t>　23</t>
  </si>
  <si>
    <t>　24</t>
  </si>
  <si>
    <t>　　　注）1　水島港、宇野港、岡山港及び東備港を掲載した。</t>
  </si>
  <si>
    <t>資料：県港湾課「港湾統計年報」</t>
  </si>
  <si>
    <t>　　　　　2　入港船舶は、積載貨物の有無にかかわらず総トン数５トン以上の船舶である。</t>
  </si>
  <si>
    <t>　　　　　3　出入貨物は、２の制限にかかわらず船舶によって出入したものすべてである。</t>
  </si>
  <si>
    <t>　　　　　4　貨物出入トン数は、フレートトンである。</t>
  </si>
  <si>
    <t>　　　　　5　商船は、自動車航送船（フェリー）を含む。</t>
  </si>
  <si>
    <t>平成21年3月末</t>
  </si>
  <si>
    <t xml:space="preserve">    23</t>
  </si>
  <si>
    <t xml:space="preserve">    25</t>
  </si>
  <si>
    <t xml:space="preserve">  24年4月末　</t>
  </si>
  <si>
    <t xml:space="preserve">  25年1月末　</t>
  </si>
  <si>
    <t>平成25年3月末現在</t>
  </si>
  <si>
    <t>96　市町村別自動車保有台数</t>
  </si>
  <si>
    <t>95　自動車保有台数</t>
  </si>
  <si>
    <t>97　船舶入港数､旅客数､貨物出入トン数及び自動車航送車輌台数　</t>
  </si>
  <si>
    <t>98　自動車旅客輸送実績</t>
  </si>
  <si>
    <t>99　瀬戸大橋通行台数</t>
  </si>
  <si>
    <t>100　情報通信サービスの加入・契約・利用状況</t>
  </si>
  <si>
    <t>101　郵便局数等調　</t>
  </si>
  <si>
    <t>142　　運輸及び通信</t>
  </si>
  <si>
    <t>運輸及び通信　　143</t>
  </si>
  <si>
    <t>144　　運輸及び通信</t>
  </si>
  <si>
    <t>運輸及び通信　　145</t>
  </si>
  <si>
    <t>146　　運輸及び通信</t>
  </si>
  <si>
    <t>148　　運輸及び通信</t>
  </si>
  <si>
    <t>運輸及び通信　　147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</si>
</sst>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#,##0_);[Red]\(#,##0\)"/>
    <numFmt numFmtId="179" formatCode="_ * #\ ##0;_ * \-#\ ##0;_ &quot;-&quot;;_ @_ "/>
    <numFmt numFmtId="180" formatCode="_ * #\ ##0;_ &quot;△&quot;* #\ ##0;_ * &quot;-&quot;;_ @"/>
    <numFmt numFmtId="181" formatCode="_ * #\ ###\ ##0\ ;_ * \-#\ ###\ ##0\ ;_ * &quot;-&quot;\ ;_ @_ "/>
    <numFmt numFmtId="182" formatCode="#,##0_ "/>
  </numFmts>
  <fonts count="58">
    <font>
      <sz val="9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2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3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35"/>
      <color indexed="20"/>
      <name val="ＭＳ ゴシック"/>
      <family val="3"/>
    </font>
    <font>
      <sz val="11"/>
      <color indexed="17"/>
      <name val="ＭＳ Ｐゴシック"/>
      <family val="3"/>
    </font>
    <font>
      <u val="single"/>
      <sz val="10.35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3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35"/>
      <color theme="11"/>
      <name val="ＭＳ ゴシック"/>
      <family val="3"/>
    </font>
    <font>
      <sz val="11"/>
      <color rgb="FF006100"/>
      <name val="Calibri"/>
      <family val="3"/>
    </font>
    <font>
      <u val="single"/>
      <sz val="10.35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5" fillId="0" borderId="0">
      <alignment/>
      <protection/>
    </xf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 locked="0"/>
    </xf>
    <xf numFmtId="177" fontId="6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78" fontId="2" fillId="0" borderId="1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178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vertical="top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180" fontId="2" fillId="0" borderId="0" xfId="0" applyNumberFormat="1" applyFont="1" applyFill="1" applyAlignment="1">
      <alignment horizontal="right" vertical="center"/>
    </xf>
    <xf numFmtId="49" fontId="2" fillId="0" borderId="18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11" fillId="0" borderId="0" xfId="63" applyFont="1" applyFill="1" applyAlignment="1">
      <alignment vertical="center"/>
      <protection/>
    </xf>
    <xf numFmtId="0" fontId="10" fillId="0" borderId="0" xfId="0" applyFont="1" applyFill="1" applyAlignment="1">
      <alignment horizontal="left"/>
    </xf>
    <xf numFmtId="0" fontId="2" fillId="0" borderId="0" xfId="63" applyFont="1" applyFill="1" applyAlignment="1">
      <alignment/>
      <protection/>
    </xf>
    <xf numFmtId="0" fontId="2" fillId="0" borderId="0" xfId="63" applyFont="1" applyFill="1" applyAlignment="1">
      <alignment horizontal="left"/>
      <protection/>
    </xf>
    <xf numFmtId="0" fontId="2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11" xfId="63" applyFont="1" applyFill="1" applyBorder="1" applyAlignment="1">
      <alignment horizontal="center"/>
      <protection/>
    </xf>
    <xf numFmtId="0" fontId="13" fillId="0" borderId="18" xfId="63" applyFont="1" applyFill="1" applyBorder="1" applyAlignment="1">
      <alignment horizontal="center"/>
      <protection/>
    </xf>
    <xf numFmtId="181" fontId="2" fillId="0" borderId="0" xfId="63" applyNumberFormat="1" applyFont="1" applyFill="1" applyAlignment="1">
      <alignment horizontal="right" vertical="center"/>
      <protection/>
    </xf>
    <xf numFmtId="181" fontId="2" fillId="0" borderId="0" xfId="63" applyNumberFormat="1" applyFont="1" applyFill="1" applyAlignment="1">
      <alignment horizontal="center" vertical="center"/>
      <protection/>
    </xf>
    <xf numFmtId="0" fontId="2" fillId="0" borderId="14" xfId="63" applyFont="1" applyFill="1" applyBorder="1" applyAlignment="1">
      <alignment horizontal="distributed" vertical="center"/>
      <protection/>
    </xf>
    <xf numFmtId="181" fontId="13" fillId="0" borderId="0" xfId="63" applyNumberFormat="1" applyFont="1" applyFill="1" applyAlignment="1">
      <alignment horizontal="center" vertical="center"/>
      <protection/>
    </xf>
    <xf numFmtId="0" fontId="13" fillId="0" borderId="14" xfId="63" applyFont="1" applyFill="1" applyBorder="1" applyAlignment="1">
      <alignment horizontal="distributed" vertical="center"/>
      <protection/>
    </xf>
    <xf numFmtId="0" fontId="14" fillId="0" borderId="0" xfId="63" applyFont="1" applyFill="1" applyAlignment="1">
      <alignment vertical="center"/>
      <protection/>
    </xf>
    <xf numFmtId="181" fontId="0" fillId="0" borderId="0" xfId="63" applyNumberFormat="1" applyFont="1" applyFill="1" applyAlignment="1">
      <alignment horizontal="center" vertical="center"/>
      <protection/>
    </xf>
    <xf numFmtId="0" fontId="0" fillId="0" borderId="14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13" fillId="0" borderId="15" xfId="63" applyFont="1" applyFill="1" applyBorder="1" applyAlignment="1">
      <alignment horizontal="center" vertical="top"/>
      <protection/>
    </xf>
    <xf numFmtId="0" fontId="13" fillId="0" borderId="15" xfId="63" applyFont="1" applyFill="1" applyBorder="1" applyAlignment="1">
      <alignment horizontal="center"/>
      <protection/>
    </xf>
    <xf numFmtId="0" fontId="13" fillId="0" borderId="19" xfId="63" applyFont="1" applyFill="1" applyBorder="1" applyAlignment="1">
      <alignment horizontal="center"/>
      <protection/>
    </xf>
    <xf numFmtId="0" fontId="2" fillId="0" borderId="20" xfId="63" applyFont="1" applyFill="1" applyBorder="1" applyAlignment="1">
      <alignment horizontal="distributed" vertical="center"/>
      <protection/>
    </xf>
    <xf numFmtId="0" fontId="4" fillId="0" borderId="0" xfId="63" applyFont="1" applyFill="1" applyAlignment="1">
      <alignment horizontal="right" vertical="top"/>
      <protection/>
    </xf>
    <xf numFmtId="0" fontId="2" fillId="0" borderId="11" xfId="63" applyFont="1" applyFill="1" applyBorder="1" applyAlignment="1">
      <alignment/>
      <protection/>
    </xf>
    <xf numFmtId="0" fontId="2" fillId="0" borderId="14" xfId="67" applyFont="1" applyFill="1" applyBorder="1" applyAlignment="1" applyProtection="1">
      <alignment horizontal="center" vertical="center"/>
      <protection locked="0"/>
    </xf>
    <xf numFmtId="49" fontId="2" fillId="0" borderId="14" xfId="6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2" fillId="0" borderId="0" xfId="64" applyFont="1" applyFill="1" applyProtection="1">
      <alignment/>
      <protection locked="0"/>
    </xf>
    <xf numFmtId="0" fontId="2" fillId="0" borderId="0" xfId="64" applyFont="1" applyFill="1" applyBorder="1" applyProtection="1">
      <alignment/>
      <protection locked="0"/>
    </xf>
    <xf numFmtId="0" fontId="10" fillId="0" borderId="0" xfId="64" applyFont="1" applyFill="1" applyAlignment="1" applyProtection="1">
      <alignment horizontal="left"/>
      <protection locked="0"/>
    </xf>
    <xf numFmtId="0" fontId="10" fillId="0" borderId="0" xfId="64" applyFont="1" applyFill="1" applyAlignment="1" applyProtection="1">
      <alignment/>
      <protection locked="0"/>
    </xf>
    <xf numFmtId="177" fontId="2" fillId="0" borderId="11" xfId="64" applyNumberFormat="1" applyFont="1" applyFill="1" applyBorder="1" applyAlignment="1" applyProtection="1">
      <alignment vertical="center"/>
      <protection locked="0"/>
    </xf>
    <xf numFmtId="0" fontId="2" fillId="0" borderId="18" xfId="64" applyFont="1" applyFill="1" applyBorder="1" applyAlignment="1" applyProtection="1">
      <alignment horizontal="center" vertical="center"/>
      <protection locked="0"/>
    </xf>
    <xf numFmtId="0" fontId="2" fillId="0" borderId="14" xfId="64" applyFont="1" applyFill="1" applyBorder="1" applyAlignment="1" applyProtection="1">
      <alignment horizontal="distributed" vertical="center"/>
      <protection locked="0"/>
    </xf>
    <xf numFmtId="0" fontId="2" fillId="0" borderId="0" xfId="64" applyFont="1" applyFill="1" applyBorder="1" applyAlignment="1" applyProtection="1">
      <alignment/>
      <protection locked="0"/>
    </xf>
    <xf numFmtId="0" fontId="2" fillId="0" borderId="11" xfId="64" applyFont="1" applyFill="1" applyBorder="1" applyAlignment="1" applyProtection="1">
      <alignment/>
      <protection locked="0"/>
    </xf>
    <xf numFmtId="0" fontId="2" fillId="0" borderId="18" xfId="64" applyFont="1" applyFill="1" applyBorder="1" applyAlignment="1" applyProtection="1">
      <alignment/>
      <protection locked="0"/>
    </xf>
    <xf numFmtId="0" fontId="2" fillId="0" borderId="14" xfId="64" applyFont="1" applyFill="1" applyBorder="1" applyAlignment="1" applyProtection="1">
      <alignment horizontal="center" vertical="center"/>
      <protection locked="0"/>
    </xf>
    <xf numFmtId="0" fontId="2" fillId="0" borderId="0" xfId="64" applyFont="1" applyFill="1" applyAlignment="1" applyProtection="1">
      <alignment vertical="center"/>
      <protection locked="0"/>
    </xf>
    <xf numFmtId="0" fontId="4" fillId="0" borderId="19" xfId="64" applyFont="1" applyFill="1" applyBorder="1" applyAlignment="1" applyProtection="1">
      <alignment/>
      <protection locked="0"/>
    </xf>
    <xf numFmtId="0" fontId="4" fillId="0" borderId="11" xfId="64" applyFont="1" applyFill="1" applyBorder="1" applyAlignment="1" applyProtection="1">
      <alignment horizontal="right" vertical="center"/>
      <protection locked="0"/>
    </xf>
    <xf numFmtId="0" fontId="2" fillId="0" borderId="11" xfId="64" applyFont="1" applyFill="1" applyBorder="1" applyProtection="1">
      <alignment/>
      <protection locked="0"/>
    </xf>
    <xf numFmtId="0" fontId="2" fillId="0" borderId="18" xfId="64" applyFont="1" applyFill="1" applyBorder="1" applyProtection="1">
      <alignment/>
      <protection locked="0"/>
    </xf>
    <xf numFmtId="0" fontId="2" fillId="0" borderId="19" xfId="64" applyFont="1" applyFill="1" applyBorder="1" applyProtection="1">
      <alignment/>
      <protection locked="0"/>
    </xf>
    <xf numFmtId="0" fontId="8" fillId="0" borderId="0" xfId="64" applyFont="1" applyFill="1" applyAlignment="1" applyProtection="1">
      <alignment vertical="top"/>
      <protection locked="0"/>
    </xf>
    <xf numFmtId="0" fontId="8" fillId="0" borderId="0" xfId="64" applyFont="1" applyFill="1" applyAlignment="1" applyProtection="1">
      <alignment horizontal="left" vertical="top"/>
      <protection locked="0"/>
    </xf>
    <xf numFmtId="0" fontId="2" fillId="0" borderId="0" xfId="64" applyFont="1" applyFill="1" applyAlignment="1" applyProtection="1">
      <alignment vertical="top"/>
      <protection locked="0"/>
    </xf>
    <xf numFmtId="0" fontId="2" fillId="0" borderId="0" xfId="64" applyFont="1" applyFill="1" applyAlignment="1" applyProtection="1">
      <alignment horizontal="right" vertical="center"/>
      <protection locked="0"/>
    </xf>
    <xf numFmtId="0" fontId="2" fillId="0" borderId="14" xfId="67" applyFont="1" applyFill="1" applyBorder="1" applyAlignment="1" applyProtection="1">
      <alignment horizontal="distributed" vertical="center"/>
      <protection locked="0"/>
    </xf>
    <xf numFmtId="0" fontId="0" fillId="0" borderId="0" xfId="64" applyFont="1" applyFill="1" applyAlignment="1" applyProtection="1">
      <alignment vertical="center"/>
      <protection locked="0"/>
    </xf>
    <xf numFmtId="0" fontId="0" fillId="0" borderId="0" xfId="64" applyFont="1" applyFill="1" applyProtection="1">
      <alignment/>
      <protection locked="0"/>
    </xf>
    <xf numFmtId="0" fontId="4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1" fillId="0" borderId="11" xfId="63" applyFont="1" applyFill="1" applyBorder="1" applyAlignment="1">
      <alignment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>
      <alignment horizontal="distributed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177" fontId="6" fillId="0" borderId="1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3" fillId="0" borderId="0" xfId="43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81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4" fillId="0" borderId="0" xfId="64" applyFont="1" applyFill="1" applyBorder="1" applyAlignment="1" applyProtection="1">
      <alignment horizontal="right" vertical="center"/>
      <protection locked="0"/>
    </xf>
    <xf numFmtId="0" fontId="57" fillId="0" borderId="0" xfId="43" applyFont="1" applyAlignment="1" applyProtection="1">
      <alignment/>
      <protection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/>
    </xf>
    <xf numFmtId="0" fontId="17" fillId="0" borderId="14" xfId="63" applyFont="1" applyFill="1" applyBorder="1" applyAlignment="1">
      <alignment horizontal="center" vertical="center"/>
      <protection/>
    </xf>
    <xf numFmtId="181" fontId="17" fillId="0" borderId="0" xfId="63" applyNumberFormat="1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14" xfId="67" applyNumberFormat="1" applyFont="1" applyFill="1" applyBorder="1" applyAlignment="1" applyProtection="1">
      <alignment horizontal="center" vertical="center"/>
      <protection locked="0"/>
    </xf>
    <xf numFmtId="182" fontId="4" fillId="0" borderId="10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66" applyFont="1" applyFill="1" applyAlignment="1">
      <alignment vertical="top" wrapText="1"/>
      <protection/>
    </xf>
    <xf numFmtId="0" fontId="2" fillId="0" borderId="0" xfId="63" applyFont="1" applyFill="1" applyAlignment="1">
      <alignment horizontal="right" vertical="center" wrapText="1"/>
      <protection/>
    </xf>
    <xf numFmtId="0" fontId="11" fillId="0" borderId="0" xfId="63" applyFont="1" applyFill="1" applyAlignment="1">
      <alignment horizontal="center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43" fillId="0" borderId="0" xfId="43" applyAlignment="1" applyProtection="1">
      <alignment horizontal="left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distributed" vertical="center"/>
      <protection locked="0"/>
    </xf>
    <xf numFmtId="0" fontId="6" fillId="0" borderId="24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6" fillId="0" borderId="25" xfId="0" applyFont="1" applyFill="1" applyBorder="1" applyAlignment="1" applyProtection="1">
      <alignment horizontal="distributed" vertical="center"/>
      <protection locked="0"/>
    </xf>
    <xf numFmtId="0" fontId="6" fillId="0" borderId="21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6" fillId="0" borderId="27" xfId="0" applyFont="1" applyFill="1" applyBorder="1" applyAlignment="1" applyProtection="1">
      <alignment horizontal="distributed" vertical="center"/>
      <protection locked="0"/>
    </xf>
    <xf numFmtId="0" fontId="2" fillId="0" borderId="0" xfId="66" applyFont="1" applyFill="1" applyAlignment="1">
      <alignment horizontal="left" vertical="top" wrapText="1"/>
      <protection/>
    </xf>
    <xf numFmtId="0" fontId="2" fillId="0" borderId="0" xfId="0" applyFont="1" applyFill="1" applyAlignment="1" applyProtection="1">
      <alignment horizontal="right" vertical="top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distributed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26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27" xfId="0" applyFont="1" applyFill="1" applyBorder="1" applyAlignment="1" applyProtection="1">
      <alignment horizontal="distributed" vertical="center"/>
      <protection locked="0"/>
    </xf>
    <xf numFmtId="0" fontId="2" fillId="0" borderId="19" xfId="0" applyFont="1" applyFill="1" applyBorder="1" applyAlignment="1" applyProtection="1">
      <alignment horizontal="distributed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2" fillId="0" borderId="31" xfId="0" applyFont="1" applyFill="1" applyBorder="1" applyAlignment="1" applyProtection="1">
      <alignment horizontal="distributed" vertical="center"/>
      <protection locked="0"/>
    </xf>
    <xf numFmtId="0" fontId="2" fillId="0" borderId="32" xfId="0" applyFont="1" applyFill="1" applyBorder="1" applyAlignment="1" applyProtection="1">
      <alignment horizontal="distributed" vertical="center"/>
      <protection locked="0"/>
    </xf>
    <xf numFmtId="177" fontId="2" fillId="0" borderId="0" xfId="64" applyNumberFormat="1" applyFont="1" applyFill="1" applyBorder="1" applyAlignment="1" applyProtection="1">
      <alignment horizontal="center" vertical="center"/>
      <protection locked="0"/>
    </xf>
    <xf numFmtId="177" fontId="2" fillId="0" borderId="0" xfId="64" applyNumberFormat="1" applyFont="1" applyFill="1" applyAlignment="1" applyProtection="1">
      <alignment horizontal="center" vertical="center"/>
      <protection locked="0"/>
    </xf>
    <xf numFmtId="0" fontId="2" fillId="0" borderId="11" xfId="64" applyFont="1" applyFill="1" applyBorder="1" applyAlignment="1" applyProtection="1">
      <alignment/>
      <protection locked="0"/>
    </xf>
    <xf numFmtId="0" fontId="2" fillId="0" borderId="20" xfId="64" applyFont="1" applyFill="1" applyBorder="1" applyAlignment="1" applyProtection="1">
      <alignment horizontal="center" vertical="center"/>
      <protection locked="0"/>
    </xf>
    <xf numFmtId="0" fontId="4" fillId="0" borderId="15" xfId="64" applyFont="1" applyFill="1" applyBorder="1" applyAlignment="1" applyProtection="1">
      <alignment/>
      <protection locked="0"/>
    </xf>
    <xf numFmtId="177" fontId="0" fillId="0" borderId="0" xfId="67" applyNumberFormat="1" applyFont="1" applyFill="1" applyAlignment="1" applyProtection="1">
      <alignment horizontal="center" vertical="center"/>
      <protection locked="0"/>
    </xf>
    <xf numFmtId="177" fontId="2" fillId="0" borderId="0" xfId="67" applyNumberFormat="1" applyFont="1" applyFill="1" applyBorder="1" applyAlignment="1" applyProtection="1">
      <alignment horizontal="center" vertical="center"/>
      <protection locked="0"/>
    </xf>
    <xf numFmtId="177" fontId="2" fillId="0" borderId="0" xfId="64" applyNumberFormat="1" applyFont="1" applyFill="1" applyAlignment="1" applyProtection="1">
      <alignment vertical="center"/>
      <protection locked="0"/>
    </xf>
    <xf numFmtId="177" fontId="2" fillId="0" borderId="0" xfId="64" applyNumberFormat="1" applyFont="1" applyFill="1" applyAlignment="1" applyProtection="1">
      <alignment horizontal="right" vertical="center"/>
      <protection locked="0"/>
    </xf>
    <xf numFmtId="177" fontId="2" fillId="0" borderId="0" xfId="67" applyNumberFormat="1" applyFont="1" applyFill="1" applyAlignment="1" applyProtection="1">
      <alignment horizontal="center" vertical="center"/>
      <protection locked="0"/>
    </xf>
    <xf numFmtId="177" fontId="2" fillId="0" borderId="0" xfId="64" applyNumberFormat="1" applyFont="1" applyFill="1" applyAlignment="1" applyProtection="1">
      <alignment vertical="center"/>
      <protection/>
    </xf>
    <xf numFmtId="177" fontId="2" fillId="0" borderId="13" xfId="64" applyNumberFormat="1" applyFont="1" applyFill="1" applyBorder="1" applyAlignment="1" applyProtection="1">
      <alignment vertical="center"/>
      <protection/>
    </xf>
    <xf numFmtId="177" fontId="2" fillId="0" borderId="13" xfId="64" applyNumberFormat="1" applyFont="1" applyFill="1" applyBorder="1" applyAlignment="1" applyProtection="1">
      <alignment horizontal="center" vertical="center"/>
      <protection locked="0"/>
    </xf>
    <xf numFmtId="177" fontId="2" fillId="0" borderId="13" xfId="67" applyNumberFormat="1" applyFont="1" applyFill="1" applyBorder="1" applyAlignment="1" applyProtection="1">
      <alignment vertical="center"/>
      <protection/>
    </xf>
    <xf numFmtId="177" fontId="2" fillId="0" borderId="0" xfId="67" applyNumberFormat="1" applyFont="1" applyFill="1" applyAlignment="1" applyProtection="1">
      <alignment vertical="center"/>
      <protection/>
    </xf>
    <xf numFmtId="177" fontId="2" fillId="0" borderId="13" xfId="64" applyNumberFormat="1" applyFont="1" applyFill="1" applyBorder="1" applyAlignment="1" applyProtection="1">
      <alignment vertical="center"/>
      <protection locked="0"/>
    </xf>
    <xf numFmtId="0" fontId="2" fillId="0" borderId="0" xfId="64" applyFont="1" applyFill="1" applyAlignment="1">
      <alignment vertical="center"/>
      <protection/>
    </xf>
    <xf numFmtId="177" fontId="0" fillId="0" borderId="13" xfId="67" applyNumberFormat="1" applyFont="1" applyFill="1" applyBorder="1" applyAlignment="1" applyProtection="1">
      <alignment horizontal="center" vertical="center"/>
      <protection locked="0"/>
    </xf>
    <xf numFmtId="0" fontId="2" fillId="0" borderId="15" xfId="64" applyFont="1" applyFill="1" applyBorder="1" applyAlignment="1" applyProtection="1">
      <alignment/>
      <protection locked="0"/>
    </xf>
    <xf numFmtId="0" fontId="2" fillId="0" borderId="0" xfId="64" applyFont="1" applyFill="1" applyAlignment="1" applyProtection="1">
      <alignment vertical="center"/>
      <protection locked="0"/>
    </xf>
    <xf numFmtId="0" fontId="2" fillId="0" borderId="24" xfId="64" applyFont="1" applyFill="1" applyBorder="1" applyAlignment="1" applyProtection="1">
      <alignment horizontal="center" vertical="center"/>
      <protection locked="0"/>
    </xf>
    <xf numFmtId="0" fontId="2" fillId="0" borderId="32" xfId="64" applyFont="1" applyFill="1" applyBorder="1" applyAlignment="1" applyProtection="1">
      <alignment horizontal="center" vertical="center"/>
      <protection locked="0"/>
    </xf>
    <xf numFmtId="177" fontId="0" fillId="0" borderId="0" xfId="67" applyNumberFormat="1" applyFont="1" applyFill="1" applyAlignment="1" applyProtection="1">
      <alignment vertical="center"/>
      <protection/>
    </xf>
    <xf numFmtId="177" fontId="0" fillId="0" borderId="0" xfId="67" applyNumberFormat="1" applyFont="1" applyFill="1" applyBorder="1" applyAlignment="1" applyProtection="1">
      <alignment vertical="center"/>
      <protection/>
    </xf>
    <xf numFmtId="0" fontId="2" fillId="0" borderId="16" xfId="64" applyFont="1" applyFill="1" applyBorder="1" applyAlignment="1" applyProtection="1">
      <alignment horizontal="distributed" vertical="center"/>
      <protection locked="0"/>
    </xf>
    <xf numFmtId="0" fontId="2" fillId="0" borderId="15" xfId="64" applyFont="1" applyFill="1" applyBorder="1" applyAlignment="1" applyProtection="1">
      <alignment horizontal="distributed" vertical="center"/>
      <protection locked="0"/>
    </xf>
    <xf numFmtId="0" fontId="2" fillId="0" borderId="19" xfId="64" applyFont="1" applyFill="1" applyBorder="1" applyAlignment="1" applyProtection="1">
      <alignment horizontal="distributed" vertical="center"/>
      <protection locked="0"/>
    </xf>
    <xf numFmtId="0" fontId="2" fillId="0" borderId="30" xfId="64" applyFont="1" applyFill="1" applyBorder="1" applyAlignment="1" applyProtection="1">
      <alignment horizontal="distributed" vertical="center"/>
      <protection locked="0"/>
    </xf>
    <xf numFmtId="0" fontId="2" fillId="0" borderId="33" xfId="64" applyFont="1" applyFill="1" applyBorder="1" applyAlignment="1" applyProtection="1">
      <alignment horizontal="distributed" vertical="center"/>
      <protection locked="0"/>
    </xf>
    <xf numFmtId="0" fontId="2" fillId="0" borderId="27" xfId="64" applyFont="1" applyFill="1" applyBorder="1" applyAlignment="1" applyProtection="1">
      <alignment horizontal="distributed" vertical="center"/>
      <protection locked="0"/>
    </xf>
    <xf numFmtId="0" fontId="2" fillId="0" borderId="30" xfId="64" applyFont="1" applyFill="1" applyBorder="1" applyAlignment="1" applyProtection="1">
      <alignment horizontal="center" vertical="center"/>
      <protection locked="0"/>
    </xf>
    <xf numFmtId="0" fontId="2" fillId="0" borderId="33" xfId="64" applyFont="1" applyFill="1" applyBorder="1" applyAlignment="1" applyProtection="1">
      <alignment horizontal="center" vertical="center"/>
      <protection locked="0"/>
    </xf>
    <xf numFmtId="0" fontId="2" fillId="0" borderId="27" xfId="64" applyFont="1" applyFill="1" applyBorder="1" applyAlignment="1" applyProtection="1">
      <alignment horizontal="center" vertical="center"/>
      <protection locked="0"/>
    </xf>
    <xf numFmtId="0" fontId="2" fillId="0" borderId="17" xfId="64" applyFont="1" applyFill="1" applyBorder="1" applyAlignment="1" applyProtection="1">
      <alignment horizontal="distributed" vertical="center"/>
      <protection locked="0"/>
    </xf>
    <xf numFmtId="0" fontId="2" fillId="0" borderId="31" xfId="64" applyFont="1" applyFill="1" applyBorder="1" applyAlignment="1" applyProtection="1">
      <alignment horizontal="distributed" vertical="center"/>
      <protection locked="0"/>
    </xf>
    <xf numFmtId="177" fontId="2" fillId="0" borderId="0" xfId="67" applyNumberFormat="1" applyFont="1" applyFill="1" applyAlignment="1" applyProtection="1">
      <alignment vertical="center"/>
      <protection locked="0"/>
    </xf>
    <xf numFmtId="177" fontId="2" fillId="0" borderId="0" xfId="64" applyNumberFormat="1" applyFont="1" applyFill="1" applyBorder="1" applyAlignment="1" applyProtection="1">
      <alignment vertical="center"/>
      <protection locked="0"/>
    </xf>
    <xf numFmtId="0" fontId="2" fillId="0" borderId="17" xfId="64" applyFont="1" applyFill="1" applyBorder="1" applyAlignment="1" applyProtection="1">
      <alignment horizontal="center" vertical="center"/>
      <protection locked="0"/>
    </xf>
    <xf numFmtId="177" fontId="2" fillId="0" borderId="0" xfId="67" applyNumberFormat="1" applyFont="1" applyFill="1" applyBorder="1" applyAlignment="1" applyProtection="1">
      <alignment vertical="center"/>
      <protection locked="0"/>
    </xf>
    <xf numFmtId="0" fontId="2" fillId="0" borderId="15" xfId="64" applyFont="1" applyFill="1" applyBorder="1" applyProtection="1">
      <alignment/>
      <protection locked="0"/>
    </xf>
    <xf numFmtId="0" fontId="2" fillId="0" borderId="16" xfId="64" applyFont="1" applyFill="1" applyBorder="1" applyProtection="1">
      <alignment/>
      <protection locked="0"/>
    </xf>
    <xf numFmtId="177" fontId="0" fillId="0" borderId="13" xfId="67" applyNumberFormat="1" applyFont="1" applyFill="1" applyBorder="1" applyAlignment="1" applyProtection="1">
      <alignment vertical="center"/>
      <protection/>
    </xf>
    <xf numFmtId="177" fontId="0" fillId="0" borderId="0" xfId="67" applyNumberFormat="1" applyFont="1" applyFill="1" applyAlignment="1" applyProtection="1">
      <alignment vertical="center"/>
      <protection locked="0"/>
    </xf>
    <xf numFmtId="177" fontId="0" fillId="0" borderId="0" xfId="67" applyNumberFormat="1" applyFont="1" applyFill="1" applyBorder="1" applyAlignment="1" applyProtection="1">
      <alignment vertical="center"/>
      <protection locked="0"/>
    </xf>
    <xf numFmtId="0" fontId="2" fillId="0" borderId="23" xfId="64" applyFont="1" applyFill="1" applyBorder="1" applyAlignment="1" applyProtection="1">
      <alignment horizontal="distributed" vertical="center"/>
      <protection locked="0"/>
    </xf>
    <xf numFmtId="0" fontId="2" fillId="0" borderId="25" xfId="64" applyFont="1" applyFill="1" applyBorder="1" applyAlignment="1" applyProtection="1">
      <alignment horizontal="distributed" vertical="center"/>
      <protection locked="0"/>
    </xf>
    <xf numFmtId="0" fontId="2" fillId="0" borderId="31" xfId="64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7" fontId="2" fillId="0" borderId="0" xfId="64" applyNumberFormat="1" applyFont="1" applyFill="1" applyBorder="1" applyAlignment="1" applyProtection="1">
      <alignment vertical="center"/>
      <protection/>
    </xf>
    <xf numFmtId="0" fontId="2" fillId="0" borderId="22" xfId="64" applyFont="1" applyFill="1" applyBorder="1" applyAlignment="1" applyProtection="1">
      <alignment horizontal="distributed" vertical="center"/>
      <protection locked="0"/>
    </xf>
    <xf numFmtId="0" fontId="2" fillId="0" borderId="20" xfId="64" applyFont="1" applyFill="1" applyBorder="1" applyAlignment="1" applyProtection="1">
      <alignment horizontal="distributed" vertical="center"/>
      <protection locked="0"/>
    </xf>
    <xf numFmtId="0" fontId="4" fillId="0" borderId="17" xfId="64" applyFont="1" applyFill="1" applyBorder="1" applyAlignment="1" applyProtection="1">
      <alignment horizontal="center" vertical="center"/>
      <protection locked="0"/>
    </xf>
    <xf numFmtId="0" fontId="4" fillId="0" borderId="32" xfId="64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Alignment="1">
      <alignment horizontal="right" vertical="center" wrapText="1"/>
      <protection/>
    </xf>
    <xf numFmtId="177" fontId="2" fillId="0" borderId="0" xfId="67" applyNumberFormat="1" applyFont="1" applyFill="1" applyBorder="1" applyAlignment="1" applyProtection="1">
      <alignment vertical="center"/>
      <protection/>
    </xf>
    <xf numFmtId="177" fontId="2" fillId="0" borderId="13" xfId="67" applyNumberFormat="1" applyFont="1" applyFill="1" applyBorder="1" applyAlignment="1" applyProtection="1">
      <alignment vertical="center"/>
      <protection locked="0"/>
    </xf>
    <xf numFmtId="0" fontId="2" fillId="0" borderId="26" xfId="64" applyFont="1" applyFill="1" applyBorder="1" applyAlignment="1" applyProtection="1">
      <alignment horizontal="distributed" vertical="center"/>
      <protection locked="0"/>
    </xf>
    <xf numFmtId="0" fontId="2" fillId="0" borderId="24" xfId="64" applyFont="1" applyFill="1" applyBorder="1" applyAlignment="1" applyProtection="1">
      <alignment horizontal="distributed" vertical="center"/>
      <protection locked="0"/>
    </xf>
    <xf numFmtId="0" fontId="2" fillId="0" borderId="32" xfId="64" applyFont="1" applyFill="1" applyBorder="1" applyAlignment="1" applyProtection="1">
      <alignment horizontal="distributed" vertical="center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181" fontId="2" fillId="0" borderId="13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1" fontId="2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top"/>
    </xf>
    <xf numFmtId="0" fontId="2" fillId="0" borderId="29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10" fillId="0" borderId="0" xfId="63" applyFont="1" applyFill="1" applyAlignment="1">
      <alignment horizontal="left" vertical="center" wrapText="1"/>
      <protection/>
    </xf>
    <xf numFmtId="0" fontId="2" fillId="0" borderId="21" xfId="63" applyFont="1" applyFill="1" applyBorder="1" applyAlignment="1">
      <alignment horizontal="distributed" vertical="center" wrapText="1"/>
      <protection/>
    </xf>
    <xf numFmtId="0" fontId="2" fillId="0" borderId="3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6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27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distributed" vertical="center"/>
      <protection/>
    </xf>
    <xf numFmtId="0" fontId="11" fillId="0" borderId="25" xfId="63" applyFont="1" applyFill="1" applyBorder="1" applyAlignment="1">
      <alignment horizontal="distributed" vertical="center"/>
      <protection/>
    </xf>
    <xf numFmtId="0" fontId="11" fillId="0" borderId="24" xfId="63" applyFont="1" applyFill="1" applyBorder="1" applyAlignment="1">
      <alignment horizontal="distributed" vertical="center"/>
      <protection/>
    </xf>
    <xf numFmtId="0" fontId="2" fillId="0" borderId="35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/>
    </xf>
    <xf numFmtId="0" fontId="2" fillId="0" borderId="29" xfId="63" applyFont="1" applyFill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vertical="center"/>
      <protection/>
    </xf>
    <xf numFmtId="0" fontId="11" fillId="0" borderId="30" xfId="63" applyFont="1" applyFill="1" applyBorder="1" applyAlignment="1">
      <alignment vertical="center"/>
      <protection/>
    </xf>
    <xf numFmtId="0" fontId="2" fillId="0" borderId="20" xfId="63" applyFont="1" applyFill="1" applyBorder="1" applyAlignment="1">
      <alignment horizontal="distributed" vertical="center"/>
      <protection/>
    </xf>
    <xf numFmtId="0" fontId="11" fillId="0" borderId="20" xfId="63" applyFont="1" applyFill="1" applyBorder="1" applyAlignment="1">
      <alignment horizontal="distributed" vertical="center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11" fillId="0" borderId="20" xfId="63" applyFont="1" applyFill="1" applyBorder="1" applyAlignment="1">
      <alignment vertical="center"/>
      <protection/>
    </xf>
    <xf numFmtId="0" fontId="8" fillId="0" borderId="0" xfId="63" applyFont="1" applyFill="1" applyAlignment="1">
      <alignment horizontal="left" vertical="top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6" xfId="66"/>
    <cellStyle name="標準_11　運輸及び通信　その２ 2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19</xdr:col>
      <xdr:colOff>85725</xdr:colOff>
      <xdr:row>38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78009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304800</xdr:rowOff>
    </xdr:from>
    <xdr:to>
      <xdr:col>7</xdr:col>
      <xdr:colOff>47625</xdr:colOff>
      <xdr:row>25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85153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cho.pref.okayama.jp/cgi-bin/cbgrn/grn.exe/mail/file_download/-/&#20316;&#26989;&#29992;_&#12304;&#24180;&#22577;&#27096;&#24335;&#12305;&#36947;&#36335;&#25972;&#20633;&#35506;No89+90+9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・90"/>
      <sheetName val="90-2"/>
      <sheetName val="91"/>
      <sheetName val="＜参考＞91"/>
      <sheetName val="＜参考＞91_鳥取河川国道事務所管轄分含"/>
      <sheetName val="路線別延長"/>
      <sheetName val="H200401国道（指定区間外）&amp;県道"/>
      <sheetName val="市町村毎集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4.875" style="0" customWidth="1"/>
    <col min="2" max="2" width="51.00390625" style="0" customWidth="1"/>
    <col min="3" max="3" width="5.00390625" style="0" customWidth="1"/>
    <col min="4" max="4" width="50.625" style="0" customWidth="1"/>
  </cols>
  <sheetData>
    <row r="1" spans="1:7" ht="11.25" customHeight="1">
      <c r="A1" s="186" t="s">
        <v>166</v>
      </c>
      <c r="B1" s="186"/>
      <c r="F1" s="150"/>
      <c r="G1" s="151"/>
    </row>
    <row r="2" spans="1:7" ht="11.25" customHeight="1">
      <c r="A2" s="186"/>
      <c r="B2" s="186"/>
      <c r="G2" s="151"/>
    </row>
    <row r="3" spans="1:7" ht="11.25" customHeight="1">
      <c r="A3" s="186"/>
      <c r="B3" s="186"/>
      <c r="G3" s="151"/>
    </row>
    <row r="4" spans="1:7" ht="15" customHeight="1">
      <c r="A4" s="152">
        <v>95</v>
      </c>
      <c r="B4" s="153" t="s">
        <v>169</v>
      </c>
      <c r="F4" s="154"/>
      <c r="G4" s="154"/>
    </row>
    <row r="5" spans="1:7" ht="15" customHeight="1">
      <c r="A5" s="152"/>
      <c r="B5" s="155"/>
      <c r="F5" s="154"/>
      <c r="G5" s="154"/>
    </row>
    <row r="6" spans="1:7" ht="15" customHeight="1">
      <c r="A6" s="152">
        <v>96</v>
      </c>
      <c r="B6" s="153" t="s">
        <v>170</v>
      </c>
      <c r="F6" s="154"/>
      <c r="G6" s="154"/>
    </row>
    <row r="7" spans="1:7" ht="15" customHeight="1">
      <c r="A7" s="152"/>
      <c r="B7" s="155"/>
      <c r="F7" s="154"/>
      <c r="G7" s="154"/>
    </row>
    <row r="8" spans="1:7" ht="15" customHeight="1">
      <c r="A8" s="152">
        <v>97</v>
      </c>
      <c r="B8" s="187" t="s">
        <v>171</v>
      </c>
      <c r="F8" s="150"/>
      <c r="G8" s="155"/>
    </row>
    <row r="9" spans="1:7" ht="15" customHeight="1">
      <c r="A9" s="152"/>
      <c r="B9" s="187"/>
      <c r="F9" s="150"/>
      <c r="G9" s="155"/>
    </row>
    <row r="10" spans="1:7" ht="15" customHeight="1">
      <c r="A10" s="152"/>
      <c r="B10" s="156"/>
      <c r="F10" s="150"/>
      <c r="G10" s="155"/>
    </row>
    <row r="11" spans="1:7" ht="15" customHeight="1">
      <c r="A11" s="152">
        <v>98</v>
      </c>
      <c r="B11" s="153" t="s">
        <v>172</v>
      </c>
      <c r="F11" s="150"/>
      <c r="G11" s="155"/>
    </row>
    <row r="12" spans="1:7" ht="15" customHeight="1">
      <c r="A12" s="152"/>
      <c r="B12" s="155"/>
      <c r="F12" s="150"/>
      <c r="G12" s="155"/>
    </row>
    <row r="13" spans="1:7" ht="15" customHeight="1">
      <c r="A13" s="152">
        <v>99</v>
      </c>
      <c r="B13" s="153" t="s">
        <v>167</v>
      </c>
      <c r="F13" s="150"/>
      <c r="G13" s="155"/>
    </row>
    <row r="14" spans="1:7" ht="15" customHeight="1">
      <c r="A14" s="152"/>
      <c r="B14" s="155"/>
      <c r="F14" s="150"/>
      <c r="G14" s="155"/>
    </row>
    <row r="15" spans="1:7" ht="15" customHeight="1">
      <c r="A15" s="152">
        <v>100</v>
      </c>
      <c r="B15" s="153" t="s">
        <v>189</v>
      </c>
      <c r="F15" s="150"/>
      <c r="G15" s="155"/>
    </row>
    <row r="16" spans="1:7" ht="15" customHeight="1">
      <c r="A16" s="152"/>
      <c r="B16" s="153" t="s">
        <v>190</v>
      </c>
      <c r="F16" s="150"/>
      <c r="G16" s="155"/>
    </row>
    <row r="17" spans="1:7" ht="15" customHeight="1">
      <c r="A17" s="152"/>
      <c r="B17" s="162"/>
      <c r="C17" s="155"/>
      <c r="D17" s="155"/>
      <c r="F17" s="150"/>
      <c r="G17" s="155"/>
    </row>
    <row r="18" spans="1:7" ht="15" customHeight="1">
      <c r="A18" s="152"/>
      <c r="B18" s="153" t="s">
        <v>191</v>
      </c>
      <c r="C18" s="155"/>
      <c r="D18" s="155"/>
      <c r="F18" s="150"/>
      <c r="G18" s="155"/>
    </row>
    <row r="19" spans="1:2" ht="13.5" customHeight="1">
      <c r="A19" s="152"/>
      <c r="B19" s="162"/>
    </row>
    <row r="20" spans="1:7" ht="15" customHeight="1">
      <c r="A20" s="152"/>
      <c r="B20" s="153" t="s">
        <v>192</v>
      </c>
      <c r="C20" s="155"/>
      <c r="D20" s="155"/>
      <c r="F20" s="150"/>
      <c r="G20" s="155"/>
    </row>
    <row r="21" spans="1:2" ht="15" customHeight="1">
      <c r="A21" s="152"/>
      <c r="B21" s="155"/>
    </row>
    <row r="22" spans="1:2" ht="15" customHeight="1">
      <c r="A22" s="152">
        <v>101</v>
      </c>
      <c r="B22" s="153" t="s">
        <v>168</v>
      </c>
    </row>
    <row r="23" spans="1:2" ht="15" customHeight="1">
      <c r="A23" s="152"/>
      <c r="B23" s="155"/>
    </row>
  </sheetData>
  <sheetProtection/>
  <mergeCells count="2">
    <mergeCell ref="A1:B3"/>
    <mergeCell ref="B8:B9"/>
  </mergeCells>
  <hyperlinks>
    <hyperlink ref="B4" location="'95'!A1" display=" 自動車保有台数"/>
    <hyperlink ref="B6" location="'96'!A1" display=" 市町村別自動車保有台数"/>
    <hyperlink ref="B8:B9" location="'97'!A1" display="'97'!A1"/>
    <hyperlink ref="B11" location="'(98)'!A1" display=" 自動車旅客輸送実績"/>
    <hyperlink ref="B13" location="'99'!A1" display=" 瀬戸大橋通行台数"/>
    <hyperlink ref="B15" location="'100'!A1" display=" 情報通信サービスの加入・契約・利用状況"/>
    <hyperlink ref="B22" location="'101'!A1" display=" 郵便局数等調"/>
    <hyperlink ref="B16" location="'100'!A1" display=" （１）電話加入数"/>
    <hyperlink ref="B18" location="'（100（２））'!A1" display=" （２）ブロードバンド契約数"/>
    <hyperlink ref="B20" location="'100'!A27" display=" （３）携帯電話加入契約数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I52"/>
  <sheetViews>
    <sheetView zoomScale="115" zoomScaleNormal="115" zoomScaleSheetLayoutView="85" zoomScalePageLayoutView="0" workbookViewId="0" topLeftCell="A1">
      <selection activeCell="A1" sqref="A1:G1"/>
    </sheetView>
  </sheetViews>
  <sheetFormatPr defaultColWidth="9.00390625" defaultRowHeight="12"/>
  <cols>
    <col min="1" max="1" width="18.375" style="66" customWidth="1"/>
    <col min="2" max="7" width="15.50390625" style="66" customWidth="1"/>
    <col min="8" max="16384" width="9.375" style="66" customWidth="1"/>
  </cols>
  <sheetData>
    <row r="1" spans="1:7" ht="24" customHeight="1">
      <c r="A1" s="199" t="s">
        <v>264</v>
      </c>
      <c r="B1" s="199"/>
      <c r="C1" s="199"/>
      <c r="D1" s="199"/>
      <c r="E1" s="199"/>
      <c r="F1" s="199"/>
      <c r="G1" s="199"/>
    </row>
    <row r="2" spans="1:9" ht="30" customHeight="1">
      <c r="A2" s="366" t="s">
        <v>258</v>
      </c>
      <c r="B2" s="366"/>
      <c r="C2" s="366"/>
      <c r="D2" s="366"/>
      <c r="E2" s="366"/>
      <c r="F2" s="366"/>
      <c r="G2" s="366"/>
      <c r="I2" s="181"/>
    </row>
    <row r="3" spans="1:7" ht="15" customHeight="1" thickBot="1">
      <c r="A3" s="132" t="s">
        <v>206</v>
      </c>
      <c r="B3" s="88"/>
      <c r="C3" s="88"/>
      <c r="D3" s="88"/>
      <c r="E3" s="87"/>
      <c r="F3" s="87"/>
      <c r="G3" s="87"/>
    </row>
    <row r="4" spans="1:7" ht="18.75" customHeight="1">
      <c r="A4" s="351" t="s">
        <v>123</v>
      </c>
      <c r="B4" s="354" t="s">
        <v>122</v>
      </c>
      <c r="C4" s="355"/>
      <c r="D4" s="356"/>
      <c r="E4" s="348" t="s">
        <v>121</v>
      </c>
      <c r="F4" s="348" t="s">
        <v>120</v>
      </c>
      <c r="G4" s="359" t="s">
        <v>228</v>
      </c>
    </row>
    <row r="5" spans="1:7" ht="18.75" customHeight="1">
      <c r="A5" s="352"/>
      <c r="B5" s="362" t="s">
        <v>207</v>
      </c>
      <c r="C5" s="363"/>
      <c r="D5" s="364" t="s">
        <v>119</v>
      </c>
      <c r="E5" s="349"/>
      <c r="F5" s="357"/>
      <c r="G5" s="360"/>
    </row>
    <row r="6" spans="1:7" ht="18.75" customHeight="1">
      <c r="A6" s="353"/>
      <c r="B6" s="86" t="s">
        <v>118</v>
      </c>
      <c r="C6" s="86" t="s">
        <v>117</v>
      </c>
      <c r="D6" s="365"/>
      <c r="E6" s="350"/>
      <c r="F6" s="358"/>
      <c r="G6" s="361"/>
    </row>
    <row r="7" spans="1:7" s="71" customFormat="1" ht="8.25" customHeight="1">
      <c r="A7" s="85"/>
      <c r="B7" s="84"/>
      <c r="C7" s="84"/>
      <c r="D7" s="84"/>
      <c r="E7" s="84"/>
      <c r="F7" s="84"/>
      <c r="G7" s="83"/>
    </row>
    <row r="8" spans="1:7" s="79" customFormat="1" ht="15" customHeight="1">
      <c r="A8" s="165" t="s">
        <v>116</v>
      </c>
      <c r="B8" s="166">
        <f aca="true" t="shared" si="0" ref="B8:G8">+B10+B35</f>
        <v>418</v>
      </c>
      <c r="C8" s="166">
        <f t="shared" si="0"/>
        <v>2</v>
      </c>
      <c r="D8" s="166">
        <f t="shared" si="0"/>
        <v>114</v>
      </c>
      <c r="E8" s="166">
        <f t="shared" si="0"/>
        <v>1</v>
      </c>
      <c r="F8" s="166">
        <f t="shared" si="0"/>
        <v>2788</v>
      </c>
      <c r="G8" s="166">
        <f t="shared" si="0"/>
        <v>3936</v>
      </c>
    </row>
    <row r="9" spans="1:7" ht="15" customHeight="1">
      <c r="A9" s="82"/>
      <c r="B9" s="75"/>
      <c r="C9" s="75"/>
      <c r="D9" s="75"/>
      <c r="E9" s="75"/>
      <c r="F9" s="75"/>
      <c r="G9" s="74"/>
    </row>
    <row r="10" spans="1:7" s="79" customFormat="1" ht="15" customHeight="1">
      <c r="A10" s="165" t="s">
        <v>115</v>
      </c>
      <c r="B10" s="166">
        <f aca="true" t="shared" si="1" ref="B10:G10">+B12+SUM(B18:B33)</f>
        <v>369</v>
      </c>
      <c r="C10" s="166">
        <f t="shared" si="1"/>
        <v>2</v>
      </c>
      <c r="D10" s="166">
        <f t="shared" si="1"/>
        <v>96</v>
      </c>
      <c r="E10" s="166">
        <f t="shared" si="1"/>
        <v>1</v>
      </c>
      <c r="F10" s="166">
        <f t="shared" si="1"/>
        <v>2543</v>
      </c>
      <c r="G10" s="166">
        <f t="shared" si="1"/>
        <v>3449</v>
      </c>
    </row>
    <row r="11" spans="1:7" s="70" customFormat="1" ht="15" customHeight="1">
      <c r="A11" s="82"/>
      <c r="B11" s="75"/>
      <c r="C11" s="75"/>
      <c r="D11" s="75"/>
      <c r="E11" s="75"/>
      <c r="F11" s="75"/>
      <c r="G11" s="74"/>
    </row>
    <row r="12" spans="1:7" s="79" customFormat="1" ht="15" customHeight="1">
      <c r="A12" s="81" t="s">
        <v>208</v>
      </c>
      <c r="B12" s="80">
        <f aca="true" t="shared" si="2" ref="B12:G12">SUM(B13:B16)</f>
        <v>108</v>
      </c>
      <c r="C12" s="80">
        <f t="shared" si="2"/>
        <v>2</v>
      </c>
      <c r="D12" s="80">
        <f t="shared" si="2"/>
        <v>12</v>
      </c>
      <c r="E12" s="80">
        <f t="shared" si="2"/>
        <v>1</v>
      </c>
      <c r="F12" s="80">
        <f t="shared" si="2"/>
        <v>867</v>
      </c>
      <c r="G12" s="80">
        <f t="shared" si="2"/>
        <v>1063</v>
      </c>
    </row>
    <row r="13" spans="1:7" ht="15" customHeight="1">
      <c r="A13" s="76" t="s">
        <v>114</v>
      </c>
      <c r="B13" s="75">
        <v>54</v>
      </c>
      <c r="C13" s="75">
        <v>2</v>
      </c>
      <c r="D13" s="75">
        <v>5</v>
      </c>
      <c r="E13" s="75">
        <v>1</v>
      </c>
      <c r="F13" s="75">
        <v>458</v>
      </c>
      <c r="G13" s="74">
        <v>522</v>
      </c>
    </row>
    <row r="14" spans="1:7" ht="15" customHeight="1">
      <c r="A14" s="76" t="s">
        <v>113</v>
      </c>
      <c r="B14" s="75">
        <v>16</v>
      </c>
      <c r="C14" s="75">
        <v>0</v>
      </c>
      <c r="D14" s="75">
        <v>0</v>
      </c>
      <c r="E14" s="75">
        <v>0</v>
      </c>
      <c r="F14" s="75">
        <v>124</v>
      </c>
      <c r="G14" s="74">
        <v>168</v>
      </c>
    </row>
    <row r="15" spans="1:7" ht="15" customHeight="1">
      <c r="A15" s="76" t="s">
        <v>112</v>
      </c>
      <c r="B15" s="75">
        <v>19</v>
      </c>
      <c r="C15" s="75">
        <v>0</v>
      </c>
      <c r="D15" s="75">
        <v>4</v>
      </c>
      <c r="E15" s="75">
        <v>0</v>
      </c>
      <c r="F15" s="75">
        <v>123</v>
      </c>
      <c r="G15" s="74">
        <v>182</v>
      </c>
    </row>
    <row r="16" spans="1:7" ht="15" customHeight="1">
      <c r="A16" s="76" t="s">
        <v>111</v>
      </c>
      <c r="B16" s="75">
        <v>19</v>
      </c>
      <c r="C16" s="75">
        <v>0</v>
      </c>
      <c r="D16" s="75">
        <v>3</v>
      </c>
      <c r="E16" s="75">
        <v>0</v>
      </c>
      <c r="F16" s="75">
        <v>162</v>
      </c>
      <c r="G16" s="74">
        <v>191</v>
      </c>
    </row>
    <row r="17" spans="1:7" ht="15" customHeight="1">
      <c r="A17" s="76"/>
      <c r="B17" s="75"/>
      <c r="C17" s="75"/>
      <c r="D17" s="75"/>
      <c r="E17" s="75"/>
      <c r="F17" s="75"/>
      <c r="G17" s="74"/>
    </row>
    <row r="18" spans="1:7" ht="15" customHeight="1">
      <c r="A18" s="76" t="s">
        <v>209</v>
      </c>
      <c r="B18" s="75">
        <v>64</v>
      </c>
      <c r="C18" s="75">
        <v>0</v>
      </c>
      <c r="D18" s="75">
        <v>6</v>
      </c>
      <c r="E18" s="75">
        <v>0</v>
      </c>
      <c r="F18" s="75">
        <v>530</v>
      </c>
      <c r="G18" s="74">
        <v>604</v>
      </c>
    </row>
    <row r="19" spans="1:7" ht="15" customHeight="1">
      <c r="A19" s="76" t="s">
        <v>210</v>
      </c>
      <c r="B19" s="75">
        <v>22</v>
      </c>
      <c r="C19" s="75">
        <v>0</v>
      </c>
      <c r="D19" s="75">
        <v>20</v>
      </c>
      <c r="E19" s="75">
        <v>0</v>
      </c>
      <c r="F19" s="75">
        <v>186</v>
      </c>
      <c r="G19" s="74">
        <v>272</v>
      </c>
    </row>
    <row r="20" spans="1:7" ht="15" customHeight="1">
      <c r="A20" s="76" t="s">
        <v>211</v>
      </c>
      <c r="B20" s="75">
        <v>14</v>
      </c>
      <c r="C20" s="75">
        <v>0</v>
      </c>
      <c r="D20" s="75">
        <v>1</v>
      </c>
      <c r="E20" s="75">
        <v>0</v>
      </c>
      <c r="F20" s="75">
        <v>87</v>
      </c>
      <c r="G20" s="74">
        <v>115</v>
      </c>
    </row>
    <row r="21" spans="1:7" ht="15" customHeight="1">
      <c r="A21" s="76" t="s">
        <v>212</v>
      </c>
      <c r="B21" s="75">
        <v>18</v>
      </c>
      <c r="C21" s="75">
        <v>0</v>
      </c>
      <c r="D21" s="75">
        <v>4</v>
      </c>
      <c r="E21" s="75">
        <v>0</v>
      </c>
      <c r="F21" s="75">
        <v>82</v>
      </c>
      <c r="G21" s="74">
        <v>127</v>
      </c>
    </row>
    <row r="22" spans="1:7" ht="15" customHeight="1">
      <c r="A22" s="76" t="s">
        <v>213</v>
      </c>
      <c r="B22" s="75">
        <v>15</v>
      </c>
      <c r="C22" s="75">
        <v>0</v>
      </c>
      <c r="D22" s="75">
        <v>8</v>
      </c>
      <c r="E22" s="75">
        <v>0</v>
      </c>
      <c r="F22" s="75">
        <v>71</v>
      </c>
      <c r="G22" s="74">
        <v>111</v>
      </c>
    </row>
    <row r="23" spans="1:7" s="71" customFormat="1" ht="15" customHeight="1">
      <c r="A23" s="78"/>
      <c r="B23" s="77"/>
      <c r="C23" s="77"/>
      <c r="D23" s="77"/>
      <c r="E23" s="75"/>
      <c r="F23" s="77"/>
      <c r="G23" s="74"/>
    </row>
    <row r="24" spans="1:7" ht="15" customHeight="1">
      <c r="A24" s="76" t="s">
        <v>214</v>
      </c>
      <c r="B24" s="75">
        <v>10</v>
      </c>
      <c r="C24" s="75">
        <v>0</v>
      </c>
      <c r="D24" s="75">
        <v>1</v>
      </c>
      <c r="E24" s="75">
        <v>0</v>
      </c>
      <c r="F24" s="75">
        <v>96</v>
      </c>
      <c r="G24" s="74">
        <v>132</v>
      </c>
    </row>
    <row r="25" spans="1:7" ht="15" customHeight="1">
      <c r="A25" s="76" t="s">
        <v>215</v>
      </c>
      <c r="B25" s="75">
        <v>19</v>
      </c>
      <c r="C25" s="75">
        <v>0</v>
      </c>
      <c r="D25" s="75">
        <v>8</v>
      </c>
      <c r="E25" s="75">
        <v>0</v>
      </c>
      <c r="F25" s="75">
        <v>96</v>
      </c>
      <c r="G25" s="74">
        <v>147</v>
      </c>
    </row>
    <row r="26" spans="1:7" ht="15" customHeight="1">
      <c r="A26" s="76" t="s">
        <v>216</v>
      </c>
      <c r="B26" s="75">
        <v>22</v>
      </c>
      <c r="C26" s="75">
        <v>0</v>
      </c>
      <c r="D26" s="75">
        <v>5</v>
      </c>
      <c r="E26" s="75">
        <v>0</v>
      </c>
      <c r="F26" s="75">
        <v>92</v>
      </c>
      <c r="G26" s="74">
        <v>136</v>
      </c>
    </row>
    <row r="27" spans="1:7" ht="15" customHeight="1">
      <c r="A27" s="76" t="s">
        <v>217</v>
      </c>
      <c r="B27" s="75">
        <v>12</v>
      </c>
      <c r="C27" s="75">
        <v>0</v>
      </c>
      <c r="D27" s="75">
        <v>7</v>
      </c>
      <c r="E27" s="75">
        <v>0</v>
      </c>
      <c r="F27" s="75">
        <v>62</v>
      </c>
      <c r="G27" s="74">
        <v>118</v>
      </c>
    </row>
    <row r="28" spans="1:7" ht="15" customHeight="1">
      <c r="A28" s="76" t="s">
        <v>110</v>
      </c>
      <c r="B28" s="75">
        <v>10</v>
      </c>
      <c r="C28" s="75">
        <v>0</v>
      </c>
      <c r="D28" s="75">
        <v>3</v>
      </c>
      <c r="E28" s="75">
        <v>0</v>
      </c>
      <c r="F28" s="75">
        <v>54</v>
      </c>
      <c r="G28" s="74">
        <v>96</v>
      </c>
    </row>
    <row r="29" spans="1:7" s="71" customFormat="1" ht="15" customHeight="1">
      <c r="A29" s="78"/>
      <c r="B29" s="77"/>
      <c r="C29" s="77"/>
      <c r="D29" s="77"/>
      <c r="E29" s="75"/>
      <c r="F29" s="77"/>
      <c r="G29" s="74"/>
    </row>
    <row r="30" spans="1:7" ht="15" customHeight="1">
      <c r="A30" s="76" t="s">
        <v>109</v>
      </c>
      <c r="B30" s="75">
        <v>9</v>
      </c>
      <c r="C30" s="75">
        <v>0</v>
      </c>
      <c r="D30" s="75">
        <v>6</v>
      </c>
      <c r="E30" s="75">
        <v>0</v>
      </c>
      <c r="F30" s="75">
        <v>69</v>
      </c>
      <c r="G30" s="74">
        <v>122</v>
      </c>
    </row>
    <row r="31" spans="1:7" ht="15" customHeight="1">
      <c r="A31" s="76" t="s">
        <v>108</v>
      </c>
      <c r="B31" s="75">
        <v>22</v>
      </c>
      <c r="C31" s="75">
        <v>0</v>
      </c>
      <c r="D31" s="75">
        <v>6</v>
      </c>
      <c r="E31" s="75">
        <v>0</v>
      </c>
      <c r="F31" s="75">
        <v>113</v>
      </c>
      <c r="G31" s="74">
        <v>182</v>
      </c>
    </row>
    <row r="32" spans="1:7" ht="15" customHeight="1">
      <c r="A32" s="76" t="s">
        <v>107</v>
      </c>
      <c r="B32" s="75">
        <v>19</v>
      </c>
      <c r="C32" s="75">
        <v>0</v>
      </c>
      <c r="D32" s="75">
        <v>8</v>
      </c>
      <c r="E32" s="75">
        <v>0</v>
      </c>
      <c r="F32" s="75">
        <v>99</v>
      </c>
      <c r="G32" s="74">
        <v>162</v>
      </c>
    </row>
    <row r="33" spans="1:7" ht="15" customHeight="1">
      <c r="A33" s="76" t="s">
        <v>106</v>
      </c>
      <c r="B33" s="75">
        <v>5</v>
      </c>
      <c r="C33" s="75">
        <v>0</v>
      </c>
      <c r="D33" s="75">
        <v>1</v>
      </c>
      <c r="E33" s="75">
        <v>0</v>
      </c>
      <c r="F33" s="75">
        <v>39</v>
      </c>
      <c r="G33" s="74">
        <v>62</v>
      </c>
    </row>
    <row r="34" spans="1:7" s="71" customFormat="1" ht="15" customHeight="1">
      <c r="A34" s="78"/>
      <c r="B34" s="77"/>
      <c r="C34" s="77"/>
      <c r="D34" s="77"/>
      <c r="E34" s="75"/>
      <c r="F34" s="77"/>
      <c r="G34" s="74"/>
    </row>
    <row r="35" spans="1:7" s="79" customFormat="1" ht="15" customHeight="1">
      <c r="A35" s="165" t="s">
        <v>105</v>
      </c>
      <c r="B35" s="166">
        <f aca="true" t="shared" si="3" ref="B35:G35">SUM(B37:B47)</f>
        <v>49</v>
      </c>
      <c r="C35" s="166">
        <f t="shared" si="3"/>
        <v>0</v>
      </c>
      <c r="D35" s="166">
        <f t="shared" si="3"/>
        <v>18</v>
      </c>
      <c r="E35" s="166">
        <f t="shared" si="3"/>
        <v>0</v>
      </c>
      <c r="F35" s="166">
        <f t="shared" si="3"/>
        <v>245</v>
      </c>
      <c r="G35" s="166">
        <f t="shared" si="3"/>
        <v>487</v>
      </c>
    </row>
    <row r="36" spans="1:7" s="70" customFormat="1" ht="15" customHeight="1">
      <c r="A36" s="76"/>
      <c r="B36" s="75"/>
      <c r="C36" s="75"/>
      <c r="D36" s="75"/>
      <c r="E36" s="75"/>
      <c r="F36" s="75"/>
      <c r="G36" s="74"/>
    </row>
    <row r="37" spans="1:7" ht="15" customHeight="1">
      <c r="A37" s="76" t="s">
        <v>218</v>
      </c>
      <c r="B37" s="75">
        <v>6</v>
      </c>
      <c r="C37" s="75">
        <v>0</v>
      </c>
      <c r="D37" s="75">
        <v>0</v>
      </c>
      <c r="E37" s="75">
        <v>0</v>
      </c>
      <c r="F37" s="75">
        <v>36</v>
      </c>
      <c r="G37" s="74">
        <v>72</v>
      </c>
    </row>
    <row r="38" spans="1:7" ht="15" customHeight="1">
      <c r="A38" s="76" t="s">
        <v>219</v>
      </c>
      <c r="B38" s="75">
        <v>1</v>
      </c>
      <c r="C38" s="75">
        <v>0</v>
      </c>
      <c r="D38" s="75">
        <v>0</v>
      </c>
      <c r="E38" s="75">
        <v>0</v>
      </c>
      <c r="F38" s="75">
        <v>20</v>
      </c>
      <c r="G38" s="74">
        <v>22</v>
      </c>
    </row>
    <row r="39" spans="1:7" ht="15" customHeight="1">
      <c r="A39" s="76" t="s">
        <v>220</v>
      </c>
      <c r="B39" s="75">
        <v>1</v>
      </c>
      <c r="C39" s="75">
        <v>0</v>
      </c>
      <c r="D39" s="75">
        <v>0</v>
      </c>
      <c r="E39" s="75">
        <v>0</v>
      </c>
      <c r="F39" s="75">
        <v>14</v>
      </c>
      <c r="G39" s="74">
        <v>17</v>
      </c>
    </row>
    <row r="40" spans="1:7" ht="15" customHeight="1">
      <c r="A40" s="76" t="s">
        <v>221</v>
      </c>
      <c r="B40" s="75">
        <v>5</v>
      </c>
      <c r="C40" s="75">
        <v>0</v>
      </c>
      <c r="D40" s="75">
        <v>1</v>
      </c>
      <c r="E40" s="75">
        <v>0</v>
      </c>
      <c r="F40" s="75">
        <v>19</v>
      </c>
      <c r="G40" s="74">
        <v>48</v>
      </c>
    </row>
    <row r="41" spans="1:7" ht="15" customHeight="1">
      <c r="A41" s="76" t="s">
        <v>222</v>
      </c>
      <c r="B41" s="75">
        <v>1</v>
      </c>
      <c r="C41" s="75">
        <v>0</v>
      </c>
      <c r="D41" s="75">
        <v>0</v>
      </c>
      <c r="E41" s="75">
        <v>0</v>
      </c>
      <c r="F41" s="75">
        <v>5</v>
      </c>
      <c r="G41" s="74">
        <v>6</v>
      </c>
    </row>
    <row r="42" spans="1:7" s="71" customFormat="1" ht="15" customHeight="1">
      <c r="A42" s="78"/>
      <c r="B42" s="77"/>
      <c r="C42" s="77"/>
      <c r="D42" s="77"/>
      <c r="E42" s="75"/>
      <c r="F42" s="77"/>
      <c r="G42" s="74"/>
    </row>
    <row r="43" spans="1:7" ht="15" customHeight="1">
      <c r="A43" s="76" t="s">
        <v>223</v>
      </c>
      <c r="B43" s="75">
        <v>8</v>
      </c>
      <c r="C43" s="75">
        <v>0</v>
      </c>
      <c r="D43" s="75">
        <v>4</v>
      </c>
      <c r="E43" s="75">
        <v>0</v>
      </c>
      <c r="F43" s="75">
        <v>25</v>
      </c>
      <c r="G43" s="74">
        <v>66</v>
      </c>
    </row>
    <row r="44" spans="1:7" ht="15" customHeight="1">
      <c r="A44" s="76" t="s">
        <v>224</v>
      </c>
      <c r="B44" s="75">
        <v>6</v>
      </c>
      <c r="C44" s="75">
        <v>0</v>
      </c>
      <c r="D44" s="75">
        <v>2</v>
      </c>
      <c r="E44" s="75">
        <v>0</v>
      </c>
      <c r="F44" s="75">
        <v>37</v>
      </c>
      <c r="G44" s="74">
        <v>61</v>
      </c>
    </row>
    <row r="45" spans="1:7" ht="15" customHeight="1">
      <c r="A45" s="76" t="s">
        <v>225</v>
      </c>
      <c r="B45" s="75">
        <v>1</v>
      </c>
      <c r="C45" s="75">
        <v>0</v>
      </c>
      <c r="D45" s="75">
        <v>0</v>
      </c>
      <c r="E45" s="75">
        <v>0</v>
      </c>
      <c r="F45" s="75">
        <v>5</v>
      </c>
      <c r="G45" s="74">
        <v>9</v>
      </c>
    </row>
    <row r="46" spans="1:7" ht="15" customHeight="1">
      <c r="A46" s="76" t="s">
        <v>226</v>
      </c>
      <c r="B46" s="75">
        <v>11</v>
      </c>
      <c r="C46" s="75">
        <v>0</v>
      </c>
      <c r="D46" s="75">
        <v>10</v>
      </c>
      <c r="E46" s="75">
        <v>0</v>
      </c>
      <c r="F46" s="75">
        <v>50</v>
      </c>
      <c r="G46" s="74">
        <v>111</v>
      </c>
    </row>
    <row r="47" spans="1:7" ht="15" customHeight="1">
      <c r="A47" s="76" t="s">
        <v>104</v>
      </c>
      <c r="B47" s="75">
        <v>9</v>
      </c>
      <c r="C47" s="75">
        <v>0</v>
      </c>
      <c r="D47" s="75">
        <v>1</v>
      </c>
      <c r="E47" s="75">
        <v>0</v>
      </c>
      <c r="F47" s="75">
        <v>34</v>
      </c>
      <c r="G47" s="74">
        <v>75</v>
      </c>
    </row>
    <row r="48" spans="1:7" s="71" customFormat="1" ht="7.5" customHeight="1" thickBot="1">
      <c r="A48" s="73"/>
      <c r="B48" s="72"/>
      <c r="C48" s="72"/>
      <c r="D48" s="72"/>
      <c r="E48" s="72"/>
      <c r="F48" s="72"/>
      <c r="G48" s="72"/>
    </row>
    <row r="49" spans="1:7" ht="15" customHeight="1">
      <c r="A49" s="70"/>
      <c r="B49" s="69"/>
      <c r="C49" s="69"/>
      <c r="D49" s="69"/>
      <c r="E49" s="69"/>
      <c r="F49" s="69"/>
      <c r="G49" s="133" t="s">
        <v>227</v>
      </c>
    </row>
    <row r="50" spans="1:7" ht="11.25" customHeight="1">
      <c r="A50" s="347" t="s">
        <v>187</v>
      </c>
      <c r="B50" s="347"/>
      <c r="C50" s="347"/>
      <c r="D50" s="347"/>
      <c r="E50" s="347"/>
      <c r="F50" s="347"/>
      <c r="G50" s="347"/>
    </row>
    <row r="51" spans="1:7" ht="15" customHeight="1">
      <c r="A51" s="67"/>
      <c r="B51" s="68"/>
      <c r="C51" s="68"/>
      <c r="D51" s="68"/>
      <c r="E51" s="68"/>
      <c r="F51" s="68"/>
      <c r="G51" s="68"/>
    </row>
    <row r="52" ht="15" customHeight="1">
      <c r="A52" s="67"/>
    </row>
    <row r="53" ht="15" customHeight="1"/>
  </sheetData>
  <sheetProtection/>
  <mergeCells count="10">
    <mergeCell ref="A1:G1"/>
    <mergeCell ref="A50:G50"/>
    <mergeCell ref="E4:E6"/>
    <mergeCell ref="A4:A6"/>
    <mergeCell ref="B4:D4"/>
    <mergeCell ref="F4:F6"/>
    <mergeCell ref="G4:G6"/>
    <mergeCell ref="B5:C5"/>
    <mergeCell ref="D5:D6"/>
    <mergeCell ref="A2:G2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S30"/>
  <sheetViews>
    <sheetView zoomScale="115" zoomScaleNormal="115" zoomScaleSheetLayoutView="120" workbookViewId="0" topLeftCell="A1">
      <selection activeCell="Q13" sqref="Q13"/>
    </sheetView>
  </sheetViews>
  <sheetFormatPr defaultColWidth="9.00390625" defaultRowHeight="12"/>
  <cols>
    <col min="1" max="1" width="13.375" style="1" customWidth="1"/>
    <col min="2" max="2" width="10.875" style="1" customWidth="1"/>
    <col min="3" max="4" width="7.875" style="1" customWidth="1"/>
    <col min="5" max="5" width="5.375" style="1" customWidth="1"/>
    <col min="6" max="7" width="7.375" style="1" customWidth="1"/>
    <col min="8" max="9" width="8.875" style="1" customWidth="1"/>
    <col min="10" max="11" width="7.875" style="1" customWidth="1"/>
    <col min="12" max="13" width="8.375" style="1" customWidth="1"/>
    <col min="14" max="14" width="9.50390625" style="1" customWidth="1"/>
    <col min="15" max="15" width="11.375" style="1" bestFit="1" customWidth="1"/>
    <col min="16" max="16384" width="9.375" style="1" customWidth="1"/>
  </cols>
  <sheetData>
    <row r="1" spans="1:14" ht="24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9" ht="24" customHeight="1">
      <c r="A2" s="199" t="s">
        <v>259</v>
      </c>
      <c r="B2" s="199"/>
      <c r="C2" s="199"/>
      <c r="D2" s="199"/>
      <c r="E2" s="199"/>
      <c r="F2" s="199"/>
      <c r="G2" s="19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4" ht="30" customHeight="1">
      <c r="A3" s="192" t="s">
        <v>253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2:14" ht="15" customHeight="1" thickBot="1">
      <c r="B4" s="20"/>
      <c r="C4" s="20"/>
      <c r="D4" s="20"/>
      <c r="E4" s="20"/>
      <c r="F4" s="20"/>
      <c r="G4" s="19"/>
      <c r="H4" s="19"/>
      <c r="I4" s="19"/>
      <c r="J4" s="19"/>
      <c r="K4" s="19"/>
      <c r="L4" s="19"/>
      <c r="M4" s="19"/>
      <c r="N4" s="23" t="s">
        <v>26</v>
      </c>
    </row>
    <row r="5" spans="1:14" ht="18.75" customHeight="1">
      <c r="A5" s="197" t="s">
        <v>24</v>
      </c>
      <c r="B5" s="195" t="s">
        <v>124</v>
      </c>
      <c r="C5" s="190" t="s">
        <v>25</v>
      </c>
      <c r="D5" s="194"/>
      <c r="E5" s="194"/>
      <c r="F5" s="191"/>
      <c r="G5" s="188" t="s">
        <v>22</v>
      </c>
      <c r="H5" s="190" t="s">
        <v>21</v>
      </c>
      <c r="I5" s="191"/>
      <c r="J5" s="188" t="s">
        <v>20</v>
      </c>
      <c r="K5" s="188" t="s">
        <v>19</v>
      </c>
      <c r="L5" s="188" t="s">
        <v>18</v>
      </c>
      <c r="M5" s="190" t="s">
        <v>17</v>
      </c>
      <c r="N5" s="194"/>
    </row>
    <row r="6" spans="1:16" ht="26.25" customHeight="1">
      <c r="A6" s="198"/>
      <c r="B6" s="196"/>
      <c r="C6" s="146" t="s">
        <v>13</v>
      </c>
      <c r="D6" s="18" t="s">
        <v>16</v>
      </c>
      <c r="E6" s="147" t="s">
        <v>15</v>
      </c>
      <c r="F6" s="147" t="s">
        <v>14</v>
      </c>
      <c r="G6" s="189"/>
      <c r="H6" s="146" t="s">
        <v>13</v>
      </c>
      <c r="I6" s="146" t="s">
        <v>12</v>
      </c>
      <c r="J6" s="189"/>
      <c r="K6" s="189"/>
      <c r="L6" s="189"/>
      <c r="M6" s="146" t="s">
        <v>11</v>
      </c>
      <c r="N6" s="17" t="s">
        <v>10</v>
      </c>
      <c r="P6" s="7"/>
    </row>
    <row r="7" spans="1:14" ht="7.5" customHeight="1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7" customFormat="1" ht="30" customHeight="1">
      <c r="A8" s="12" t="s">
        <v>246</v>
      </c>
      <c r="B8" s="11">
        <v>1479696</v>
      </c>
      <c r="C8" s="9">
        <v>44056</v>
      </c>
      <c r="D8" s="9">
        <v>63015</v>
      </c>
      <c r="E8" s="9">
        <v>20</v>
      </c>
      <c r="F8" s="9">
        <v>1812</v>
      </c>
      <c r="G8" s="9">
        <v>3183</v>
      </c>
      <c r="H8" s="9">
        <v>251981</v>
      </c>
      <c r="I8" s="9">
        <v>405293</v>
      </c>
      <c r="J8" s="9">
        <v>22319</v>
      </c>
      <c r="K8" s="9">
        <v>5355</v>
      </c>
      <c r="L8" s="9">
        <v>21735</v>
      </c>
      <c r="M8" s="9">
        <v>23835</v>
      </c>
      <c r="N8" s="9">
        <v>637092</v>
      </c>
    </row>
    <row r="9" spans="1:14" s="7" customFormat="1" ht="30" customHeight="1">
      <c r="A9" s="12" t="s">
        <v>185</v>
      </c>
      <c r="B9" s="11">
        <v>1478748</v>
      </c>
      <c r="C9" s="9">
        <v>42697</v>
      </c>
      <c r="D9" s="9">
        <v>60782</v>
      </c>
      <c r="E9" s="9">
        <v>20</v>
      </c>
      <c r="F9" s="9">
        <v>1757</v>
      </c>
      <c r="G9" s="9">
        <v>3148</v>
      </c>
      <c r="H9" s="9">
        <v>253435</v>
      </c>
      <c r="I9" s="9">
        <v>398538</v>
      </c>
      <c r="J9" s="9">
        <v>21921</v>
      </c>
      <c r="K9" s="9">
        <v>5299</v>
      </c>
      <c r="L9" s="9">
        <v>22433</v>
      </c>
      <c r="M9" s="9">
        <v>24061</v>
      </c>
      <c r="N9" s="9">
        <v>644657</v>
      </c>
    </row>
    <row r="10" spans="1:15" s="7" customFormat="1" ht="30" customHeight="1">
      <c r="A10" s="12" t="s">
        <v>247</v>
      </c>
      <c r="B10" s="11">
        <v>1480053</v>
      </c>
      <c r="C10" s="10">
        <v>41875</v>
      </c>
      <c r="D10" s="10">
        <v>58771</v>
      </c>
      <c r="E10" s="10">
        <v>18</v>
      </c>
      <c r="F10" s="10">
        <v>1756</v>
      </c>
      <c r="G10" s="10">
        <v>3133</v>
      </c>
      <c r="H10" s="10">
        <v>256622</v>
      </c>
      <c r="I10" s="10">
        <v>391846</v>
      </c>
      <c r="J10" s="10">
        <v>21569</v>
      </c>
      <c r="K10" s="10">
        <v>5250</v>
      </c>
      <c r="L10" s="10">
        <v>23099</v>
      </c>
      <c r="M10" s="10">
        <v>24069</v>
      </c>
      <c r="N10" s="10">
        <v>652045</v>
      </c>
      <c r="O10" s="10"/>
    </row>
    <row r="11" spans="1:14" s="7" customFormat="1" ht="30" customHeight="1">
      <c r="A11" s="12" t="s">
        <v>186</v>
      </c>
      <c r="B11" s="11">
        <v>1489499</v>
      </c>
      <c r="C11" s="10">
        <v>41496</v>
      </c>
      <c r="D11" s="10">
        <v>57330</v>
      </c>
      <c r="E11" s="10">
        <v>18</v>
      </c>
      <c r="F11" s="10">
        <v>1780</v>
      </c>
      <c r="G11" s="10">
        <v>3119</v>
      </c>
      <c r="H11" s="10">
        <v>260719</v>
      </c>
      <c r="I11" s="10">
        <v>388412</v>
      </c>
      <c r="J11" s="10">
        <v>21381</v>
      </c>
      <c r="K11" s="10">
        <v>5237</v>
      </c>
      <c r="L11" s="10">
        <v>23675</v>
      </c>
      <c r="M11" s="9">
        <v>24046</v>
      </c>
      <c r="N11" s="9">
        <v>662286</v>
      </c>
    </row>
    <row r="12" spans="1:16" s="7" customFormat="1" ht="30" customHeight="1">
      <c r="A12" s="12" t="s">
        <v>248</v>
      </c>
      <c r="B12" s="148">
        <v>1500549</v>
      </c>
      <c r="C12" s="10">
        <v>41238</v>
      </c>
      <c r="D12" s="10">
        <v>56021</v>
      </c>
      <c r="E12" s="10">
        <v>20</v>
      </c>
      <c r="F12" s="10">
        <v>1791</v>
      </c>
      <c r="G12" s="10">
        <v>3044</v>
      </c>
      <c r="H12" s="10">
        <v>263963</v>
      </c>
      <c r="I12" s="10">
        <v>383221</v>
      </c>
      <c r="J12" s="10">
        <v>21457</v>
      </c>
      <c r="K12" s="10">
        <v>5211</v>
      </c>
      <c r="L12" s="10">
        <v>24523</v>
      </c>
      <c r="M12" s="10">
        <v>24192</v>
      </c>
      <c r="N12" s="10">
        <v>675868</v>
      </c>
      <c r="P12" s="10"/>
    </row>
    <row r="13" spans="1:14" s="2" customFormat="1" ht="30" customHeight="1">
      <c r="A13" s="175"/>
      <c r="B13" s="18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6" s="7" customFormat="1" ht="30" customHeight="1">
      <c r="A14" s="13" t="s">
        <v>249</v>
      </c>
      <c r="B14" s="11">
        <v>1492553</v>
      </c>
      <c r="C14" s="10">
        <v>41452</v>
      </c>
      <c r="D14" s="10">
        <v>57147</v>
      </c>
      <c r="E14" s="10">
        <v>19</v>
      </c>
      <c r="F14" s="10">
        <v>1775</v>
      </c>
      <c r="G14" s="10">
        <v>3124</v>
      </c>
      <c r="H14" s="10">
        <v>260903</v>
      </c>
      <c r="I14" s="10">
        <v>387999</v>
      </c>
      <c r="J14" s="10">
        <v>21384</v>
      </c>
      <c r="K14" s="10">
        <v>5233</v>
      </c>
      <c r="L14" s="10">
        <v>23917</v>
      </c>
      <c r="M14" s="9">
        <v>24151</v>
      </c>
      <c r="N14" s="10">
        <v>665449</v>
      </c>
      <c r="O14" s="8"/>
      <c r="P14" s="8"/>
    </row>
    <row r="15" spans="1:16" s="7" customFormat="1" ht="30" customHeight="1">
      <c r="A15" s="13" t="s">
        <v>9</v>
      </c>
      <c r="B15" s="11">
        <v>1494384</v>
      </c>
      <c r="C15" s="10">
        <v>41416</v>
      </c>
      <c r="D15" s="10">
        <v>57050</v>
      </c>
      <c r="E15" s="10">
        <v>19</v>
      </c>
      <c r="F15" s="10">
        <v>1777</v>
      </c>
      <c r="G15" s="10">
        <v>3113</v>
      </c>
      <c r="H15" s="10">
        <v>261086</v>
      </c>
      <c r="I15" s="10">
        <v>387627</v>
      </c>
      <c r="J15" s="10">
        <v>21401</v>
      </c>
      <c r="K15" s="10">
        <v>5224</v>
      </c>
      <c r="L15" s="10">
        <v>24026</v>
      </c>
      <c r="M15" s="9">
        <v>24214</v>
      </c>
      <c r="N15" s="10">
        <v>667431</v>
      </c>
      <c r="O15" s="8"/>
      <c r="P15" s="8"/>
    </row>
    <row r="16" spans="1:16" s="7" customFormat="1" ht="30" customHeight="1">
      <c r="A16" s="13" t="s">
        <v>8</v>
      </c>
      <c r="B16" s="11">
        <v>1498122</v>
      </c>
      <c r="C16" s="10">
        <v>41441</v>
      </c>
      <c r="D16" s="10">
        <v>57022</v>
      </c>
      <c r="E16" s="10">
        <v>19</v>
      </c>
      <c r="F16" s="10">
        <v>1785</v>
      </c>
      <c r="G16" s="10">
        <v>3111</v>
      </c>
      <c r="H16" s="10">
        <v>261859</v>
      </c>
      <c r="I16" s="10">
        <v>388068</v>
      </c>
      <c r="J16" s="10">
        <v>21403</v>
      </c>
      <c r="K16" s="10">
        <v>5224</v>
      </c>
      <c r="L16" s="10">
        <v>24164</v>
      </c>
      <c r="M16" s="10">
        <v>24283</v>
      </c>
      <c r="N16" s="9">
        <v>669743</v>
      </c>
      <c r="O16" s="8"/>
      <c r="P16" s="8"/>
    </row>
    <row r="17" spans="1:16" s="7" customFormat="1" ht="30" customHeight="1">
      <c r="A17" s="13" t="s">
        <v>7</v>
      </c>
      <c r="B17" s="11">
        <v>1500909</v>
      </c>
      <c r="C17" s="10">
        <v>41433</v>
      </c>
      <c r="D17" s="10">
        <v>56987</v>
      </c>
      <c r="E17" s="10">
        <v>19</v>
      </c>
      <c r="F17" s="10">
        <v>1788</v>
      </c>
      <c r="G17" s="10">
        <v>3103</v>
      </c>
      <c r="H17" s="10">
        <v>262491</v>
      </c>
      <c r="I17" s="10">
        <v>388221</v>
      </c>
      <c r="J17" s="10">
        <v>21417</v>
      </c>
      <c r="K17" s="10">
        <v>5206</v>
      </c>
      <c r="L17" s="10">
        <v>24311</v>
      </c>
      <c r="M17" s="10">
        <v>24353</v>
      </c>
      <c r="N17" s="9">
        <v>671580</v>
      </c>
      <c r="O17" s="8"/>
      <c r="P17" s="8"/>
    </row>
    <row r="18" spans="1:16" s="7" customFormat="1" ht="30" customHeight="1">
      <c r="A18" s="13" t="s">
        <v>6</v>
      </c>
      <c r="B18" s="11">
        <v>1501948</v>
      </c>
      <c r="C18" s="10">
        <v>41436</v>
      </c>
      <c r="D18" s="10">
        <v>56827</v>
      </c>
      <c r="E18" s="10">
        <v>19</v>
      </c>
      <c r="F18" s="10">
        <v>1787</v>
      </c>
      <c r="G18" s="10">
        <v>3106</v>
      </c>
      <c r="H18" s="10">
        <v>262821</v>
      </c>
      <c r="I18" s="10">
        <v>387598</v>
      </c>
      <c r="J18" s="10">
        <v>21421</v>
      </c>
      <c r="K18" s="10">
        <v>5204</v>
      </c>
      <c r="L18" s="10">
        <v>24425</v>
      </c>
      <c r="M18" s="9">
        <v>24408</v>
      </c>
      <c r="N18" s="10">
        <v>672896</v>
      </c>
      <c r="O18" s="8"/>
      <c r="P18" s="8"/>
    </row>
    <row r="19" spans="1:16" s="7" customFormat="1" ht="30" customHeight="1">
      <c r="A19" s="13" t="s">
        <v>5</v>
      </c>
      <c r="B19" s="11">
        <v>1503738</v>
      </c>
      <c r="C19" s="8">
        <v>41426</v>
      </c>
      <c r="D19" s="8">
        <v>56766</v>
      </c>
      <c r="E19" s="8">
        <v>19</v>
      </c>
      <c r="F19" s="8">
        <v>1794</v>
      </c>
      <c r="G19" s="8">
        <v>3096</v>
      </c>
      <c r="H19" s="8">
        <v>263127</v>
      </c>
      <c r="I19" s="8">
        <v>387495</v>
      </c>
      <c r="J19" s="8">
        <v>21416</v>
      </c>
      <c r="K19" s="8">
        <v>5210</v>
      </c>
      <c r="L19" s="8">
        <v>24568</v>
      </c>
      <c r="M19" s="185">
        <v>24431</v>
      </c>
      <c r="N19" s="9">
        <v>674390</v>
      </c>
      <c r="O19" s="8"/>
      <c r="P19" s="8"/>
    </row>
    <row r="20" spans="1:16" s="7" customFormat="1" ht="30" customHeight="1">
      <c r="A20" s="176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8"/>
      <c r="P20" s="8"/>
    </row>
    <row r="21" spans="1:16" s="7" customFormat="1" ht="30" customHeight="1">
      <c r="A21" s="177" t="s">
        <v>4</v>
      </c>
      <c r="B21" s="11">
        <v>1503923</v>
      </c>
      <c r="C21" s="10">
        <v>41406</v>
      </c>
      <c r="D21" s="10">
        <v>56620</v>
      </c>
      <c r="E21" s="10">
        <v>19</v>
      </c>
      <c r="F21" s="10">
        <v>1790</v>
      </c>
      <c r="G21" s="10">
        <v>3101</v>
      </c>
      <c r="H21" s="10">
        <v>263182</v>
      </c>
      <c r="I21" s="10">
        <v>386834</v>
      </c>
      <c r="J21" s="10">
        <v>21430</v>
      </c>
      <c r="K21" s="10">
        <v>5214</v>
      </c>
      <c r="L21" s="10">
        <v>24667</v>
      </c>
      <c r="M21" s="9">
        <v>24509</v>
      </c>
      <c r="N21" s="9">
        <v>675151</v>
      </c>
      <c r="O21" s="8"/>
      <c r="P21" s="8"/>
    </row>
    <row r="22" spans="1:16" s="7" customFormat="1" ht="30" customHeight="1">
      <c r="A22" s="177" t="s">
        <v>3</v>
      </c>
      <c r="B22" s="11">
        <v>1505482</v>
      </c>
      <c r="C22" s="10">
        <v>41432</v>
      </c>
      <c r="D22" s="10">
        <v>56572</v>
      </c>
      <c r="E22" s="10">
        <v>20</v>
      </c>
      <c r="F22" s="10">
        <v>1795</v>
      </c>
      <c r="G22" s="10">
        <v>3100</v>
      </c>
      <c r="H22" s="10">
        <v>263625</v>
      </c>
      <c r="I22" s="10">
        <v>386607</v>
      </c>
      <c r="J22" s="10">
        <v>21467</v>
      </c>
      <c r="K22" s="10">
        <v>5209</v>
      </c>
      <c r="L22" s="10">
        <v>24711</v>
      </c>
      <c r="M22" s="10">
        <v>24490</v>
      </c>
      <c r="N22" s="10">
        <v>676454</v>
      </c>
      <c r="O22" s="8"/>
      <c r="P22" s="8"/>
    </row>
    <row r="23" spans="1:16" s="7" customFormat="1" ht="30" customHeight="1">
      <c r="A23" s="177" t="s">
        <v>2</v>
      </c>
      <c r="B23" s="11">
        <v>1506099</v>
      </c>
      <c r="C23" s="10">
        <v>41436</v>
      </c>
      <c r="D23" s="10">
        <v>56493</v>
      </c>
      <c r="E23" s="10">
        <v>20</v>
      </c>
      <c r="F23" s="10">
        <v>1794</v>
      </c>
      <c r="G23" s="10">
        <v>3097</v>
      </c>
      <c r="H23" s="10">
        <v>263952</v>
      </c>
      <c r="I23" s="10">
        <v>385993</v>
      </c>
      <c r="J23" s="10">
        <v>21474</v>
      </c>
      <c r="K23" s="10">
        <v>5210</v>
      </c>
      <c r="L23" s="10">
        <v>24777</v>
      </c>
      <c r="M23" s="9">
        <v>24500</v>
      </c>
      <c r="N23" s="9">
        <v>677353</v>
      </c>
      <c r="O23" s="8"/>
      <c r="P23" s="8"/>
    </row>
    <row r="24" spans="1:16" s="7" customFormat="1" ht="30" customHeight="1">
      <c r="A24" s="13" t="s">
        <v>250</v>
      </c>
      <c r="B24" s="11">
        <v>1507866</v>
      </c>
      <c r="C24" s="10">
        <v>41380</v>
      </c>
      <c r="D24" s="10">
        <v>56383</v>
      </c>
      <c r="E24" s="10">
        <v>20</v>
      </c>
      <c r="F24" s="10">
        <v>1801</v>
      </c>
      <c r="G24" s="10">
        <v>3078</v>
      </c>
      <c r="H24" s="10">
        <v>264454</v>
      </c>
      <c r="I24" s="10">
        <v>385933</v>
      </c>
      <c r="J24" s="10">
        <v>21473</v>
      </c>
      <c r="K24" s="10">
        <v>5205</v>
      </c>
      <c r="L24" s="10">
        <v>24805</v>
      </c>
      <c r="M24" s="9">
        <v>24449</v>
      </c>
      <c r="N24" s="9">
        <v>678885</v>
      </c>
      <c r="O24" s="8"/>
      <c r="P24" s="8"/>
    </row>
    <row r="25" spans="1:16" s="7" customFormat="1" ht="30" customHeight="1">
      <c r="A25" s="177" t="s">
        <v>1</v>
      </c>
      <c r="B25" s="11">
        <v>1509389</v>
      </c>
      <c r="C25" s="10">
        <v>41368</v>
      </c>
      <c r="D25" s="10">
        <v>56310</v>
      </c>
      <c r="E25" s="10">
        <v>20</v>
      </c>
      <c r="F25" s="10">
        <v>1798</v>
      </c>
      <c r="G25" s="10">
        <v>3059</v>
      </c>
      <c r="H25" s="10">
        <v>265032</v>
      </c>
      <c r="I25" s="10">
        <v>385694</v>
      </c>
      <c r="J25" s="10">
        <v>21485</v>
      </c>
      <c r="K25" s="10">
        <v>5214</v>
      </c>
      <c r="L25" s="10">
        <v>24814</v>
      </c>
      <c r="M25" s="9">
        <v>24447</v>
      </c>
      <c r="N25" s="9">
        <v>680148</v>
      </c>
      <c r="O25" s="8"/>
      <c r="P25" s="8"/>
    </row>
    <row r="26" spans="1:16" s="7" customFormat="1" ht="30" customHeight="1">
      <c r="A26" s="177" t="s">
        <v>165</v>
      </c>
      <c r="B26" s="11">
        <v>1500549</v>
      </c>
      <c r="C26" s="10">
        <v>41238</v>
      </c>
      <c r="D26" s="10">
        <v>56021</v>
      </c>
      <c r="E26" s="10">
        <v>20</v>
      </c>
      <c r="F26" s="10">
        <v>1791</v>
      </c>
      <c r="G26" s="10">
        <v>3044</v>
      </c>
      <c r="H26" s="10">
        <v>263963</v>
      </c>
      <c r="I26" s="10">
        <v>383221</v>
      </c>
      <c r="J26" s="10">
        <v>21457</v>
      </c>
      <c r="K26" s="10">
        <v>5211</v>
      </c>
      <c r="L26" s="10">
        <v>24523</v>
      </c>
      <c r="M26" s="9">
        <v>24192</v>
      </c>
      <c r="N26" s="9">
        <v>675868</v>
      </c>
      <c r="O26" s="8"/>
      <c r="P26" s="8"/>
    </row>
    <row r="27" spans="1:14" s="4" customFormat="1" ht="7.5" customHeight="1" thickBot="1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2" customFormat="1" ht="15" customHeight="1">
      <c r="A28" s="24" t="s">
        <v>162</v>
      </c>
      <c r="B28" s="3"/>
      <c r="C28" s="3"/>
      <c r="D28" s="3"/>
      <c r="E28" s="3"/>
      <c r="F28" s="3"/>
      <c r="G28" s="174"/>
      <c r="H28" s="3"/>
      <c r="I28" s="3"/>
      <c r="J28" s="3"/>
      <c r="K28" s="3"/>
      <c r="L28" s="3"/>
      <c r="M28" s="3"/>
      <c r="N28" s="22" t="s">
        <v>0</v>
      </c>
    </row>
    <row r="29" spans="1:14" ht="15" customHeight="1">
      <c r="A29" s="21" t="s">
        <v>163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5" customHeight="1">
      <c r="A30" s="21" t="s">
        <v>164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M5:N5"/>
    <mergeCell ref="L5:L6"/>
    <mergeCell ref="K5:K6"/>
    <mergeCell ref="J5:J6"/>
    <mergeCell ref="H5:I5"/>
    <mergeCell ref="A3:N3"/>
    <mergeCell ref="A1:N1"/>
    <mergeCell ref="G5:G6"/>
    <mergeCell ref="C5:F5"/>
    <mergeCell ref="B5:B6"/>
    <mergeCell ref="A5:A6"/>
    <mergeCell ref="A2:G2"/>
  </mergeCells>
  <printOptions/>
  <pageMargins left="0.5905511811023623" right="0.49" top="0.31496062992125984" bottom="0.31496062992125984" header="0" footer="0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W68"/>
  <sheetViews>
    <sheetView zoomScale="115" zoomScaleNormal="115" zoomScaleSheetLayoutView="120" zoomScalePageLayoutView="0" workbookViewId="0" topLeftCell="A1">
      <selection activeCell="A1" sqref="A1:L1"/>
    </sheetView>
  </sheetViews>
  <sheetFormatPr defaultColWidth="9.00390625" defaultRowHeight="12"/>
  <cols>
    <col min="1" max="1" width="10.875" style="1" customWidth="1"/>
    <col min="2" max="2" width="10.00390625" style="1" bestFit="1" customWidth="1"/>
    <col min="3" max="4" width="9.00390625" style="1" bestFit="1" customWidth="1"/>
    <col min="5" max="5" width="8.625" style="1" bestFit="1" customWidth="1"/>
    <col min="6" max="6" width="8.00390625" style="1" bestFit="1" customWidth="1"/>
    <col min="7" max="8" width="10.00390625" style="1" bestFit="1" customWidth="1"/>
    <col min="9" max="9" width="9.00390625" style="1" bestFit="1" customWidth="1"/>
    <col min="10" max="10" width="8.00390625" style="1" bestFit="1" customWidth="1"/>
    <col min="11" max="11" width="9.00390625" style="1" bestFit="1" customWidth="1"/>
    <col min="12" max="12" width="10.00390625" style="1" bestFit="1" customWidth="1"/>
    <col min="13" max="13" width="11.375" style="1" bestFit="1" customWidth="1"/>
    <col min="14" max="16384" width="9.375" style="1" customWidth="1"/>
  </cols>
  <sheetData>
    <row r="1" spans="1:12" ht="24" customHeight="1">
      <c r="A1" s="200" t="s">
        <v>260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4" customFormat="1" ht="30" customHeight="1">
      <c r="A2" s="49" t="s">
        <v>252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01" s="4" customFormat="1" ht="15" customHeight="1" thickBot="1">
      <c r="A3" s="52" t="s">
        <v>251</v>
      </c>
      <c r="B3" s="48"/>
      <c r="C3" s="48"/>
      <c r="D3" s="48"/>
      <c r="E3" s="48"/>
      <c r="F3" s="48"/>
      <c r="G3" s="31"/>
      <c r="H3" s="19"/>
      <c r="I3" s="19"/>
      <c r="J3" s="19"/>
      <c r="K3" s="19"/>
      <c r="L3" s="51" t="s">
        <v>26</v>
      </c>
      <c r="CW3" s="4">
        <v>0</v>
      </c>
    </row>
    <row r="4" spans="1:12" s="4" customFormat="1" ht="15" customHeight="1">
      <c r="A4" s="208" t="s">
        <v>72</v>
      </c>
      <c r="B4" s="206" t="s">
        <v>71</v>
      </c>
      <c r="C4" s="206"/>
      <c r="D4" s="206"/>
      <c r="E4" s="206"/>
      <c r="F4" s="206"/>
      <c r="G4" s="206"/>
      <c r="H4" s="206"/>
      <c r="I4" s="206"/>
      <c r="J4" s="206"/>
      <c r="K4" s="207"/>
      <c r="L4" s="203" t="s">
        <v>161</v>
      </c>
    </row>
    <row r="5" spans="1:12" s="4" customFormat="1" ht="15" customHeight="1">
      <c r="A5" s="209"/>
      <c r="B5" s="211" t="s">
        <v>70</v>
      </c>
      <c r="C5" s="212" t="s">
        <v>69</v>
      </c>
      <c r="D5" s="213"/>
      <c r="E5" s="214"/>
      <c r="F5" s="201" t="s">
        <v>68</v>
      </c>
      <c r="G5" s="212" t="s">
        <v>21</v>
      </c>
      <c r="H5" s="214"/>
      <c r="I5" s="201" t="s">
        <v>67</v>
      </c>
      <c r="J5" s="201" t="s">
        <v>19</v>
      </c>
      <c r="K5" s="201" t="s">
        <v>18</v>
      </c>
      <c r="L5" s="204"/>
    </row>
    <row r="6" spans="1:12" s="4" customFormat="1" ht="15" customHeight="1">
      <c r="A6" s="210"/>
      <c r="B6" s="210"/>
      <c r="C6" s="145" t="s">
        <v>13</v>
      </c>
      <c r="D6" s="145" t="s">
        <v>12</v>
      </c>
      <c r="E6" s="178" t="s">
        <v>66</v>
      </c>
      <c r="F6" s="202"/>
      <c r="G6" s="145" t="s">
        <v>13</v>
      </c>
      <c r="H6" s="145" t="s">
        <v>12</v>
      </c>
      <c r="I6" s="202"/>
      <c r="J6" s="202"/>
      <c r="K6" s="202"/>
      <c r="L6" s="205"/>
    </row>
    <row r="7" spans="1:12" s="4" customFormat="1" ht="3" customHeight="1">
      <c r="A7" s="47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3" s="43" customFormat="1" ht="12.75" customHeight="1">
      <c r="A8" s="39" t="s">
        <v>65</v>
      </c>
      <c r="B8" s="45">
        <v>800489</v>
      </c>
      <c r="C8" s="45">
        <v>41238</v>
      </c>
      <c r="D8" s="45">
        <v>56041</v>
      </c>
      <c r="E8" s="45">
        <v>1791</v>
      </c>
      <c r="F8" s="45">
        <v>3044</v>
      </c>
      <c r="G8" s="45">
        <v>263963</v>
      </c>
      <c r="H8" s="45">
        <v>383221</v>
      </c>
      <c r="I8" s="45">
        <v>21457</v>
      </c>
      <c r="J8" s="45">
        <v>5211</v>
      </c>
      <c r="K8" s="45">
        <v>24523</v>
      </c>
      <c r="L8" s="44">
        <v>675868</v>
      </c>
      <c r="M8" s="149"/>
    </row>
    <row r="9" spans="1:13" s="2" customFormat="1" ht="11.25" customHeight="1">
      <c r="A9" s="42"/>
      <c r="B9" s="41"/>
      <c r="C9" s="40"/>
      <c r="D9" s="40"/>
      <c r="E9" s="40"/>
      <c r="F9" s="40"/>
      <c r="G9" s="40"/>
      <c r="H9" s="40"/>
      <c r="I9" s="40"/>
      <c r="J9" s="40"/>
      <c r="K9" s="40"/>
      <c r="L9" s="40"/>
      <c r="M9" s="14"/>
    </row>
    <row r="10" spans="1:13" s="43" customFormat="1" ht="12.75" customHeight="1">
      <c r="A10" s="143" t="s">
        <v>64</v>
      </c>
      <c r="B10" s="44">
        <v>300867</v>
      </c>
      <c r="C10" s="44">
        <v>14880</v>
      </c>
      <c r="D10" s="44">
        <v>23573</v>
      </c>
      <c r="E10" s="44">
        <v>397</v>
      </c>
      <c r="F10" s="44">
        <v>1044</v>
      </c>
      <c r="G10" s="44">
        <v>101307</v>
      </c>
      <c r="H10" s="44">
        <v>142118</v>
      </c>
      <c r="I10" s="44">
        <v>7857</v>
      </c>
      <c r="J10" s="44">
        <v>1325</v>
      </c>
      <c r="K10" s="44">
        <v>8366</v>
      </c>
      <c r="L10" s="44">
        <v>201575</v>
      </c>
      <c r="M10" s="44"/>
    </row>
    <row r="11" spans="1:13" s="33" customFormat="1" ht="12.75" customHeight="1">
      <c r="A11" s="38" t="s">
        <v>73</v>
      </c>
      <c r="B11" s="53" t="s">
        <v>78</v>
      </c>
      <c r="C11" s="53" t="s">
        <v>78</v>
      </c>
      <c r="D11" s="53" t="s">
        <v>78</v>
      </c>
      <c r="E11" s="53" t="s">
        <v>78</v>
      </c>
      <c r="F11" s="53" t="s">
        <v>78</v>
      </c>
      <c r="G11" s="53" t="s">
        <v>78</v>
      </c>
      <c r="H11" s="53" t="s">
        <v>78</v>
      </c>
      <c r="I11" s="53" t="s">
        <v>78</v>
      </c>
      <c r="J11" s="53" t="s">
        <v>78</v>
      </c>
      <c r="K11" s="53" t="s">
        <v>78</v>
      </c>
      <c r="L11" s="35">
        <v>76075</v>
      </c>
      <c r="M11" s="35"/>
    </row>
    <row r="12" spans="1:13" s="33" customFormat="1" ht="12.75" customHeight="1">
      <c r="A12" s="38" t="s">
        <v>74</v>
      </c>
      <c r="B12" s="53" t="s">
        <v>78</v>
      </c>
      <c r="C12" s="53" t="s">
        <v>78</v>
      </c>
      <c r="D12" s="53" t="s">
        <v>78</v>
      </c>
      <c r="E12" s="53" t="s">
        <v>78</v>
      </c>
      <c r="F12" s="53" t="s">
        <v>78</v>
      </c>
      <c r="G12" s="53" t="s">
        <v>78</v>
      </c>
      <c r="H12" s="53" t="s">
        <v>78</v>
      </c>
      <c r="I12" s="53" t="s">
        <v>78</v>
      </c>
      <c r="J12" s="53" t="s">
        <v>78</v>
      </c>
      <c r="K12" s="53" t="s">
        <v>78</v>
      </c>
      <c r="L12" s="35">
        <v>35812</v>
      </c>
      <c r="M12" s="35"/>
    </row>
    <row r="13" spans="1:13" s="33" customFormat="1" ht="12.75" customHeight="1">
      <c r="A13" s="38" t="s">
        <v>75</v>
      </c>
      <c r="B13" s="53" t="s">
        <v>78</v>
      </c>
      <c r="C13" s="53" t="s">
        <v>78</v>
      </c>
      <c r="D13" s="53" t="s">
        <v>78</v>
      </c>
      <c r="E13" s="53" t="s">
        <v>78</v>
      </c>
      <c r="F13" s="53" t="s">
        <v>78</v>
      </c>
      <c r="G13" s="53" t="s">
        <v>78</v>
      </c>
      <c r="H13" s="53" t="s">
        <v>78</v>
      </c>
      <c r="I13" s="53" t="s">
        <v>78</v>
      </c>
      <c r="J13" s="53" t="s">
        <v>78</v>
      </c>
      <c r="K13" s="53" t="s">
        <v>78</v>
      </c>
      <c r="L13" s="35">
        <v>34675</v>
      </c>
      <c r="M13" s="35"/>
    </row>
    <row r="14" spans="1:13" s="33" customFormat="1" ht="12.75" customHeight="1">
      <c r="A14" s="38" t="s">
        <v>76</v>
      </c>
      <c r="B14" s="53" t="s">
        <v>78</v>
      </c>
      <c r="C14" s="53" t="s">
        <v>78</v>
      </c>
      <c r="D14" s="53" t="s">
        <v>78</v>
      </c>
      <c r="E14" s="53" t="s">
        <v>78</v>
      </c>
      <c r="F14" s="53" t="s">
        <v>78</v>
      </c>
      <c r="G14" s="53" t="s">
        <v>78</v>
      </c>
      <c r="H14" s="53" t="s">
        <v>78</v>
      </c>
      <c r="I14" s="53" t="s">
        <v>78</v>
      </c>
      <c r="J14" s="53" t="s">
        <v>78</v>
      </c>
      <c r="K14" s="53" t="s">
        <v>78</v>
      </c>
      <c r="L14" s="35">
        <v>55013</v>
      </c>
      <c r="M14" s="35"/>
    </row>
    <row r="15" spans="1:13" s="33" customFormat="1" ht="11.25" customHeight="1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43" customFormat="1" ht="12.75" customHeight="1">
      <c r="A16" s="143" t="s">
        <v>63</v>
      </c>
      <c r="B16" s="44">
        <v>193862</v>
      </c>
      <c r="C16" s="44">
        <v>9132</v>
      </c>
      <c r="D16" s="44">
        <v>12510</v>
      </c>
      <c r="E16" s="44">
        <v>873</v>
      </c>
      <c r="F16" s="44">
        <v>500</v>
      </c>
      <c r="G16" s="44">
        <v>66305</v>
      </c>
      <c r="H16" s="44">
        <v>92708</v>
      </c>
      <c r="I16" s="44">
        <v>4889</v>
      </c>
      <c r="J16" s="44">
        <v>962</v>
      </c>
      <c r="K16" s="44">
        <v>5983</v>
      </c>
      <c r="L16" s="44">
        <v>160897</v>
      </c>
      <c r="M16" s="44"/>
    </row>
    <row r="17" spans="1:13" s="43" customFormat="1" ht="12.75" customHeight="1">
      <c r="A17" s="143" t="s">
        <v>62</v>
      </c>
      <c r="B17" s="44">
        <v>45899</v>
      </c>
      <c r="C17" s="44">
        <v>2717</v>
      </c>
      <c r="D17" s="44">
        <v>3471</v>
      </c>
      <c r="E17" s="44">
        <v>67</v>
      </c>
      <c r="F17" s="44">
        <v>180</v>
      </c>
      <c r="G17" s="44">
        <v>14069</v>
      </c>
      <c r="H17" s="44">
        <v>21869</v>
      </c>
      <c r="I17" s="44">
        <v>1378</v>
      </c>
      <c r="J17" s="44">
        <v>434</v>
      </c>
      <c r="K17" s="44">
        <v>1714</v>
      </c>
      <c r="L17" s="44">
        <v>44359</v>
      </c>
      <c r="M17" s="44"/>
    </row>
    <row r="18" spans="1:13" s="43" customFormat="1" ht="12.75" customHeight="1">
      <c r="A18" s="143" t="s">
        <v>61</v>
      </c>
      <c r="B18" s="44">
        <v>25097</v>
      </c>
      <c r="C18" s="44">
        <v>1056</v>
      </c>
      <c r="D18" s="44">
        <v>1290</v>
      </c>
      <c r="E18" s="44">
        <v>119</v>
      </c>
      <c r="F18" s="44">
        <v>99</v>
      </c>
      <c r="G18" s="44">
        <v>8083</v>
      </c>
      <c r="H18" s="44">
        <v>12890</v>
      </c>
      <c r="I18" s="44">
        <v>514</v>
      </c>
      <c r="J18" s="44">
        <v>261</v>
      </c>
      <c r="K18" s="44">
        <v>785</v>
      </c>
      <c r="L18" s="44">
        <v>21355</v>
      </c>
      <c r="M18" s="44"/>
    </row>
    <row r="19" spans="1:13" s="43" customFormat="1" ht="12.75" customHeight="1">
      <c r="A19" s="143" t="s">
        <v>60</v>
      </c>
      <c r="B19" s="44">
        <v>19235</v>
      </c>
      <c r="C19" s="44">
        <v>1143</v>
      </c>
      <c r="D19" s="44">
        <v>1080</v>
      </c>
      <c r="E19" s="44">
        <v>42</v>
      </c>
      <c r="F19" s="44">
        <v>75</v>
      </c>
      <c r="G19" s="44">
        <v>6417</v>
      </c>
      <c r="H19" s="44">
        <v>9230</v>
      </c>
      <c r="I19" s="44">
        <v>485</v>
      </c>
      <c r="J19" s="44">
        <v>187</v>
      </c>
      <c r="K19" s="44">
        <v>576</v>
      </c>
      <c r="L19" s="44">
        <v>19679</v>
      </c>
      <c r="M19" s="44"/>
    </row>
    <row r="20" spans="1:13" s="43" customFormat="1" ht="12.75" customHeight="1">
      <c r="A20" s="143" t="s">
        <v>59</v>
      </c>
      <c r="B20" s="44">
        <v>15909</v>
      </c>
      <c r="C20" s="44">
        <v>884</v>
      </c>
      <c r="D20" s="44">
        <v>1069</v>
      </c>
      <c r="E20" s="44">
        <v>6</v>
      </c>
      <c r="F20" s="44">
        <v>77</v>
      </c>
      <c r="G20" s="44">
        <v>5166</v>
      </c>
      <c r="H20" s="44">
        <v>7553</v>
      </c>
      <c r="I20" s="44">
        <v>545</v>
      </c>
      <c r="J20" s="44">
        <v>70</v>
      </c>
      <c r="K20" s="44">
        <v>539</v>
      </c>
      <c r="L20" s="44">
        <v>18624</v>
      </c>
      <c r="M20" s="44"/>
    </row>
    <row r="21" spans="1:13" s="43" customFormat="1" ht="11.25" customHeight="1">
      <c r="A21" s="143"/>
      <c r="L21" s="44"/>
      <c r="M21" s="44"/>
    </row>
    <row r="22" spans="1:13" s="43" customFormat="1" ht="12.75" customHeight="1">
      <c r="A22" s="143" t="s">
        <v>58</v>
      </c>
      <c r="B22" s="44">
        <v>25806</v>
      </c>
      <c r="C22" s="44">
        <v>1113</v>
      </c>
      <c r="D22" s="44">
        <v>1247</v>
      </c>
      <c r="E22" s="44">
        <v>34</v>
      </c>
      <c r="F22" s="44">
        <v>71</v>
      </c>
      <c r="G22" s="44">
        <v>8649</v>
      </c>
      <c r="H22" s="44">
        <v>13079</v>
      </c>
      <c r="I22" s="44">
        <v>647</v>
      </c>
      <c r="J22" s="44">
        <v>131</v>
      </c>
      <c r="K22" s="44">
        <v>835</v>
      </c>
      <c r="L22" s="44">
        <v>26343</v>
      </c>
      <c r="M22" s="44"/>
    </row>
    <row r="23" spans="1:13" s="43" customFormat="1" ht="12.75" customHeight="1">
      <c r="A23" s="143" t="s">
        <v>57</v>
      </c>
      <c r="B23" s="44">
        <v>13150</v>
      </c>
      <c r="C23" s="44">
        <v>836</v>
      </c>
      <c r="D23" s="44">
        <v>1129</v>
      </c>
      <c r="E23" s="44">
        <v>22</v>
      </c>
      <c r="F23" s="44">
        <v>117</v>
      </c>
      <c r="G23" s="44">
        <v>3906</v>
      </c>
      <c r="H23" s="44">
        <v>5963</v>
      </c>
      <c r="I23" s="44">
        <v>580</v>
      </c>
      <c r="J23" s="44">
        <v>168</v>
      </c>
      <c r="K23" s="44">
        <v>429</v>
      </c>
      <c r="L23" s="44">
        <v>13035</v>
      </c>
      <c r="M23" s="44"/>
    </row>
    <row r="24" spans="1:13" s="43" customFormat="1" ht="12.75" customHeight="1">
      <c r="A24" s="143" t="s">
        <v>56</v>
      </c>
      <c r="B24" s="44">
        <v>12998</v>
      </c>
      <c r="C24" s="44">
        <v>978</v>
      </c>
      <c r="D24" s="44">
        <v>1005</v>
      </c>
      <c r="E24" s="44">
        <v>20</v>
      </c>
      <c r="F24" s="44">
        <v>114</v>
      </c>
      <c r="G24" s="44">
        <v>3918</v>
      </c>
      <c r="H24" s="44">
        <v>5872</v>
      </c>
      <c r="I24" s="44">
        <v>534</v>
      </c>
      <c r="J24" s="44">
        <v>214</v>
      </c>
      <c r="K24" s="44">
        <v>343</v>
      </c>
      <c r="L24" s="44">
        <v>15152</v>
      </c>
      <c r="M24" s="44"/>
    </row>
    <row r="25" spans="1:13" s="43" customFormat="1" ht="12.75" customHeight="1">
      <c r="A25" s="143" t="s">
        <v>55</v>
      </c>
      <c r="B25" s="44">
        <v>16801</v>
      </c>
      <c r="C25" s="44">
        <v>1147</v>
      </c>
      <c r="D25" s="44">
        <v>967</v>
      </c>
      <c r="E25" s="44">
        <v>63</v>
      </c>
      <c r="F25" s="44">
        <v>47</v>
      </c>
      <c r="G25" s="44">
        <v>5291</v>
      </c>
      <c r="H25" s="44">
        <v>7987</v>
      </c>
      <c r="I25" s="44">
        <v>420</v>
      </c>
      <c r="J25" s="44">
        <v>349</v>
      </c>
      <c r="K25" s="44">
        <v>530</v>
      </c>
      <c r="L25" s="44">
        <v>13942</v>
      </c>
      <c r="M25" s="44"/>
    </row>
    <row r="26" spans="1:13" s="43" customFormat="1" ht="12.75" customHeight="1">
      <c r="A26" s="143" t="s">
        <v>54</v>
      </c>
      <c r="B26" s="44">
        <v>15596</v>
      </c>
      <c r="C26" s="44">
        <v>960</v>
      </c>
      <c r="D26" s="44">
        <v>822</v>
      </c>
      <c r="E26" s="44">
        <v>18</v>
      </c>
      <c r="F26" s="44">
        <v>78</v>
      </c>
      <c r="G26" s="44">
        <v>5049</v>
      </c>
      <c r="H26" s="44">
        <v>7742</v>
      </c>
      <c r="I26" s="44">
        <v>392</v>
      </c>
      <c r="J26" s="44">
        <v>85</v>
      </c>
      <c r="K26" s="44">
        <v>450</v>
      </c>
      <c r="L26" s="44">
        <v>15500</v>
      </c>
      <c r="M26" s="50"/>
    </row>
    <row r="27" spans="1:13" s="43" customFormat="1" ht="11.25" customHeight="1">
      <c r="A27" s="143"/>
      <c r="L27" s="44"/>
      <c r="M27" s="50"/>
    </row>
    <row r="28" spans="1:13" s="43" customFormat="1" ht="12.75" customHeight="1">
      <c r="A28" s="143" t="s">
        <v>53</v>
      </c>
      <c r="B28" s="44">
        <v>18048</v>
      </c>
      <c r="C28" s="44">
        <v>837</v>
      </c>
      <c r="D28" s="44">
        <v>934</v>
      </c>
      <c r="E28" s="44">
        <v>42</v>
      </c>
      <c r="F28" s="44">
        <v>34</v>
      </c>
      <c r="G28" s="44">
        <v>6046</v>
      </c>
      <c r="H28" s="44">
        <v>9159</v>
      </c>
      <c r="I28" s="44">
        <v>339</v>
      </c>
      <c r="J28" s="44">
        <v>104</v>
      </c>
      <c r="K28" s="44">
        <v>553</v>
      </c>
      <c r="L28" s="44">
        <v>17274</v>
      </c>
      <c r="M28" s="50"/>
    </row>
    <row r="29" spans="1:13" s="43" customFormat="1" ht="12.75" customHeight="1">
      <c r="A29" s="143" t="s">
        <v>52</v>
      </c>
      <c r="B29" s="44">
        <v>13172</v>
      </c>
      <c r="C29" s="44">
        <v>799</v>
      </c>
      <c r="D29" s="44">
        <v>1020</v>
      </c>
      <c r="E29" s="44">
        <v>3</v>
      </c>
      <c r="F29" s="44">
        <v>122</v>
      </c>
      <c r="G29" s="44">
        <v>3937</v>
      </c>
      <c r="H29" s="44">
        <v>6291</v>
      </c>
      <c r="I29" s="44">
        <v>395</v>
      </c>
      <c r="J29" s="44">
        <v>121</v>
      </c>
      <c r="K29" s="44">
        <v>484</v>
      </c>
      <c r="L29" s="44">
        <v>14652</v>
      </c>
      <c r="M29" s="50"/>
    </row>
    <row r="30" spans="1:13" s="43" customFormat="1" ht="12.75" customHeight="1">
      <c r="A30" s="143" t="s">
        <v>51</v>
      </c>
      <c r="B30" s="44">
        <v>20612</v>
      </c>
      <c r="C30" s="44">
        <v>1281</v>
      </c>
      <c r="D30" s="44">
        <v>1722</v>
      </c>
      <c r="E30" s="44">
        <v>21</v>
      </c>
      <c r="F30" s="44">
        <v>130</v>
      </c>
      <c r="G30" s="44">
        <v>5897</v>
      </c>
      <c r="H30" s="44">
        <v>9780</v>
      </c>
      <c r="I30" s="44">
        <v>695</v>
      </c>
      <c r="J30" s="44">
        <v>324</v>
      </c>
      <c r="K30" s="44">
        <v>762</v>
      </c>
      <c r="L30" s="44">
        <v>25056</v>
      </c>
      <c r="M30" s="50"/>
    </row>
    <row r="31" spans="1:13" s="43" customFormat="1" ht="12.75" customHeight="1">
      <c r="A31" s="143" t="s">
        <v>50</v>
      </c>
      <c r="B31" s="44">
        <v>12941</v>
      </c>
      <c r="C31" s="44">
        <v>400</v>
      </c>
      <c r="D31" s="44">
        <v>538</v>
      </c>
      <c r="E31" s="44">
        <v>1</v>
      </c>
      <c r="F31" s="44">
        <v>42</v>
      </c>
      <c r="G31" s="44">
        <v>4377</v>
      </c>
      <c r="H31" s="44">
        <v>6781</v>
      </c>
      <c r="I31" s="44">
        <v>318</v>
      </c>
      <c r="J31" s="44">
        <v>38</v>
      </c>
      <c r="K31" s="44">
        <v>446</v>
      </c>
      <c r="L31" s="44">
        <v>13730</v>
      </c>
      <c r="M31" s="50"/>
    </row>
    <row r="32" spans="1:13" s="33" customFormat="1" ht="11.25" customHeight="1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4"/>
    </row>
    <row r="33" spans="1:13" s="43" customFormat="1" ht="12.75" customHeight="1">
      <c r="A33" s="39" t="s">
        <v>49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50"/>
    </row>
    <row r="34" spans="1:13" s="33" customFormat="1" ht="12.75" customHeight="1">
      <c r="A34" s="38" t="s">
        <v>48</v>
      </c>
      <c r="B34" s="35">
        <v>6179</v>
      </c>
      <c r="C34" s="35">
        <v>319</v>
      </c>
      <c r="D34" s="35">
        <v>444</v>
      </c>
      <c r="E34" s="35">
        <v>20</v>
      </c>
      <c r="F34" s="35">
        <v>15</v>
      </c>
      <c r="G34" s="35">
        <v>1969</v>
      </c>
      <c r="H34" s="35">
        <v>3005</v>
      </c>
      <c r="I34" s="35">
        <v>186</v>
      </c>
      <c r="J34" s="35">
        <v>51</v>
      </c>
      <c r="K34" s="35">
        <v>170</v>
      </c>
      <c r="L34" s="35">
        <v>6676</v>
      </c>
      <c r="M34" s="34"/>
    </row>
    <row r="35" spans="1:13" s="33" customFormat="1" ht="11.25" customHeight="1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4"/>
    </row>
    <row r="36" spans="1:13" s="43" customFormat="1" ht="12.75" customHeight="1">
      <c r="A36" s="39" t="s">
        <v>47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50"/>
    </row>
    <row r="37" spans="1:13" s="33" customFormat="1" ht="12.75" customHeight="1">
      <c r="A37" s="38" t="s">
        <v>46</v>
      </c>
      <c r="B37" s="35">
        <v>5900</v>
      </c>
      <c r="C37" s="35">
        <v>431</v>
      </c>
      <c r="D37" s="35">
        <v>524</v>
      </c>
      <c r="E37" s="35">
        <v>6</v>
      </c>
      <c r="F37" s="35">
        <v>14</v>
      </c>
      <c r="G37" s="35">
        <v>1832</v>
      </c>
      <c r="H37" s="35">
        <v>2681</v>
      </c>
      <c r="I37" s="35">
        <v>214</v>
      </c>
      <c r="J37" s="35">
        <v>31</v>
      </c>
      <c r="K37" s="35">
        <v>167</v>
      </c>
      <c r="L37" s="35">
        <v>3922</v>
      </c>
      <c r="M37" s="34"/>
    </row>
    <row r="38" spans="1:13" s="33" customFormat="1" ht="11.25" customHeight="1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4"/>
    </row>
    <row r="39" spans="1:13" s="43" customFormat="1" ht="12.75" customHeight="1">
      <c r="A39" s="39" t="s">
        <v>45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50"/>
    </row>
    <row r="40" spans="1:13" s="33" customFormat="1" ht="12.75" customHeight="1">
      <c r="A40" s="38" t="s">
        <v>44</v>
      </c>
      <c r="B40" s="35">
        <v>4180</v>
      </c>
      <c r="C40" s="35">
        <v>130</v>
      </c>
      <c r="D40" s="35">
        <v>195</v>
      </c>
      <c r="E40" s="35">
        <v>0</v>
      </c>
      <c r="F40" s="35">
        <v>7</v>
      </c>
      <c r="G40" s="35">
        <v>1440</v>
      </c>
      <c r="H40" s="35">
        <v>2227</v>
      </c>
      <c r="I40" s="35">
        <v>66</v>
      </c>
      <c r="J40" s="35">
        <v>7</v>
      </c>
      <c r="K40" s="35">
        <v>108</v>
      </c>
      <c r="L40" s="35">
        <v>3951</v>
      </c>
      <c r="M40" s="34"/>
    </row>
    <row r="41" spans="1:13" s="33" customFormat="1" ht="11.25" customHeight="1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4"/>
    </row>
    <row r="42" spans="1:13" s="43" customFormat="1" ht="12.75" customHeight="1">
      <c r="A42" s="39" t="s">
        <v>43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50"/>
    </row>
    <row r="43" spans="1:13" s="33" customFormat="1" ht="12.75" customHeight="1">
      <c r="A43" s="38" t="s">
        <v>42</v>
      </c>
      <c r="B43" s="35">
        <v>5892</v>
      </c>
      <c r="C43" s="35">
        <v>382</v>
      </c>
      <c r="D43" s="35">
        <v>426</v>
      </c>
      <c r="E43" s="35">
        <v>21</v>
      </c>
      <c r="F43" s="35">
        <v>53</v>
      </c>
      <c r="G43" s="35">
        <v>1866</v>
      </c>
      <c r="H43" s="35">
        <v>2771</v>
      </c>
      <c r="I43" s="35">
        <v>140</v>
      </c>
      <c r="J43" s="35">
        <v>55</v>
      </c>
      <c r="K43" s="35">
        <v>178</v>
      </c>
      <c r="L43" s="35">
        <v>7012</v>
      </c>
      <c r="M43" s="34"/>
    </row>
    <row r="44" spans="1:13" s="33" customFormat="1" ht="11.25" customHeight="1">
      <c r="A44" s="3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4"/>
    </row>
    <row r="45" spans="1:13" s="43" customFormat="1" ht="12.75" customHeight="1">
      <c r="A45" s="39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50"/>
    </row>
    <row r="46" spans="1:13" s="33" customFormat="1" ht="12.75" customHeight="1">
      <c r="A46" s="38" t="s">
        <v>40</v>
      </c>
      <c r="B46" s="35">
        <v>425</v>
      </c>
      <c r="C46" s="35">
        <v>36</v>
      </c>
      <c r="D46" s="35">
        <v>28</v>
      </c>
      <c r="E46" s="35">
        <v>0</v>
      </c>
      <c r="F46" s="35">
        <v>5</v>
      </c>
      <c r="G46" s="35">
        <v>125</v>
      </c>
      <c r="H46" s="35">
        <v>204</v>
      </c>
      <c r="I46" s="35">
        <v>13</v>
      </c>
      <c r="J46" s="35">
        <v>8</v>
      </c>
      <c r="K46" s="35">
        <v>6</v>
      </c>
      <c r="L46" s="35">
        <v>490</v>
      </c>
      <c r="M46" s="34"/>
    </row>
    <row r="47" spans="1:13" s="33" customFormat="1" ht="11.25" customHeight="1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4"/>
    </row>
    <row r="48" spans="1:13" s="43" customFormat="1" ht="12.75" customHeight="1">
      <c r="A48" s="39" t="s">
        <v>39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50"/>
    </row>
    <row r="49" spans="1:13" s="33" customFormat="1" ht="12.75" customHeight="1">
      <c r="A49" s="38" t="s">
        <v>38</v>
      </c>
      <c r="B49" s="35">
        <v>5978</v>
      </c>
      <c r="C49" s="35">
        <v>361</v>
      </c>
      <c r="D49" s="35">
        <v>391</v>
      </c>
      <c r="E49" s="35">
        <v>2</v>
      </c>
      <c r="F49" s="35">
        <v>52</v>
      </c>
      <c r="G49" s="35">
        <v>1848</v>
      </c>
      <c r="H49" s="35">
        <v>2829</v>
      </c>
      <c r="I49" s="35">
        <v>177</v>
      </c>
      <c r="J49" s="35">
        <v>90</v>
      </c>
      <c r="K49" s="35">
        <v>228</v>
      </c>
      <c r="L49" s="35">
        <v>6838</v>
      </c>
      <c r="M49" s="34"/>
    </row>
    <row r="50" spans="1:13" s="33" customFormat="1" ht="11.25" customHeight="1">
      <c r="A50" s="3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4"/>
    </row>
    <row r="51" spans="1:13" s="43" customFormat="1" ht="12.75" customHeight="1">
      <c r="A51" s="39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50"/>
    </row>
    <row r="52" spans="1:13" s="33" customFormat="1" ht="12.75" customHeight="1">
      <c r="A52" s="38" t="s">
        <v>36</v>
      </c>
      <c r="B52" s="35">
        <v>4952</v>
      </c>
      <c r="C52" s="35">
        <v>379</v>
      </c>
      <c r="D52" s="35">
        <v>346</v>
      </c>
      <c r="E52" s="35">
        <v>5</v>
      </c>
      <c r="F52" s="35">
        <v>15</v>
      </c>
      <c r="G52" s="35">
        <v>1494</v>
      </c>
      <c r="H52" s="35">
        <v>2316</v>
      </c>
      <c r="I52" s="35">
        <v>153</v>
      </c>
      <c r="J52" s="35">
        <v>40</v>
      </c>
      <c r="K52" s="35">
        <v>204</v>
      </c>
      <c r="L52" s="35">
        <v>5134</v>
      </c>
      <c r="M52" s="34"/>
    </row>
    <row r="53" spans="1:13" s="33" customFormat="1" ht="12.75" customHeight="1">
      <c r="A53" s="38" t="s">
        <v>35</v>
      </c>
      <c r="B53" s="35">
        <v>2787</v>
      </c>
      <c r="C53" s="35">
        <v>158</v>
      </c>
      <c r="D53" s="35">
        <v>211</v>
      </c>
      <c r="E53" s="35">
        <v>0</v>
      </c>
      <c r="F53" s="35">
        <v>20</v>
      </c>
      <c r="G53" s="35">
        <v>901</v>
      </c>
      <c r="H53" s="35">
        <v>1259</v>
      </c>
      <c r="I53" s="35">
        <v>73</v>
      </c>
      <c r="J53" s="35">
        <v>21</v>
      </c>
      <c r="K53" s="35">
        <v>144</v>
      </c>
      <c r="L53" s="35">
        <v>2758</v>
      </c>
      <c r="M53" s="34"/>
    </row>
    <row r="54" spans="1:13" s="33" customFormat="1" ht="11.25" customHeight="1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/>
    </row>
    <row r="55" spans="1:13" s="43" customFormat="1" ht="12.75" customHeight="1">
      <c r="A55" s="39" t="s">
        <v>34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50"/>
    </row>
    <row r="56" spans="1:13" s="33" customFormat="1" ht="12.75" customHeight="1">
      <c r="A56" s="38" t="s">
        <v>33</v>
      </c>
      <c r="B56" s="35">
        <v>700</v>
      </c>
      <c r="C56" s="35">
        <v>54</v>
      </c>
      <c r="D56" s="35">
        <v>66</v>
      </c>
      <c r="E56" s="35">
        <v>0</v>
      </c>
      <c r="F56" s="35">
        <v>9</v>
      </c>
      <c r="G56" s="35">
        <v>186</v>
      </c>
      <c r="H56" s="35">
        <v>337</v>
      </c>
      <c r="I56" s="35">
        <v>30</v>
      </c>
      <c r="J56" s="35">
        <v>2</v>
      </c>
      <c r="K56" s="35">
        <v>16</v>
      </c>
      <c r="L56" s="35">
        <v>695</v>
      </c>
      <c r="M56" s="34"/>
    </row>
    <row r="57" spans="1:13" s="33" customFormat="1" ht="11.25" customHeight="1">
      <c r="A57" s="3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4"/>
    </row>
    <row r="58" spans="1:13" s="43" customFormat="1" ht="12.75" customHeight="1">
      <c r="A58" s="39" t="s">
        <v>32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50"/>
    </row>
    <row r="59" spans="1:13" s="33" customFormat="1" ht="12.75" customHeight="1">
      <c r="A59" s="38" t="s">
        <v>31</v>
      </c>
      <c r="B59" s="35">
        <v>1981</v>
      </c>
      <c r="C59" s="35">
        <v>119</v>
      </c>
      <c r="D59" s="35">
        <v>121</v>
      </c>
      <c r="E59" s="35">
        <v>4</v>
      </c>
      <c r="F59" s="35">
        <v>11</v>
      </c>
      <c r="G59" s="35">
        <v>593</v>
      </c>
      <c r="H59" s="35">
        <v>983</v>
      </c>
      <c r="I59" s="35">
        <v>52</v>
      </c>
      <c r="J59" s="35">
        <v>13</v>
      </c>
      <c r="K59" s="35">
        <v>85</v>
      </c>
      <c r="L59" s="35">
        <v>2436</v>
      </c>
      <c r="M59" s="34"/>
    </row>
    <row r="60" spans="1:13" s="33" customFormat="1" ht="12.75" customHeight="1">
      <c r="A60" s="38" t="s">
        <v>30</v>
      </c>
      <c r="B60" s="35">
        <v>6483</v>
      </c>
      <c r="C60" s="35">
        <v>415</v>
      </c>
      <c r="D60" s="35">
        <v>473</v>
      </c>
      <c r="E60" s="35">
        <v>1</v>
      </c>
      <c r="F60" s="35">
        <v>86</v>
      </c>
      <c r="G60" s="35">
        <v>1817</v>
      </c>
      <c r="H60" s="35">
        <v>3122</v>
      </c>
      <c r="I60" s="35">
        <v>208</v>
      </c>
      <c r="J60" s="35">
        <v>66</v>
      </c>
      <c r="K60" s="35">
        <v>295</v>
      </c>
      <c r="L60" s="35">
        <v>7670</v>
      </c>
      <c r="M60" s="34"/>
    </row>
    <row r="61" spans="1:13" s="33" customFormat="1" ht="11.25" customHeight="1">
      <c r="A61" s="3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4"/>
    </row>
    <row r="62" spans="1:13" s="43" customFormat="1" ht="12.75" customHeight="1">
      <c r="A62" s="39" t="s">
        <v>29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50"/>
    </row>
    <row r="63" spans="1:13" s="33" customFormat="1" ht="12.75" customHeight="1">
      <c r="A63" s="38" t="s">
        <v>28</v>
      </c>
      <c r="B63" s="35">
        <v>5039</v>
      </c>
      <c r="C63" s="35">
        <v>291</v>
      </c>
      <c r="D63" s="35">
        <v>439</v>
      </c>
      <c r="E63" s="35">
        <v>4</v>
      </c>
      <c r="F63" s="35">
        <v>27</v>
      </c>
      <c r="G63" s="35">
        <v>1475</v>
      </c>
      <c r="H63" s="35">
        <v>2465</v>
      </c>
      <c r="I63" s="35">
        <v>157</v>
      </c>
      <c r="J63" s="35">
        <v>54</v>
      </c>
      <c r="K63" s="35">
        <v>127</v>
      </c>
      <c r="L63" s="35">
        <v>6649</v>
      </c>
      <c r="M63" s="34"/>
    </row>
    <row r="64" spans="1:13" s="33" customFormat="1" ht="11.25" customHeight="1">
      <c r="A64" s="37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4"/>
    </row>
    <row r="65" spans="1:13" s="33" customFormat="1" ht="12.75" customHeight="1">
      <c r="A65" s="37" t="s">
        <v>77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5">
        <v>464</v>
      </c>
      <c r="M65" s="34"/>
    </row>
    <row r="66" spans="1:13" ht="3.75" customHeight="1" thickBot="1">
      <c r="A66" s="32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0"/>
      <c r="M66" s="29"/>
    </row>
    <row r="67" spans="1:12" ht="15" customHeight="1">
      <c r="A67" s="27"/>
      <c r="B67" s="27"/>
      <c r="C67" s="28"/>
      <c r="D67" s="27"/>
      <c r="E67" s="27"/>
      <c r="F67" s="27"/>
      <c r="G67" s="27"/>
      <c r="H67" s="27"/>
      <c r="I67" s="27"/>
      <c r="J67" s="27"/>
      <c r="K67" s="27"/>
      <c r="L67" s="22" t="s">
        <v>27</v>
      </c>
    </row>
    <row r="68" spans="1:13" ht="11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J5:J6"/>
    <mergeCell ref="A1:L1"/>
    <mergeCell ref="K5:K6"/>
    <mergeCell ref="L4:L6"/>
    <mergeCell ref="B4:K4"/>
    <mergeCell ref="A4:A6"/>
    <mergeCell ref="B5:B6"/>
    <mergeCell ref="C5:E5"/>
    <mergeCell ref="F5:F6"/>
    <mergeCell ref="G5:H5"/>
    <mergeCell ref="I5:I6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J55"/>
  <sheetViews>
    <sheetView showZeros="0" zoomScale="115" zoomScaleNormal="115" zoomScaleSheetLayoutView="100" zoomScalePageLayoutView="0" workbookViewId="0" topLeftCell="A1">
      <selection activeCell="A1" sqref="A1:S1"/>
    </sheetView>
  </sheetViews>
  <sheetFormatPr defaultColWidth="9.00390625" defaultRowHeight="12"/>
  <cols>
    <col min="1" max="1" width="12.625" style="99" customWidth="1"/>
    <col min="2" max="19" width="5.50390625" style="99" customWidth="1"/>
    <col min="20" max="20" width="4.00390625" style="99" customWidth="1"/>
    <col min="21" max="22" width="4.50390625" style="99" customWidth="1"/>
    <col min="23" max="25" width="4.125" style="99" customWidth="1"/>
    <col min="26" max="26" width="9.50390625" style="99" customWidth="1"/>
    <col min="27" max="27" width="5.875" style="99" customWidth="1"/>
    <col min="28" max="28" width="6.375" style="99" customWidth="1"/>
    <col min="29" max="29" width="7.50390625" style="99" customWidth="1"/>
    <col min="30" max="30" width="5.125" style="99" customWidth="1"/>
    <col min="31" max="31" width="6.375" style="99" customWidth="1"/>
    <col min="32" max="32" width="6.125" style="99" customWidth="1"/>
    <col min="33" max="33" width="7.50390625" style="99" customWidth="1"/>
    <col min="34" max="34" width="5.625" style="99" customWidth="1"/>
    <col min="35" max="35" width="6.00390625" style="99" customWidth="1"/>
    <col min="36" max="36" width="5.00390625" style="99" customWidth="1"/>
    <col min="37" max="16384" width="9.375" style="99" customWidth="1"/>
  </cols>
  <sheetData>
    <row r="1" spans="1:36" ht="24" customHeight="1">
      <c r="A1" s="199" t="s">
        <v>261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6" ht="30" customHeight="1">
      <c r="A2" s="116" t="s">
        <v>254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  <c r="S2" s="117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19" ht="12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6"/>
      <c r="S3" s="106"/>
    </row>
    <row r="4" spans="1:19" ht="15.75" customHeight="1">
      <c r="A4" s="235" t="s">
        <v>132</v>
      </c>
      <c r="B4" s="259" t="s">
        <v>154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5.75" customHeight="1">
      <c r="A5" s="236"/>
      <c r="B5" s="239" t="s">
        <v>124</v>
      </c>
      <c r="C5" s="240"/>
      <c r="D5" s="240"/>
      <c r="E5" s="240"/>
      <c r="F5" s="240"/>
      <c r="G5" s="241"/>
      <c r="H5" s="248" t="s">
        <v>144</v>
      </c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</row>
    <row r="6" spans="1:19" ht="15.75" customHeight="1">
      <c r="A6" s="236"/>
      <c r="B6" s="242"/>
      <c r="C6" s="243"/>
      <c r="D6" s="243"/>
      <c r="E6" s="243"/>
      <c r="F6" s="243"/>
      <c r="G6" s="244"/>
      <c r="H6" s="242" t="s">
        <v>143</v>
      </c>
      <c r="I6" s="243"/>
      <c r="J6" s="243"/>
      <c r="K6" s="243"/>
      <c r="L6" s="243"/>
      <c r="M6" s="244"/>
      <c r="N6" s="248" t="s">
        <v>142</v>
      </c>
      <c r="O6" s="249"/>
      <c r="P6" s="249"/>
      <c r="Q6" s="249"/>
      <c r="R6" s="249"/>
      <c r="S6" s="249"/>
    </row>
    <row r="7" spans="1:19" ht="15.75" customHeight="1">
      <c r="A7" s="236"/>
      <c r="B7" s="245" t="s">
        <v>140</v>
      </c>
      <c r="C7" s="246"/>
      <c r="D7" s="247"/>
      <c r="E7" s="245" t="s">
        <v>133</v>
      </c>
      <c r="F7" s="246"/>
      <c r="G7" s="247"/>
      <c r="H7" s="245" t="s">
        <v>141</v>
      </c>
      <c r="I7" s="246"/>
      <c r="J7" s="247"/>
      <c r="K7" s="252" t="s">
        <v>133</v>
      </c>
      <c r="L7" s="261"/>
      <c r="M7" s="236"/>
      <c r="N7" s="245" t="s">
        <v>140</v>
      </c>
      <c r="O7" s="246"/>
      <c r="P7" s="247"/>
      <c r="Q7" s="245" t="s">
        <v>133</v>
      </c>
      <c r="R7" s="246"/>
      <c r="S7" s="246"/>
    </row>
    <row r="8" spans="1:19" ht="3" customHeight="1">
      <c r="A8" s="115"/>
      <c r="B8" s="255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</row>
    <row r="9" spans="1:19" s="110" customFormat="1" ht="15" customHeight="1">
      <c r="A9" s="90" t="s">
        <v>235</v>
      </c>
      <c r="B9" s="228">
        <v>117618</v>
      </c>
      <c r="C9" s="229"/>
      <c r="D9" s="229"/>
      <c r="E9" s="229">
        <v>149934176</v>
      </c>
      <c r="F9" s="229"/>
      <c r="G9" s="229"/>
      <c r="H9" s="250">
        <v>4776</v>
      </c>
      <c r="I9" s="250"/>
      <c r="J9" s="250"/>
      <c r="K9" s="250">
        <v>72638283</v>
      </c>
      <c r="L9" s="250"/>
      <c r="M9" s="250"/>
      <c r="N9" s="250">
        <v>106296</v>
      </c>
      <c r="O9" s="250"/>
      <c r="P9" s="250"/>
      <c r="Q9" s="253">
        <v>75517495</v>
      </c>
      <c r="R9" s="253"/>
      <c r="S9" s="253"/>
    </row>
    <row r="10" spans="1:19" s="110" customFormat="1" ht="15" customHeight="1">
      <c r="A10" s="90" t="s">
        <v>236</v>
      </c>
      <c r="B10" s="226">
        <v>102312</v>
      </c>
      <c r="C10" s="225"/>
      <c r="D10" s="225"/>
      <c r="E10" s="225">
        <v>124519671</v>
      </c>
      <c r="F10" s="225"/>
      <c r="G10" s="225"/>
      <c r="H10" s="225">
        <v>4131</v>
      </c>
      <c r="I10" s="225"/>
      <c r="J10" s="225"/>
      <c r="K10" s="225">
        <v>57145886</v>
      </c>
      <c r="L10" s="225"/>
      <c r="M10" s="225"/>
      <c r="N10" s="225">
        <v>91252</v>
      </c>
      <c r="O10" s="225"/>
      <c r="P10" s="225"/>
      <c r="Q10" s="264">
        <v>65661704</v>
      </c>
      <c r="R10" s="264"/>
      <c r="S10" s="264"/>
    </row>
    <row r="11" spans="1:19" s="110" customFormat="1" ht="15" customHeight="1">
      <c r="A11" s="90" t="s">
        <v>237</v>
      </c>
      <c r="B11" s="228">
        <v>95842</v>
      </c>
      <c r="C11" s="229"/>
      <c r="D11" s="229"/>
      <c r="E11" s="229">
        <v>123957904</v>
      </c>
      <c r="F11" s="229"/>
      <c r="G11" s="229"/>
      <c r="H11" s="250">
        <v>4426</v>
      </c>
      <c r="I11" s="250"/>
      <c r="J11" s="250"/>
      <c r="K11" s="250">
        <v>63746345</v>
      </c>
      <c r="L11" s="250"/>
      <c r="M11" s="250"/>
      <c r="N11" s="250">
        <v>85314</v>
      </c>
      <c r="O11" s="250"/>
      <c r="P11" s="250"/>
      <c r="Q11" s="253">
        <v>58539698</v>
      </c>
      <c r="R11" s="253"/>
      <c r="S11" s="253"/>
    </row>
    <row r="12" spans="1:19" s="110" customFormat="1" ht="15" customHeight="1">
      <c r="A12" s="90" t="s">
        <v>238</v>
      </c>
      <c r="B12" s="228">
        <v>95621</v>
      </c>
      <c r="C12" s="229"/>
      <c r="D12" s="229"/>
      <c r="E12" s="229">
        <v>125032776</v>
      </c>
      <c r="F12" s="229"/>
      <c r="G12" s="229"/>
      <c r="H12" s="250">
        <v>4349</v>
      </c>
      <c r="I12" s="250"/>
      <c r="J12" s="250"/>
      <c r="K12" s="250">
        <v>64933095</v>
      </c>
      <c r="L12" s="250"/>
      <c r="M12" s="250"/>
      <c r="N12" s="250">
        <v>85171</v>
      </c>
      <c r="O12" s="250"/>
      <c r="P12" s="250"/>
      <c r="Q12" s="253">
        <v>58393463</v>
      </c>
      <c r="R12" s="253"/>
      <c r="S12" s="253"/>
    </row>
    <row r="13" spans="1:19" s="121" customFormat="1" ht="15" customHeight="1">
      <c r="A13" s="173" t="s">
        <v>239</v>
      </c>
      <c r="B13" s="256">
        <f>SUM(B15:D18)</f>
        <v>92578</v>
      </c>
      <c r="C13" s="237"/>
      <c r="D13" s="237"/>
      <c r="E13" s="238">
        <f>SUM(E15:G18)</f>
        <v>117854793</v>
      </c>
      <c r="F13" s="238"/>
      <c r="G13" s="238"/>
      <c r="H13" s="238">
        <f>SUM(H15:J18)</f>
        <v>4152</v>
      </c>
      <c r="I13" s="237"/>
      <c r="J13" s="237"/>
      <c r="K13" s="237">
        <f>SUM(K15:M18)</f>
        <v>64234925</v>
      </c>
      <c r="L13" s="237"/>
      <c r="M13" s="237"/>
      <c r="N13" s="257">
        <f>SUM(N15:P18)</f>
        <v>81683</v>
      </c>
      <c r="O13" s="257"/>
      <c r="P13" s="257"/>
      <c r="Q13" s="258">
        <f>SUM(Q15:S18)</f>
        <v>51927250</v>
      </c>
      <c r="R13" s="258"/>
      <c r="S13" s="258"/>
    </row>
    <row r="14" spans="1:19" s="110" customFormat="1" ht="15" customHeight="1">
      <c r="A14" s="89"/>
      <c r="B14" s="230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51"/>
      <c r="R14" s="251"/>
      <c r="S14" s="251"/>
    </row>
    <row r="15" spans="1:19" s="110" customFormat="1" ht="15" customHeight="1">
      <c r="A15" s="120" t="s">
        <v>155</v>
      </c>
      <c r="B15" s="226">
        <v>35008</v>
      </c>
      <c r="C15" s="225"/>
      <c r="D15" s="225"/>
      <c r="E15" s="225">
        <v>84906519</v>
      </c>
      <c r="F15" s="225"/>
      <c r="G15" s="225"/>
      <c r="H15" s="222">
        <v>3790</v>
      </c>
      <c r="I15" s="222"/>
      <c r="J15" s="222"/>
      <c r="K15" s="222">
        <v>62332335</v>
      </c>
      <c r="L15" s="222"/>
      <c r="M15" s="222"/>
      <c r="N15" s="222">
        <v>27632</v>
      </c>
      <c r="O15" s="222"/>
      <c r="P15" s="222"/>
      <c r="Q15" s="251">
        <v>21173507</v>
      </c>
      <c r="R15" s="251"/>
      <c r="S15" s="251"/>
    </row>
    <row r="16" spans="1:19" s="110" customFormat="1" ht="15" customHeight="1">
      <c r="A16" s="120" t="s">
        <v>156</v>
      </c>
      <c r="B16" s="226">
        <v>31488</v>
      </c>
      <c r="C16" s="225"/>
      <c r="D16" s="225"/>
      <c r="E16" s="225">
        <v>25340376</v>
      </c>
      <c r="F16" s="225"/>
      <c r="G16" s="225"/>
      <c r="H16" s="222">
        <v>142</v>
      </c>
      <c r="I16" s="222"/>
      <c r="J16" s="222"/>
      <c r="K16" s="222">
        <v>1562415</v>
      </c>
      <c r="L16" s="222"/>
      <c r="M16" s="222"/>
      <c r="N16" s="222">
        <f>7404+23692</f>
        <v>31096</v>
      </c>
      <c r="O16" s="222"/>
      <c r="P16" s="222"/>
      <c r="Q16" s="251">
        <f>4527651+19002483</f>
        <v>23530134</v>
      </c>
      <c r="R16" s="251"/>
      <c r="S16" s="251"/>
    </row>
    <row r="17" spans="1:19" s="110" customFormat="1" ht="15" customHeight="1">
      <c r="A17" s="120" t="s">
        <v>148</v>
      </c>
      <c r="B17" s="226">
        <v>7662</v>
      </c>
      <c r="C17" s="225"/>
      <c r="D17" s="225"/>
      <c r="E17" s="225">
        <v>5075621</v>
      </c>
      <c r="F17" s="225"/>
      <c r="G17" s="225"/>
      <c r="H17" s="222">
        <v>8</v>
      </c>
      <c r="I17" s="222"/>
      <c r="J17" s="222"/>
      <c r="K17" s="222">
        <v>12097</v>
      </c>
      <c r="L17" s="222"/>
      <c r="M17" s="222"/>
      <c r="N17" s="222">
        <f>2836+4726</f>
        <v>7562</v>
      </c>
      <c r="O17" s="222"/>
      <c r="P17" s="222"/>
      <c r="Q17" s="251">
        <f>884946+4160270</f>
        <v>5045216</v>
      </c>
      <c r="R17" s="251"/>
      <c r="S17" s="251"/>
    </row>
    <row r="18" spans="1:19" s="110" customFormat="1" ht="15" customHeight="1">
      <c r="A18" s="120" t="s">
        <v>157</v>
      </c>
      <c r="B18" s="226">
        <v>18420</v>
      </c>
      <c r="C18" s="225"/>
      <c r="D18" s="225"/>
      <c r="E18" s="225">
        <v>2532277</v>
      </c>
      <c r="F18" s="225"/>
      <c r="G18" s="225"/>
      <c r="H18" s="223">
        <v>212</v>
      </c>
      <c r="I18" s="223"/>
      <c r="J18" s="223"/>
      <c r="K18" s="223">
        <v>328078</v>
      </c>
      <c r="L18" s="223"/>
      <c r="M18" s="223"/>
      <c r="N18" s="222">
        <f>3745+11648</f>
        <v>15393</v>
      </c>
      <c r="O18" s="222"/>
      <c r="P18" s="222"/>
      <c r="Q18" s="251">
        <f>161595+2016798</f>
        <v>2178393</v>
      </c>
      <c r="R18" s="251"/>
      <c r="S18" s="251"/>
    </row>
    <row r="19" spans="1:19" ht="3" customHeight="1" thickBot="1">
      <c r="A19" s="114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3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19" ht="3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s="100" customFormat="1" ht="23.2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1:19" s="100" customFormat="1" ht="23.2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1:19" ht="11.25" customHeight="1" thickBot="1">
      <c r="A24" s="112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13"/>
      <c r="N24" s="112"/>
      <c r="O24" s="112"/>
      <c r="P24" s="161"/>
      <c r="Q24" s="161"/>
      <c r="R24" s="161"/>
      <c r="S24" s="161"/>
    </row>
    <row r="25" spans="1:19" ht="15.75" customHeight="1">
      <c r="A25" s="235" t="s">
        <v>132</v>
      </c>
      <c r="B25" s="259" t="s">
        <v>153</v>
      </c>
      <c r="C25" s="262"/>
      <c r="D25" s="262"/>
      <c r="E25" s="262"/>
      <c r="F25" s="262"/>
      <c r="G25" s="262"/>
      <c r="H25" s="262"/>
      <c r="I25" s="263"/>
      <c r="J25" s="265" t="s">
        <v>139</v>
      </c>
      <c r="K25" s="265"/>
      <c r="L25" s="265"/>
      <c r="M25" s="265"/>
      <c r="N25" s="265"/>
      <c r="O25" s="242"/>
      <c r="P25" s="100"/>
      <c r="Q25" s="100"/>
      <c r="R25" s="100"/>
      <c r="S25" s="100"/>
    </row>
    <row r="26" spans="1:15" ht="15.75" customHeight="1">
      <c r="A26" s="236"/>
      <c r="B26" s="236" t="s">
        <v>138</v>
      </c>
      <c r="C26" s="218"/>
      <c r="D26" s="218"/>
      <c r="E26" s="218"/>
      <c r="F26" s="218" t="s">
        <v>137</v>
      </c>
      <c r="G26" s="218"/>
      <c r="H26" s="218"/>
      <c r="I26" s="218"/>
      <c r="J26" s="266"/>
      <c r="K26" s="266"/>
      <c r="L26" s="266"/>
      <c r="M26" s="266"/>
      <c r="N26" s="266"/>
      <c r="O26" s="248"/>
    </row>
    <row r="27" spans="1:15" ht="15.75" customHeight="1">
      <c r="A27" s="236"/>
      <c r="B27" s="236"/>
      <c r="C27" s="218"/>
      <c r="D27" s="218"/>
      <c r="E27" s="218"/>
      <c r="F27" s="218"/>
      <c r="G27" s="218"/>
      <c r="H27" s="218"/>
      <c r="I27" s="218"/>
      <c r="J27" s="218" t="s">
        <v>23</v>
      </c>
      <c r="K27" s="218"/>
      <c r="L27" s="218" t="s">
        <v>136</v>
      </c>
      <c r="M27" s="218"/>
      <c r="N27" s="218" t="s">
        <v>135</v>
      </c>
      <c r="O27" s="252"/>
    </row>
    <row r="28" spans="1:15" ht="15.75" customHeight="1">
      <c r="A28" s="236"/>
      <c r="B28" s="236" t="s">
        <v>134</v>
      </c>
      <c r="C28" s="218"/>
      <c r="D28" s="267" t="s">
        <v>133</v>
      </c>
      <c r="E28" s="268"/>
      <c r="F28" s="218" t="s">
        <v>134</v>
      </c>
      <c r="G28" s="218"/>
      <c r="H28" s="218" t="s">
        <v>133</v>
      </c>
      <c r="I28" s="218"/>
      <c r="J28" s="218"/>
      <c r="K28" s="218"/>
      <c r="L28" s="218"/>
      <c r="M28" s="218"/>
      <c r="N28" s="218"/>
      <c r="O28" s="252"/>
    </row>
    <row r="29" spans="1:15" ht="3" customHeight="1">
      <c r="A29" s="111"/>
      <c r="B29" s="233"/>
      <c r="C29" s="233"/>
      <c r="D29" s="233"/>
      <c r="E29" s="233"/>
      <c r="F29" s="233"/>
      <c r="G29" s="233"/>
      <c r="H29" s="233"/>
      <c r="I29" s="233"/>
      <c r="J29" s="219"/>
      <c r="K29" s="219"/>
      <c r="L29" s="219"/>
      <c r="M29" s="219"/>
      <c r="N29" s="219"/>
      <c r="O29" s="219"/>
    </row>
    <row r="30" spans="1:15" ht="15" customHeight="1">
      <c r="A30" s="90" t="s">
        <v>235</v>
      </c>
      <c r="B30" s="224">
        <v>2487</v>
      </c>
      <c r="C30" s="224">
        <v>0</v>
      </c>
      <c r="D30" s="224">
        <v>19715</v>
      </c>
      <c r="E30" s="224">
        <v>0</v>
      </c>
      <c r="F30" s="224">
        <v>4059</v>
      </c>
      <c r="G30" s="224">
        <v>0</v>
      </c>
      <c r="H30" s="224">
        <v>1758683</v>
      </c>
      <c r="I30" s="224"/>
      <c r="J30" s="224">
        <v>1634047</v>
      </c>
      <c r="K30" s="224"/>
      <c r="L30" s="224">
        <v>879426</v>
      </c>
      <c r="M30" s="224"/>
      <c r="N30" s="221">
        <v>754621</v>
      </c>
      <c r="O30" s="221"/>
    </row>
    <row r="31" spans="1:15" ht="15" customHeight="1">
      <c r="A31" s="90" t="s">
        <v>236</v>
      </c>
      <c r="B31" s="225">
        <v>2879</v>
      </c>
      <c r="C31" s="234"/>
      <c r="D31" s="225">
        <v>24927</v>
      </c>
      <c r="E31" s="231"/>
      <c r="F31" s="225">
        <v>4050</v>
      </c>
      <c r="G31" s="231"/>
      <c r="H31" s="225">
        <v>1687154</v>
      </c>
      <c r="I31" s="231"/>
      <c r="J31" s="216">
        <v>1554520</v>
      </c>
      <c r="K31" s="216"/>
      <c r="L31" s="216">
        <v>807848</v>
      </c>
      <c r="M31" s="216"/>
      <c r="N31" s="215">
        <v>746672</v>
      </c>
      <c r="O31" s="215"/>
    </row>
    <row r="32" spans="1:15" ht="15" customHeight="1">
      <c r="A32" s="90" t="s">
        <v>237</v>
      </c>
      <c r="B32" s="224">
        <v>1825</v>
      </c>
      <c r="C32" s="224"/>
      <c r="D32" s="224">
        <v>17457</v>
      </c>
      <c r="E32" s="224"/>
      <c r="F32" s="224">
        <v>4277</v>
      </c>
      <c r="G32" s="224"/>
      <c r="H32" s="224">
        <v>1654404</v>
      </c>
      <c r="I32" s="224"/>
      <c r="J32" s="224">
        <v>1591124</v>
      </c>
      <c r="K32" s="224"/>
      <c r="L32" s="224">
        <v>832636</v>
      </c>
      <c r="M32" s="224"/>
      <c r="N32" s="221">
        <v>758488</v>
      </c>
      <c r="O32" s="221"/>
    </row>
    <row r="33" spans="1:15" ht="15" customHeight="1">
      <c r="A33" s="90" t="s">
        <v>238</v>
      </c>
      <c r="B33" s="224">
        <v>1437</v>
      </c>
      <c r="C33" s="224"/>
      <c r="D33" s="224">
        <v>14812</v>
      </c>
      <c r="E33" s="224"/>
      <c r="F33" s="224">
        <v>4664</v>
      </c>
      <c r="G33" s="224"/>
      <c r="H33" s="224">
        <v>1681406</v>
      </c>
      <c r="I33" s="224"/>
      <c r="J33" s="224">
        <v>1482852</v>
      </c>
      <c r="K33" s="224"/>
      <c r="L33" s="224">
        <v>770354</v>
      </c>
      <c r="M33" s="224"/>
      <c r="N33" s="221">
        <v>712498</v>
      </c>
      <c r="O33" s="221"/>
    </row>
    <row r="34" spans="1:15" s="122" customFormat="1" ht="15" customHeight="1">
      <c r="A34" s="173" t="s">
        <v>239</v>
      </c>
      <c r="B34" s="232">
        <f>SUM(B36:C39)</f>
        <v>2815</v>
      </c>
      <c r="C34" s="220"/>
      <c r="D34" s="220">
        <f>SUM(D36:E39)</f>
        <v>25806</v>
      </c>
      <c r="E34" s="220"/>
      <c r="F34" s="220">
        <f>SUM(F36:G39)</f>
        <v>3928</v>
      </c>
      <c r="G34" s="220"/>
      <c r="H34" s="220">
        <f>SUM(H36:I39)</f>
        <v>1666812</v>
      </c>
      <c r="I34" s="220"/>
      <c r="J34" s="220">
        <f>SUM(J36:K39)</f>
        <v>1565472</v>
      </c>
      <c r="K34" s="220"/>
      <c r="L34" s="220">
        <f>SUM(L36:M39)</f>
        <v>785476</v>
      </c>
      <c r="M34" s="220"/>
      <c r="N34" s="220">
        <f>SUM(N36:O39)</f>
        <v>779996</v>
      </c>
      <c r="O34" s="220"/>
    </row>
    <row r="35" spans="1:15" ht="15" customHeight="1">
      <c r="A35" s="109"/>
      <c r="B35" s="227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5"/>
      <c r="O35" s="215"/>
    </row>
    <row r="36" spans="1:15" ht="15" customHeight="1">
      <c r="A36" s="120" t="s">
        <v>155</v>
      </c>
      <c r="B36" s="227">
        <v>0</v>
      </c>
      <c r="C36" s="216"/>
      <c r="D36" s="216">
        <v>0</v>
      </c>
      <c r="E36" s="216"/>
      <c r="F36" s="216">
        <v>3586</v>
      </c>
      <c r="G36" s="216"/>
      <c r="H36" s="216">
        <v>1400677</v>
      </c>
      <c r="I36" s="216"/>
      <c r="J36" s="216">
        <f>L36+N36</f>
        <v>0</v>
      </c>
      <c r="K36" s="216"/>
      <c r="L36" s="216">
        <v>0</v>
      </c>
      <c r="M36" s="216"/>
      <c r="N36" s="215">
        <v>0</v>
      </c>
      <c r="O36" s="215"/>
    </row>
    <row r="37" spans="1:15" ht="15" customHeight="1">
      <c r="A37" s="120" t="s">
        <v>156</v>
      </c>
      <c r="B37" s="227">
        <v>0</v>
      </c>
      <c r="C37" s="216"/>
      <c r="D37" s="216">
        <v>0</v>
      </c>
      <c r="E37" s="216"/>
      <c r="F37" s="216">
        <v>250</v>
      </c>
      <c r="G37" s="216"/>
      <c r="H37" s="216">
        <v>247827</v>
      </c>
      <c r="I37" s="216"/>
      <c r="J37" s="216">
        <f>L37+N37</f>
        <v>1008139</v>
      </c>
      <c r="K37" s="216"/>
      <c r="L37" s="216">
        <v>525400</v>
      </c>
      <c r="M37" s="216"/>
      <c r="N37" s="215">
        <v>482739</v>
      </c>
      <c r="O37" s="215"/>
    </row>
    <row r="38" spans="1:15" ht="15" customHeight="1">
      <c r="A38" s="120" t="s">
        <v>148</v>
      </c>
      <c r="B38" s="227">
        <v>0</v>
      </c>
      <c r="C38" s="216"/>
      <c r="D38" s="216">
        <v>0</v>
      </c>
      <c r="E38" s="216"/>
      <c r="F38" s="216">
        <v>92</v>
      </c>
      <c r="G38" s="216"/>
      <c r="H38" s="216">
        <v>18308</v>
      </c>
      <c r="I38" s="216"/>
      <c r="J38" s="216">
        <f>L38+N38</f>
        <v>251239</v>
      </c>
      <c r="K38" s="216"/>
      <c r="L38" s="216">
        <v>127896</v>
      </c>
      <c r="M38" s="216"/>
      <c r="N38" s="215">
        <v>123343</v>
      </c>
      <c r="O38" s="215"/>
    </row>
    <row r="39" spans="1:15" ht="15" customHeight="1">
      <c r="A39" s="120" t="s">
        <v>157</v>
      </c>
      <c r="B39" s="227">
        <v>2815</v>
      </c>
      <c r="C39" s="216"/>
      <c r="D39" s="216">
        <v>25806</v>
      </c>
      <c r="E39" s="216"/>
      <c r="F39" s="216">
        <v>0</v>
      </c>
      <c r="G39" s="216"/>
      <c r="H39" s="216">
        <v>0</v>
      </c>
      <c r="I39" s="216"/>
      <c r="J39" s="216">
        <f>L39+N39</f>
        <v>306094</v>
      </c>
      <c r="K39" s="216"/>
      <c r="L39" s="216">
        <v>132180</v>
      </c>
      <c r="M39" s="216"/>
      <c r="N39" s="215">
        <v>173914</v>
      </c>
      <c r="O39" s="215"/>
    </row>
    <row r="40" spans="1:15" ht="3" customHeight="1" thickBot="1">
      <c r="A40" s="108"/>
      <c r="B40" s="217"/>
      <c r="C40" s="217"/>
      <c r="D40" s="217"/>
      <c r="E40" s="217"/>
      <c r="F40" s="217">
        <v>0</v>
      </c>
      <c r="G40" s="217"/>
      <c r="H40" s="217"/>
      <c r="I40" s="217"/>
      <c r="J40" s="217"/>
      <c r="K40" s="217"/>
      <c r="L40" s="217"/>
      <c r="M40" s="217"/>
      <c r="N40" s="217"/>
      <c r="O40" s="217"/>
    </row>
    <row r="41" ht="23.25" customHeight="1"/>
    <row r="42" spans="20:36" ht="11.25"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</row>
    <row r="43" spans="20:36" ht="11.25"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</row>
    <row r="44" spans="20:36" ht="11.25"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</row>
    <row r="45" spans="20:36" ht="11.25"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</row>
    <row r="46" spans="20:36" ht="11.25"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</row>
    <row r="47" spans="20:36" ht="11.25"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</row>
    <row r="48" spans="20:36" ht="11.25"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</row>
    <row r="49" spans="20:36" ht="11.25"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</row>
    <row r="50" spans="20:36" ht="11.25"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</row>
    <row r="51" spans="20:36" ht="11.25"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</row>
    <row r="52" spans="20:36" ht="11.25"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</row>
    <row r="53" spans="20:36" ht="11.25"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</row>
    <row r="54" spans="20:36" ht="11.25"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</row>
    <row r="55" spans="20:36" ht="11.25"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</row>
  </sheetData>
  <sheetProtection formatCells="0" formatColumns="0" formatRows="0" insertColumns="0" insertRows="0" insertHyperlinks="0" deleteColumns="0" deleteRows="0" selectLockedCells="1" sort="0" autoFilter="0" pivotTables="0"/>
  <mergeCells count="175">
    <mergeCell ref="B25:I25"/>
    <mergeCell ref="H28:I28"/>
    <mergeCell ref="A1:S1"/>
    <mergeCell ref="Q10:S10"/>
    <mergeCell ref="A25:A28"/>
    <mergeCell ref="N18:P18"/>
    <mergeCell ref="J25:O26"/>
    <mergeCell ref="B28:C28"/>
    <mergeCell ref="D28:E28"/>
    <mergeCell ref="F28:G28"/>
    <mergeCell ref="B26:E27"/>
    <mergeCell ref="B4:S4"/>
    <mergeCell ref="Q17:S17"/>
    <mergeCell ref="Q18:S18"/>
    <mergeCell ref="K9:M9"/>
    <mergeCell ref="H7:J7"/>
    <mergeCell ref="K7:M7"/>
    <mergeCell ref="K11:M11"/>
    <mergeCell ref="N16:P16"/>
    <mergeCell ref="E18:G18"/>
    <mergeCell ref="H14:J14"/>
    <mergeCell ref="Q11:S11"/>
    <mergeCell ref="N9:P9"/>
    <mergeCell ref="N10:P10"/>
    <mergeCell ref="N11:P11"/>
    <mergeCell ref="N14:P14"/>
    <mergeCell ref="Q13:S13"/>
    <mergeCell ref="K12:M12"/>
    <mergeCell ref="K14:M14"/>
    <mergeCell ref="E9:G9"/>
    <mergeCell ref="Q8:S8"/>
    <mergeCell ref="H13:J13"/>
    <mergeCell ref="N12:P12"/>
    <mergeCell ref="Q12:S12"/>
    <mergeCell ref="H11:J11"/>
    <mergeCell ref="N8:P8"/>
    <mergeCell ref="N13:P13"/>
    <mergeCell ref="Q7:S7"/>
    <mergeCell ref="K8:M8"/>
    <mergeCell ref="B7:D7"/>
    <mergeCell ref="B8:D8"/>
    <mergeCell ref="B13:D13"/>
    <mergeCell ref="B9:D9"/>
    <mergeCell ref="E8:G8"/>
    <mergeCell ref="H8:J8"/>
    <mergeCell ref="H9:J9"/>
    <mergeCell ref="E10:G10"/>
    <mergeCell ref="Q16:S16"/>
    <mergeCell ref="N27:O28"/>
    <mergeCell ref="Q15:S15"/>
    <mergeCell ref="N15:P15"/>
    <mergeCell ref="Q14:S14"/>
    <mergeCell ref="Q9:S9"/>
    <mergeCell ref="N6:S6"/>
    <mergeCell ref="J27:K28"/>
    <mergeCell ref="H12:J12"/>
    <mergeCell ref="H17:J17"/>
    <mergeCell ref="H16:J16"/>
    <mergeCell ref="N17:P17"/>
    <mergeCell ref="H15:J15"/>
    <mergeCell ref="H6:M6"/>
    <mergeCell ref="N7:P7"/>
    <mergeCell ref="K10:M10"/>
    <mergeCell ref="B31:C31"/>
    <mergeCell ref="A4:A7"/>
    <mergeCell ref="K15:M15"/>
    <mergeCell ref="K13:M13"/>
    <mergeCell ref="E13:G13"/>
    <mergeCell ref="E12:G12"/>
    <mergeCell ref="B5:G6"/>
    <mergeCell ref="E7:G7"/>
    <mergeCell ref="E11:G11"/>
    <mergeCell ref="H5:S5"/>
    <mergeCell ref="B29:C29"/>
    <mergeCell ref="L29:M29"/>
    <mergeCell ref="D29:E29"/>
    <mergeCell ref="J29:K29"/>
    <mergeCell ref="F29:G29"/>
    <mergeCell ref="H29:I29"/>
    <mergeCell ref="E14:G14"/>
    <mergeCell ref="E15:G15"/>
    <mergeCell ref="H18:J18"/>
    <mergeCell ref="H33:I33"/>
    <mergeCell ref="L32:M32"/>
    <mergeCell ref="J30:K30"/>
    <mergeCell ref="H31:I31"/>
    <mergeCell ref="F32:G32"/>
    <mergeCell ref="F33:G33"/>
    <mergeCell ref="H32:I32"/>
    <mergeCell ref="D33:E33"/>
    <mergeCell ref="J33:K33"/>
    <mergeCell ref="D34:E34"/>
    <mergeCell ref="F34:G34"/>
    <mergeCell ref="H36:I36"/>
    <mergeCell ref="B35:C35"/>
    <mergeCell ref="B36:C36"/>
    <mergeCell ref="B34:C34"/>
    <mergeCell ref="J35:K35"/>
    <mergeCell ref="H34:I34"/>
    <mergeCell ref="N30:O30"/>
    <mergeCell ref="L31:M31"/>
    <mergeCell ref="F30:G30"/>
    <mergeCell ref="H30:I30"/>
    <mergeCell ref="N31:O31"/>
    <mergeCell ref="J32:K32"/>
    <mergeCell ref="J31:K31"/>
    <mergeCell ref="F31:G31"/>
    <mergeCell ref="N32:O32"/>
    <mergeCell ref="D39:E39"/>
    <mergeCell ref="F40:G40"/>
    <mergeCell ref="F39:G39"/>
    <mergeCell ref="H35:I35"/>
    <mergeCell ref="B37:C37"/>
    <mergeCell ref="D37:E37"/>
    <mergeCell ref="F37:G37"/>
    <mergeCell ref="H37:I37"/>
    <mergeCell ref="D36:E36"/>
    <mergeCell ref="F36:G36"/>
    <mergeCell ref="E16:G16"/>
    <mergeCell ref="E17:G17"/>
    <mergeCell ref="B18:D18"/>
    <mergeCell ref="D35:E35"/>
    <mergeCell ref="D31:E31"/>
    <mergeCell ref="B33:C33"/>
    <mergeCell ref="D30:E30"/>
    <mergeCell ref="F26:I27"/>
    <mergeCell ref="B32:C32"/>
    <mergeCell ref="D32:E32"/>
    <mergeCell ref="B40:C40"/>
    <mergeCell ref="D40:E40"/>
    <mergeCell ref="B39:C39"/>
    <mergeCell ref="H40:I40"/>
    <mergeCell ref="B10:D10"/>
    <mergeCell ref="B11:D11"/>
    <mergeCell ref="B12:D12"/>
    <mergeCell ref="B14:D14"/>
    <mergeCell ref="B15:D15"/>
    <mergeCell ref="B16:D16"/>
    <mergeCell ref="H38:I38"/>
    <mergeCell ref="L30:M30"/>
    <mergeCell ref="F38:G38"/>
    <mergeCell ref="D38:E38"/>
    <mergeCell ref="H10:J10"/>
    <mergeCell ref="H39:I39"/>
    <mergeCell ref="B17:D17"/>
    <mergeCell ref="B38:C38"/>
    <mergeCell ref="B30:C30"/>
    <mergeCell ref="F35:G35"/>
    <mergeCell ref="J40:K40"/>
    <mergeCell ref="L36:M36"/>
    <mergeCell ref="K16:M16"/>
    <mergeCell ref="K17:M17"/>
    <mergeCell ref="K18:M18"/>
    <mergeCell ref="L33:M33"/>
    <mergeCell ref="J34:K34"/>
    <mergeCell ref="L40:M40"/>
    <mergeCell ref="J38:K38"/>
    <mergeCell ref="L34:M34"/>
    <mergeCell ref="N40:O40"/>
    <mergeCell ref="L27:M28"/>
    <mergeCell ref="L39:M39"/>
    <mergeCell ref="L35:M35"/>
    <mergeCell ref="L37:M37"/>
    <mergeCell ref="N29:O29"/>
    <mergeCell ref="N35:O35"/>
    <mergeCell ref="N37:O37"/>
    <mergeCell ref="N34:O34"/>
    <mergeCell ref="N33:O33"/>
    <mergeCell ref="N39:O39"/>
    <mergeCell ref="N36:O36"/>
    <mergeCell ref="J39:K39"/>
    <mergeCell ref="L38:M38"/>
    <mergeCell ref="N38:O38"/>
    <mergeCell ref="J37:K37"/>
    <mergeCell ref="J36:K36"/>
  </mergeCells>
  <printOptions/>
  <pageMargins left="0.5511811023622047" right="0.5905511811023623" top="0.31496062992125984" bottom="0.3149606299212598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25"/>
  <sheetViews>
    <sheetView zoomScalePageLayoutView="0" workbookViewId="0" topLeftCell="A1">
      <selection activeCell="A2" sqref="A2"/>
    </sheetView>
  </sheetViews>
  <sheetFormatPr defaultColWidth="9.00390625" defaultRowHeight="12"/>
  <cols>
    <col min="2" max="19" width="5.125" style="0" customWidth="1"/>
  </cols>
  <sheetData>
    <row r="1" spans="1:19" ht="11.2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269" t="s">
        <v>262</v>
      </c>
      <c r="N1" s="269"/>
      <c r="O1" s="269"/>
      <c r="P1" s="269"/>
      <c r="Q1" s="269"/>
      <c r="R1" s="269"/>
      <c r="S1" s="269"/>
    </row>
    <row r="2" spans="1:19" ht="18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  <c r="S2" s="117"/>
    </row>
    <row r="3" spans="1:19" ht="15.75" customHeight="1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6"/>
      <c r="S3" s="106"/>
    </row>
    <row r="4" spans="1:19" ht="15.75" customHeight="1">
      <c r="A4" s="272" t="s">
        <v>132</v>
      </c>
      <c r="B4" s="259" t="s">
        <v>131</v>
      </c>
      <c r="C4" s="260"/>
      <c r="D4" s="260"/>
      <c r="E4" s="260"/>
      <c r="F4" s="260"/>
      <c r="G4" s="260"/>
      <c r="H4" s="260"/>
      <c r="I4" s="260"/>
      <c r="J4" s="273"/>
      <c r="K4" s="259" t="s">
        <v>130</v>
      </c>
      <c r="L4" s="260"/>
      <c r="M4" s="260"/>
      <c r="N4" s="260"/>
      <c r="O4" s="260"/>
      <c r="P4" s="260"/>
      <c r="Q4" s="260"/>
      <c r="R4" s="260"/>
      <c r="S4" s="260"/>
    </row>
    <row r="5" spans="1:19" ht="15.75" customHeight="1">
      <c r="A5" s="244"/>
      <c r="B5" s="248" t="s">
        <v>127</v>
      </c>
      <c r="C5" s="249"/>
      <c r="D5" s="274"/>
      <c r="E5" s="248" t="s">
        <v>129</v>
      </c>
      <c r="F5" s="249"/>
      <c r="G5" s="274"/>
      <c r="H5" s="248" t="s">
        <v>128</v>
      </c>
      <c r="I5" s="249"/>
      <c r="J5" s="274"/>
      <c r="K5" s="248" t="s">
        <v>127</v>
      </c>
      <c r="L5" s="249"/>
      <c r="M5" s="274"/>
      <c r="N5" s="248" t="s">
        <v>126</v>
      </c>
      <c r="O5" s="249"/>
      <c r="P5" s="274"/>
      <c r="Q5" s="248" t="s">
        <v>125</v>
      </c>
      <c r="R5" s="249"/>
      <c r="S5" s="249"/>
    </row>
    <row r="6" spans="1:19" ht="8.25" customHeight="1">
      <c r="A6" s="105"/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19" ht="15.75" customHeight="1">
      <c r="A7" s="90" t="s">
        <v>235</v>
      </c>
      <c r="B7" s="228">
        <v>152735742</v>
      </c>
      <c r="C7" s="270"/>
      <c r="D7" s="270"/>
      <c r="E7" s="229">
        <v>62435387</v>
      </c>
      <c r="F7" s="229"/>
      <c r="G7" s="229"/>
      <c r="H7" s="229">
        <v>90300355</v>
      </c>
      <c r="I7" s="229"/>
      <c r="J7" s="229"/>
      <c r="K7" s="229">
        <v>1145093</v>
      </c>
      <c r="L7" s="229"/>
      <c r="M7" s="229"/>
      <c r="N7" s="229">
        <v>571791</v>
      </c>
      <c r="O7" s="229"/>
      <c r="P7" s="229"/>
      <c r="Q7" s="229">
        <v>573302</v>
      </c>
      <c r="R7" s="229"/>
      <c r="S7" s="229"/>
    </row>
    <row r="8" spans="1:19" ht="15.75" customHeight="1">
      <c r="A8" s="90" t="s">
        <v>236</v>
      </c>
      <c r="B8" s="226">
        <v>118875680</v>
      </c>
      <c r="C8" s="264"/>
      <c r="D8" s="264"/>
      <c r="E8" s="225">
        <v>47363867</v>
      </c>
      <c r="F8" s="225"/>
      <c r="G8" s="225"/>
      <c r="H8" s="225">
        <v>71511813</v>
      </c>
      <c r="I8" s="225"/>
      <c r="J8" s="225"/>
      <c r="K8" s="225">
        <v>921637</v>
      </c>
      <c r="L8" s="225"/>
      <c r="M8" s="225"/>
      <c r="N8" s="225">
        <v>460168</v>
      </c>
      <c r="O8" s="225"/>
      <c r="P8" s="225"/>
      <c r="Q8" s="225">
        <v>461469</v>
      </c>
      <c r="R8" s="225"/>
      <c r="S8" s="225"/>
    </row>
    <row r="9" spans="1:19" ht="15.75" customHeight="1">
      <c r="A9" s="90" t="s">
        <v>237</v>
      </c>
      <c r="B9" s="271">
        <v>120477633</v>
      </c>
      <c r="C9" s="253"/>
      <c r="D9" s="253"/>
      <c r="E9" s="250">
        <v>46647584</v>
      </c>
      <c r="F9" s="250"/>
      <c r="G9" s="250"/>
      <c r="H9" s="250">
        <v>73830049</v>
      </c>
      <c r="I9" s="250"/>
      <c r="J9" s="250"/>
      <c r="K9" s="250">
        <v>763217</v>
      </c>
      <c r="L9" s="250"/>
      <c r="M9" s="250"/>
      <c r="N9" s="250">
        <v>377717</v>
      </c>
      <c r="O9" s="250"/>
      <c r="P9" s="250"/>
      <c r="Q9" s="250">
        <v>385500</v>
      </c>
      <c r="R9" s="250"/>
      <c r="S9" s="250"/>
    </row>
    <row r="10" spans="1:19" ht="15.75" customHeight="1">
      <c r="A10" s="90" t="s">
        <v>238</v>
      </c>
      <c r="B10" s="228">
        <v>118173981</v>
      </c>
      <c r="C10" s="270"/>
      <c r="D10" s="270"/>
      <c r="E10" s="229">
        <v>44965065</v>
      </c>
      <c r="F10" s="229"/>
      <c r="G10" s="229"/>
      <c r="H10" s="229">
        <v>73208916</v>
      </c>
      <c r="I10" s="229"/>
      <c r="J10" s="229"/>
      <c r="K10" s="229">
        <v>702444</v>
      </c>
      <c r="L10" s="229"/>
      <c r="M10" s="229"/>
      <c r="N10" s="229">
        <v>348371</v>
      </c>
      <c r="O10" s="229"/>
      <c r="P10" s="229"/>
      <c r="Q10" s="229">
        <v>354073</v>
      </c>
      <c r="R10" s="229"/>
      <c r="S10" s="229"/>
    </row>
    <row r="11" spans="1:19" ht="15.75" customHeight="1">
      <c r="A11" s="173" t="s">
        <v>239</v>
      </c>
      <c r="B11" s="256">
        <f>SUM(B13:D16)</f>
        <v>109234689</v>
      </c>
      <c r="C11" s="238"/>
      <c r="D11" s="238"/>
      <c r="E11" s="237">
        <f>SUM(E13:G16)</f>
        <v>40213633</v>
      </c>
      <c r="F11" s="237"/>
      <c r="G11" s="237"/>
      <c r="H11" s="237">
        <f>SUM(H13:J16)</f>
        <v>69021056</v>
      </c>
      <c r="I11" s="237"/>
      <c r="J11" s="237"/>
      <c r="K11" s="237">
        <f>SUM(K13:M16)</f>
        <v>677822</v>
      </c>
      <c r="L11" s="237"/>
      <c r="M11" s="237"/>
      <c r="N11" s="237">
        <f>SUM(N13:P16)</f>
        <v>335545</v>
      </c>
      <c r="O11" s="237"/>
      <c r="P11" s="237"/>
      <c r="Q11" s="237">
        <f>SUM(Q13:S16)</f>
        <v>342277</v>
      </c>
      <c r="R11" s="237"/>
      <c r="S11" s="237"/>
    </row>
    <row r="12" spans="1:19" ht="15.75" customHeight="1">
      <c r="A12" s="89"/>
      <c r="B12" s="230"/>
      <c r="C12" s="251"/>
      <c r="D12" s="251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</row>
    <row r="13" spans="1:19" ht="15.75" customHeight="1">
      <c r="A13" s="120" t="s">
        <v>155</v>
      </c>
      <c r="B13" s="230">
        <f>E13+H13</f>
        <v>82846337</v>
      </c>
      <c r="C13" s="251"/>
      <c r="D13" s="251"/>
      <c r="E13" s="222">
        <v>27952494</v>
      </c>
      <c r="F13" s="222"/>
      <c r="G13" s="222"/>
      <c r="H13" s="222">
        <v>54893843</v>
      </c>
      <c r="I13" s="222"/>
      <c r="J13" s="222"/>
      <c r="K13" s="222">
        <f>N13+Q13</f>
        <v>0</v>
      </c>
      <c r="L13" s="222"/>
      <c r="M13" s="222"/>
      <c r="N13" s="222">
        <v>0</v>
      </c>
      <c r="O13" s="222"/>
      <c r="P13" s="222"/>
      <c r="Q13" s="222">
        <v>0</v>
      </c>
      <c r="R13" s="222"/>
      <c r="S13" s="222"/>
    </row>
    <row r="14" spans="1:19" ht="15.75" customHeight="1">
      <c r="A14" s="120" t="s">
        <v>156</v>
      </c>
      <c r="B14" s="230">
        <f>E14+H14</f>
        <v>21705763</v>
      </c>
      <c r="C14" s="251"/>
      <c r="D14" s="251"/>
      <c r="E14" s="222">
        <v>10587837</v>
      </c>
      <c r="F14" s="222"/>
      <c r="G14" s="222"/>
      <c r="H14" s="222">
        <v>11117926</v>
      </c>
      <c r="I14" s="222"/>
      <c r="J14" s="222"/>
      <c r="K14" s="222">
        <f>N14+Q14</f>
        <v>562913</v>
      </c>
      <c r="L14" s="222"/>
      <c r="M14" s="222"/>
      <c r="N14" s="222">
        <v>276766</v>
      </c>
      <c r="O14" s="222"/>
      <c r="P14" s="222"/>
      <c r="Q14" s="222">
        <v>286147</v>
      </c>
      <c r="R14" s="222"/>
      <c r="S14" s="222"/>
    </row>
    <row r="15" spans="1:19" ht="15.75" customHeight="1">
      <c r="A15" s="120" t="s">
        <v>148</v>
      </c>
      <c r="B15" s="230">
        <f>E15+H15</f>
        <v>3180837</v>
      </c>
      <c r="C15" s="251"/>
      <c r="D15" s="251"/>
      <c r="E15" s="222">
        <v>1132380</v>
      </c>
      <c r="F15" s="222"/>
      <c r="G15" s="222"/>
      <c r="H15" s="222">
        <v>2048457</v>
      </c>
      <c r="I15" s="222"/>
      <c r="J15" s="222"/>
      <c r="K15" s="222">
        <f>N15+Q15</f>
        <v>69125</v>
      </c>
      <c r="L15" s="222"/>
      <c r="M15" s="222"/>
      <c r="N15" s="222">
        <v>35664</v>
      </c>
      <c r="O15" s="222"/>
      <c r="P15" s="222"/>
      <c r="Q15" s="222">
        <v>33461</v>
      </c>
      <c r="R15" s="222"/>
      <c r="S15" s="222"/>
    </row>
    <row r="16" spans="1:19" ht="15.75" customHeight="1">
      <c r="A16" s="120" t="s">
        <v>157</v>
      </c>
      <c r="B16" s="230">
        <f>E16+H16</f>
        <v>1501752</v>
      </c>
      <c r="C16" s="251"/>
      <c r="D16" s="251"/>
      <c r="E16" s="222">
        <v>540922</v>
      </c>
      <c r="F16" s="222"/>
      <c r="G16" s="222"/>
      <c r="H16" s="222">
        <v>960830</v>
      </c>
      <c r="I16" s="222"/>
      <c r="J16" s="222"/>
      <c r="K16" s="222">
        <f>N16+Q16</f>
        <v>45784</v>
      </c>
      <c r="L16" s="222"/>
      <c r="M16" s="222"/>
      <c r="N16" s="222">
        <v>23115</v>
      </c>
      <c r="O16" s="222"/>
      <c r="P16" s="222"/>
      <c r="Q16" s="222">
        <v>22669</v>
      </c>
      <c r="R16" s="222"/>
      <c r="S16" s="222"/>
    </row>
    <row r="17" spans="1:19" ht="6" customHeight="1" thickBot="1">
      <c r="A17" s="104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1:19" ht="15.75" customHeight="1">
      <c r="A18" s="102" t="s">
        <v>240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1"/>
      <c r="S18" s="119" t="s">
        <v>241</v>
      </c>
    </row>
    <row r="19" spans="1:19" ht="15.75" customHeight="1">
      <c r="A19" s="102" t="s">
        <v>242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1"/>
      <c r="S19" s="101"/>
    </row>
    <row r="20" spans="1:19" ht="15.75" customHeight="1">
      <c r="A20" s="102" t="s">
        <v>243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1"/>
      <c r="S20" s="101"/>
    </row>
    <row r="21" spans="1:19" ht="15.75" customHeight="1">
      <c r="A21" s="102" t="s">
        <v>244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1"/>
      <c r="S21" s="101"/>
    </row>
    <row r="22" spans="1:19" ht="15.75" customHeight="1">
      <c r="A22" s="102" t="s">
        <v>245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1"/>
      <c r="S22" s="101"/>
    </row>
    <row r="23" spans="1:19" ht="15.7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1"/>
      <c r="S23" s="101"/>
    </row>
    <row r="24" spans="1:19" ht="15.7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.7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76">
    <mergeCell ref="A4:A5"/>
    <mergeCell ref="B4:J4"/>
    <mergeCell ref="K4:S4"/>
    <mergeCell ref="B5:D5"/>
    <mergeCell ref="E5:G5"/>
    <mergeCell ref="H5:J5"/>
    <mergeCell ref="K5:M5"/>
    <mergeCell ref="N5:P5"/>
    <mergeCell ref="Q5:S5"/>
    <mergeCell ref="B6:D6"/>
    <mergeCell ref="E6:G6"/>
    <mergeCell ref="H6:J6"/>
    <mergeCell ref="K6:M6"/>
    <mergeCell ref="N6:P6"/>
    <mergeCell ref="Q6:S6"/>
    <mergeCell ref="B7:D7"/>
    <mergeCell ref="E7:G7"/>
    <mergeCell ref="H7:J7"/>
    <mergeCell ref="K7:M7"/>
    <mergeCell ref="N7:P7"/>
    <mergeCell ref="Q7:S7"/>
    <mergeCell ref="B8:D8"/>
    <mergeCell ref="E8:G8"/>
    <mergeCell ref="H8:J8"/>
    <mergeCell ref="K8:M8"/>
    <mergeCell ref="N8:P8"/>
    <mergeCell ref="Q8:S8"/>
    <mergeCell ref="B9:D9"/>
    <mergeCell ref="E9:G9"/>
    <mergeCell ref="H9:J9"/>
    <mergeCell ref="K9:M9"/>
    <mergeCell ref="N9:P9"/>
    <mergeCell ref="Q9:S9"/>
    <mergeCell ref="B10:D10"/>
    <mergeCell ref="E10:G10"/>
    <mergeCell ref="H10:J10"/>
    <mergeCell ref="K10:M10"/>
    <mergeCell ref="N10:P10"/>
    <mergeCell ref="Q10:S10"/>
    <mergeCell ref="B11:D11"/>
    <mergeCell ref="E11:G11"/>
    <mergeCell ref="H11:J11"/>
    <mergeCell ref="K11:M11"/>
    <mergeCell ref="N11:P11"/>
    <mergeCell ref="Q11:S11"/>
    <mergeCell ref="B12:D12"/>
    <mergeCell ref="E12:G12"/>
    <mergeCell ref="H12:J12"/>
    <mergeCell ref="K12:M12"/>
    <mergeCell ref="N12:P12"/>
    <mergeCell ref="Q12:S12"/>
    <mergeCell ref="B13:D13"/>
    <mergeCell ref="E13:G13"/>
    <mergeCell ref="H13:J13"/>
    <mergeCell ref="K13:M13"/>
    <mergeCell ref="N13:P13"/>
    <mergeCell ref="Q13:S13"/>
    <mergeCell ref="K15:M15"/>
    <mergeCell ref="N15:P15"/>
    <mergeCell ref="Q15:S15"/>
    <mergeCell ref="B14:D14"/>
    <mergeCell ref="E14:G14"/>
    <mergeCell ref="H14:J14"/>
    <mergeCell ref="K14:M14"/>
    <mergeCell ref="N14:P14"/>
    <mergeCell ref="Q14:S14"/>
    <mergeCell ref="M1:S1"/>
    <mergeCell ref="B16:D16"/>
    <mergeCell ref="E16:G16"/>
    <mergeCell ref="H16:J16"/>
    <mergeCell ref="K16:M16"/>
    <mergeCell ref="N16:P16"/>
    <mergeCell ref="Q16:S16"/>
    <mergeCell ref="B15:D15"/>
    <mergeCell ref="E15:G15"/>
    <mergeCell ref="H15:J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R14"/>
  <sheetViews>
    <sheetView zoomScale="115" zoomScaleNormal="115" zoomScalePageLayoutView="0" workbookViewId="0" topLeftCell="A1">
      <selection activeCell="A1" sqref="A1:R1"/>
    </sheetView>
  </sheetViews>
  <sheetFormatPr defaultColWidth="9.00390625" defaultRowHeight="12"/>
  <cols>
    <col min="1" max="1" width="12.375" style="92" customWidth="1"/>
    <col min="2" max="2" width="10.00390625" style="92" customWidth="1"/>
    <col min="3" max="5" width="5.875" style="92" customWidth="1"/>
    <col min="6" max="6" width="6.00390625" style="92" customWidth="1"/>
    <col min="7" max="7" width="5.125" style="92" customWidth="1"/>
    <col min="8" max="9" width="6.00390625" style="92" customWidth="1"/>
    <col min="10" max="11" width="5.125" style="92" customWidth="1"/>
    <col min="12" max="12" width="6.875" style="92" customWidth="1"/>
    <col min="13" max="13" width="5.125" style="92" customWidth="1"/>
    <col min="14" max="14" width="5.625" style="92" customWidth="1"/>
    <col min="15" max="18" width="5.125" style="92" customWidth="1"/>
    <col min="19" max="16384" width="9.375" style="92" customWidth="1"/>
  </cols>
  <sheetData>
    <row r="1" spans="1:18" ht="24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ht="30" customHeight="1">
      <c r="A2" s="280" t="s">
        <v>255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2:18" ht="15" customHeight="1" thickBot="1">
      <c r="B3" s="123"/>
      <c r="C3" s="123"/>
      <c r="D3" s="123"/>
      <c r="E3" s="123"/>
      <c r="F3" s="123"/>
      <c r="G3" s="123"/>
      <c r="H3" s="123"/>
      <c r="I3" s="123"/>
      <c r="J3" s="123"/>
      <c r="K3" s="123"/>
      <c r="M3" s="124"/>
      <c r="N3" s="124"/>
      <c r="O3" s="124"/>
      <c r="P3" s="124"/>
      <c r="R3" s="125" t="s">
        <v>103</v>
      </c>
    </row>
    <row r="4" spans="1:18" ht="21.75" customHeight="1">
      <c r="A4" s="281" t="s">
        <v>160</v>
      </c>
      <c r="B4" s="283" t="s">
        <v>102</v>
      </c>
      <c r="C4" s="283"/>
      <c r="D4" s="283"/>
      <c r="E4" s="283"/>
      <c r="F4" s="283"/>
      <c r="G4" s="283" t="s">
        <v>101</v>
      </c>
      <c r="H4" s="283"/>
      <c r="I4" s="283"/>
      <c r="J4" s="283"/>
      <c r="K4" s="283"/>
      <c r="L4" s="283"/>
      <c r="M4" s="283" t="s">
        <v>100</v>
      </c>
      <c r="N4" s="283"/>
      <c r="O4" s="283"/>
      <c r="P4" s="283"/>
      <c r="Q4" s="283"/>
      <c r="R4" s="284"/>
    </row>
    <row r="5" spans="1:18" ht="21.75" customHeight="1">
      <c r="A5" s="282"/>
      <c r="B5" s="126" t="s">
        <v>98</v>
      </c>
      <c r="C5" s="286" t="s">
        <v>97</v>
      </c>
      <c r="D5" s="287"/>
      <c r="E5" s="278" t="s">
        <v>96</v>
      </c>
      <c r="F5" s="279"/>
      <c r="G5" s="286" t="s">
        <v>98</v>
      </c>
      <c r="H5" s="287"/>
      <c r="I5" s="286" t="s">
        <v>99</v>
      </c>
      <c r="J5" s="287"/>
      <c r="K5" s="278" t="s">
        <v>96</v>
      </c>
      <c r="L5" s="279"/>
      <c r="M5" s="286" t="s">
        <v>98</v>
      </c>
      <c r="N5" s="287"/>
      <c r="O5" s="286" t="s">
        <v>97</v>
      </c>
      <c r="P5" s="287"/>
      <c r="Q5" s="278" t="s">
        <v>96</v>
      </c>
      <c r="R5" s="285"/>
    </row>
    <row r="6" spans="1:18" ht="3" customHeight="1">
      <c r="A6" s="127"/>
      <c r="B6" s="128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</row>
    <row r="7" spans="1:18" ht="18" customHeight="1">
      <c r="A7" s="64" t="s">
        <v>193</v>
      </c>
      <c r="B7" s="65">
        <v>3907</v>
      </c>
      <c r="C7" s="275">
        <v>129148</v>
      </c>
      <c r="D7" s="275"/>
      <c r="E7" s="275">
        <v>16306</v>
      </c>
      <c r="F7" s="275"/>
      <c r="G7" s="275">
        <v>721</v>
      </c>
      <c r="H7" s="275"/>
      <c r="I7" s="275">
        <v>33681</v>
      </c>
      <c r="J7" s="275"/>
      <c r="K7" s="275">
        <v>30352</v>
      </c>
      <c r="L7" s="275"/>
      <c r="M7" s="275">
        <v>875</v>
      </c>
      <c r="N7" s="275"/>
      <c r="O7" s="275">
        <v>32184</v>
      </c>
      <c r="P7" s="275"/>
      <c r="Q7" s="275">
        <v>3628</v>
      </c>
      <c r="R7" s="275"/>
    </row>
    <row r="8" spans="1:18" s="129" customFormat="1" ht="18" customHeight="1">
      <c r="A8" s="64">
        <v>21</v>
      </c>
      <c r="B8" s="65">
        <v>3897</v>
      </c>
      <c r="C8" s="276">
        <v>122702</v>
      </c>
      <c r="D8" s="276"/>
      <c r="E8" s="276">
        <v>15681</v>
      </c>
      <c r="F8" s="276"/>
      <c r="G8" s="276">
        <v>723</v>
      </c>
      <c r="H8" s="276"/>
      <c r="I8" s="276">
        <v>32515</v>
      </c>
      <c r="J8" s="276"/>
      <c r="K8" s="276">
        <v>29733</v>
      </c>
      <c r="L8" s="276"/>
      <c r="M8" s="276">
        <v>812</v>
      </c>
      <c r="N8" s="276"/>
      <c r="O8" s="276">
        <v>27308</v>
      </c>
      <c r="P8" s="276"/>
      <c r="Q8" s="276">
        <v>3416</v>
      </c>
      <c r="R8" s="276"/>
    </row>
    <row r="9" spans="1:18" ht="18" customHeight="1">
      <c r="A9" s="64">
        <v>22</v>
      </c>
      <c r="B9" s="65">
        <v>3720</v>
      </c>
      <c r="C9" s="275">
        <v>117620</v>
      </c>
      <c r="D9" s="275"/>
      <c r="E9" s="275">
        <v>15285</v>
      </c>
      <c r="F9" s="275"/>
      <c r="G9" s="275">
        <v>692</v>
      </c>
      <c r="H9" s="275"/>
      <c r="I9" s="275">
        <v>31738</v>
      </c>
      <c r="J9" s="275"/>
      <c r="K9" s="275">
        <v>28493</v>
      </c>
      <c r="L9" s="275"/>
      <c r="M9" s="275">
        <v>823</v>
      </c>
      <c r="N9" s="275"/>
      <c r="O9" s="275">
        <v>27178</v>
      </c>
      <c r="P9" s="275"/>
      <c r="Q9" s="275">
        <v>3401</v>
      </c>
      <c r="R9" s="275"/>
    </row>
    <row r="10" spans="1:18" ht="18" customHeight="1">
      <c r="A10" s="64">
        <v>23</v>
      </c>
      <c r="B10" s="65">
        <v>3567</v>
      </c>
      <c r="C10" s="275">
        <v>112193</v>
      </c>
      <c r="D10" s="275"/>
      <c r="E10" s="275">
        <v>14649</v>
      </c>
      <c r="F10" s="275"/>
      <c r="G10" s="275">
        <v>708</v>
      </c>
      <c r="H10" s="275"/>
      <c r="I10" s="275">
        <v>32684</v>
      </c>
      <c r="J10" s="275"/>
      <c r="K10" s="275">
        <v>28552</v>
      </c>
      <c r="L10" s="275"/>
      <c r="M10" s="275">
        <v>871</v>
      </c>
      <c r="N10" s="275"/>
      <c r="O10" s="275">
        <v>28987</v>
      </c>
      <c r="P10" s="275"/>
      <c r="Q10" s="275">
        <v>3861</v>
      </c>
      <c r="R10" s="275"/>
    </row>
    <row r="11" spans="1:18" ht="18" customHeight="1">
      <c r="A11" s="64">
        <v>24</v>
      </c>
      <c r="B11" s="65">
        <v>3512</v>
      </c>
      <c r="C11" s="275">
        <v>109102</v>
      </c>
      <c r="D11" s="275"/>
      <c r="E11" s="275">
        <v>14765</v>
      </c>
      <c r="F11" s="275"/>
      <c r="G11" s="275">
        <v>617</v>
      </c>
      <c r="H11" s="275"/>
      <c r="I11" s="275">
        <v>28471</v>
      </c>
      <c r="J11" s="275"/>
      <c r="K11" s="275">
        <v>26489</v>
      </c>
      <c r="L11" s="275"/>
      <c r="M11" s="275">
        <v>882</v>
      </c>
      <c r="N11" s="275"/>
      <c r="O11" s="275">
        <v>26110</v>
      </c>
      <c r="P11" s="275"/>
      <c r="Q11" s="275">
        <v>3321</v>
      </c>
      <c r="R11" s="275"/>
    </row>
    <row r="12" spans="1:18" ht="7.5" customHeight="1" thickBot="1">
      <c r="A12" s="63"/>
      <c r="B12" s="6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="91" customFormat="1" ht="15" customHeight="1">
      <c r="R13" s="130" t="s">
        <v>0</v>
      </c>
    </row>
    <row r="14" spans="7:18" ht="39" customHeight="1">
      <c r="G14" s="131"/>
      <c r="R14" s="131"/>
    </row>
  </sheetData>
  <sheetProtection/>
  <mergeCells count="62">
    <mergeCell ref="A1:R1"/>
    <mergeCell ref="Q5:R5"/>
    <mergeCell ref="Q6:R6"/>
    <mergeCell ref="I5:J5"/>
    <mergeCell ref="K8:L8"/>
    <mergeCell ref="C5:D5"/>
    <mergeCell ref="E5:F5"/>
    <mergeCell ref="G5:H5"/>
    <mergeCell ref="O5:P5"/>
    <mergeCell ref="M5:N5"/>
    <mergeCell ref="Q11:R11"/>
    <mergeCell ref="Q10:R10"/>
    <mergeCell ref="O10:P10"/>
    <mergeCell ref="O11:P11"/>
    <mergeCell ref="O7:P7"/>
    <mergeCell ref="Q9:R9"/>
    <mergeCell ref="Q8:R8"/>
    <mergeCell ref="Q7:R7"/>
    <mergeCell ref="O9:P9"/>
    <mergeCell ref="O8:P8"/>
    <mergeCell ref="A2:R2"/>
    <mergeCell ref="A4:A5"/>
    <mergeCell ref="B4:F4"/>
    <mergeCell ref="G4:L4"/>
    <mergeCell ref="M4:R4"/>
    <mergeCell ref="O6:P6"/>
    <mergeCell ref="C6:D6"/>
    <mergeCell ref="E6:F6"/>
    <mergeCell ref="E8:F8"/>
    <mergeCell ref="E7:F7"/>
    <mergeCell ref="C9:D9"/>
    <mergeCell ref="C8:D8"/>
    <mergeCell ref="C7:D7"/>
    <mergeCell ref="M6:N6"/>
    <mergeCell ref="G11:H11"/>
    <mergeCell ref="G10:H10"/>
    <mergeCell ref="G9:H9"/>
    <mergeCell ref="C11:D11"/>
    <mergeCell ref="C10:D10"/>
    <mergeCell ref="E11:F11"/>
    <mergeCell ref="E10:F10"/>
    <mergeCell ref="E9:F9"/>
    <mergeCell ref="G8:H8"/>
    <mergeCell ref="G7:H7"/>
    <mergeCell ref="K9:L9"/>
    <mergeCell ref="I11:J11"/>
    <mergeCell ref="G6:H6"/>
    <mergeCell ref="K5:L5"/>
    <mergeCell ref="K7:L7"/>
    <mergeCell ref="K6:L6"/>
    <mergeCell ref="I6:J6"/>
    <mergeCell ref="I7:J7"/>
    <mergeCell ref="M7:N7"/>
    <mergeCell ref="M9:N9"/>
    <mergeCell ref="M8:N8"/>
    <mergeCell ref="I10:J10"/>
    <mergeCell ref="M11:N11"/>
    <mergeCell ref="M10:N10"/>
    <mergeCell ref="I9:J9"/>
    <mergeCell ref="I8:J8"/>
    <mergeCell ref="K11:L11"/>
    <mergeCell ref="K10:L10"/>
  </mergeCells>
  <printOptions/>
  <pageMargins left="0.5905511811023622" right="0.5905511811023622" top="0.31496062992125984" bottom="0.3149606299212598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2"/>
  <cols>
    <col min="1" max="1" width="7.50390625" style="0" customWidth="1"/>
    <col min="2" max="18" width="5.875" style="0" customWidth="1"/>
  </cols>
  <sheetData>
    <row r="1" spans="1:18" ht="11.25">
      <c r="A1" s="199" t="s">
        <v>263</v>
      </c>
      <c r="B1" s="199"/>
      <c r="C1" s="199"/>
      <c r="D1" s="199"/>
      <c r="E1" s="199"/>
      <c r="F1" s="199"/>
      <c r="G1" s="199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11.25">
      <c r="A2" s="92"/>
      <c r="B2" s="92"/>
      <c r="C2" s="92"/>
      <c r="D2" s="92"/>
      <c r="E2" s="92"/>
      <c r="F2" s="92"/>
      <c r="G2" s="131"/>
      <c r="H2" s="92"/>
      <c r="I2" s="92"/>
      <c r="J2" s="92"/>
      <c r="K2" s="92"/>
      <c r="L2" s="92"/>
      <c r="M2" s="92"/>
      <c r="N2" s="92"/>
      <c r="O2" s="92"/>
      <c r="P2" s="92"/>
      <c r="Q2" s="92"/>
      <c r="R2" s="131"/>
    </row>
    <row r="3" spans="1:18" ht="18.75">
      <c r="A3" s="290" t="s">
        <v>256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1:18" ht="12" thickBot="1">
      <c r="A4" s="1"/>
      <c r="B4" s="60"/>
      <c r="C4" s="60"/>
      <c r="D4" s="60"/>
      <c r="E4" s="60"/>
      <c r="F4" s="60"/>
      <c r="G4" s="60"/>
      <c r="H4" s="60"/>
      <c r="I4" s="59"/>
      <c r="J4" s="58"/>
      <c r="K4" s="58"/>
      <c r="L4" s="58"/>
      <c r="M4" s="58"/>
      <c r="N4" s="58"/>
      <c r="O4" s="58"/>
      <c r="P4" s="58"/>
      <c r="Q4" s="58"/>
      <c r="R4" s="23" t="s">
        <v>95</v>
      </c>
    </row>
    <row r="5" spans="1:18" ht="11.25">
      <c r="A5" s="291" t="s">
        <v>94</v>
      </c>
      <c r="B5" s="292"/>
      <c r="C5" s="295" t="s">
        <v>93</v>
      </c>
      <c r="D5" s="291"/>
      <c r="E5" s="292"/>
      <c r="F5" s="297" t="s">
        <v>92</v>
      </c>
      <c r="G5" s="297"/>
      <c r="H5" s="297"/>
      <c r="I5" s="297"/>
      <c r="J5" s="297"/>
      <c r="K5" s="297"/>
      <c r="L5" s="297"/>
      <c r="M5" s="297"/>
      <c r="N5" s="297"/>
      <c r="O5" s="297"/>
      <c r="P5" s="297" t="s">
        <v>91</v>
      </c>
      <c r="Q5" s="297"/>
      <c r="R5" s="298"/>
    </row>
    <row r="6" spans="1:18" ht="11.25">
      <c r="A6" s="293"/>
      <c r="B6" s="294"/>
      <c r="C6" s="296"/>
      <c r="D6" s="293"/>
      <c r="E6" s="294"/>
      <c r="F6" s="299" t="s">
        <v>90</v>
      </c>
      <c r="G6" s="299"/>
      <c r="H6" s="299" t="s">
        <v>13</v>
      </c>
      <c r="I6" s="299"/>
      <c r="J6" s="299" t="s">
        <v>89</v>
      </c>
      <c r="K6" s="299"/>
      <c r="L6" s="299" t="s">
        <v>88</v>
      </c>
      <c r="M6" s="299"/>
      <c r="N6" s="299" t="s">
        <v>87</v>
      </c>
      <c r="O6" s="299"/>
      <c r="P6" s="299"/>
      <c r="Q6" s="299"/>
      <c r="R6" s="300"/>
    </row>
    <row r="7" spans="1:18" ht="11.25">
      <c r="A7" s="56"/>
      <c r="B7" s="57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11.25">
      <c r="A8" s="304" t="s">
        <v>193</v>
      </c>
      <c r="B8" s="305"/>
      <c r="C8" s="310">
        <v>5467698</v>
      </c>
      <c r="D8" s="311"/>
      <c r="E8" s="311"/>
      <c r="F8" s="288">
        <v>555951</v>
      </c>
      <c r="G8" s="288"/>
      <c r="H8" s="288">
        <v>3144655</v>
      </c>
      <c r="I8" s="288"/>
      <c r="J8" s="288">
        <v>522805</v>
      </c>
      <c r="K8" s="288"/>
      <c r="L8" s="288">
        <v>1125250</v>
      </c>
      <c r="M8" s="288"/>
      <c r="N8" s="288">
        <v>119037</v>
      </c>
      <c r="O8" s="288"/>
      <c r="P8" s="289">
        <v>14980</v>
      </c>
      <c r="Q8" s="289"/>
      <c r="R8" s="289"/>
    </row>
    <row r="9" spans="1:18" ht="11.25">
      <c r="A9" s="304" t="s">
        <v>194</v>
      </c>
      <c r="B9" s="305"/>
      <c r="C9" s="302">
        <v>7492793</v>
      </c>
      <c r="D9" s="303"/>
      <c r="E9" s="303"/>
      <c r="F9" s="288">
        <v>802890</v>
      </c>
      <c r="G9" s="288"/>
      <c r="H9" s="288">
        <v>4796100</v>
      </c>
      <c r="I9" s="288"/>
      <c r="J9" s="288">
        <v>556335</v>
      </c>
      <c r="K9" s="288"/>
      <c r="L9" s="288">
        <v>1205754</v>
      </c>
      <c r="M9" s="288"/>
      <c r="N9" s="288">
        <v>131714</v>
      </c>
      <c r="O9" s="288"/>
      <c r="P9" s="288">
        <v>20528</v>
      </c>
      <c r="Q9" s="288"/>
      <c r="R9" s="288"/>
    </row>
    <row r="10" spans="1:18" ht="11.25">
      <c r="A10" s="304" t="s">
        <v>195</v>
      </c>
      <c r="B10" s="305"/>
      <c r="C10" s="302">
        <v>7562085</v>
      </c>
      <c r="D10" s="303"/>
      <c r="E10" s="303"/>
      <c r="F10" s="288">
        <v>851490</v>
      </c>
      <c r="G10" s="288"/>
      <c r="H10" s="288">
        <v>4691148</v>
      </c>
      <c r="I10" s="288"/>
      <c r="J10" s="288">
        <v>589693</v>
      </c>
      <c r="K10" s="288"/>
      <c r="L10" s="288">
        <v>1280455</v>
      </c>
      <c r="M10" s="288"/>
      <c r="N10" s="288">
        <v>149299</v>
      </c>
      <c r="O10" s="288"/>
      <c r="P10" s="288">
        <v>20718</v>
      </c>
      <c r="Q10" s="288"/>
      <c r="R10" s="288"/>
    </row>
    <row r="11" spans="1:18" ht="11.25">
      <c r="A11" s="304" t="s">
        <v>184</v>
      </c>
      <c r="B11" s="305"/>
      <c r="C11" s="302">
        <v>7282774</v>
      </c>
      <c r="D11" s="303"/>
      <c r="E11" s="303"/>
      <c r="F11" s="288">
        <v>849725</v>
      </c>
      <c r="G11" s="288"/>
      <c r="H11" s="288">
        <v>4376326</v>
      </c>
      <c r="I11" s="288"/>
      <c r="J11" s="288">
        <v>592338</v>
      </c>
      <c r="K11" s="288"/>
      <c r="L11" s="288">
        <v>1312992</v>
      </c>
      <c r="M11" s="288"/>
      <c r="N11" s="288">
        <v>151393</v>
      </c>
      <c r="O11" s="288"/>
      <c r="P11" s="288">
        <v>19898</v>
      </c>
      <c r="Q11" s="288"/>
      <c r="R11" s="288"/>
    </row>
    <row r="12" spans="1:18" ht="11.25">
      <c r="A12" s="306" t="s">
        <v>196</v>
      </c>
      <c r="B12" s="307"/>
      <c r="C12" s="312">
        <f>SUM(F12:O12)</f>
        <v>7402312</v>
      </c>
      <c r="D12" s="313"/>
      <c r="E12" s="313"/>
      <c r="F12" s="301">
        <f>SUM(F14:G26)</f>
        <v>923072</v>
      </c>
      <c r="G12" s="301"/>
      <c r="H12" s="301">
        <f>SUM(H14:I26)</f>
        <v>4381048</v>
      </c>
      <c r="I12" s="301"/>
      <c r="J12" s="301">
        <f>SUM(J14:K26)</f>
        <v>608144</v>
      </c>
      <c r="K12" s="301"/>
      <c r="L12" s="301">
        <f>SUM(L14:M26)</f>
        <v>1340834</v>
      </c>
      <c r="M12" s="301"/>
      <c r="N12" s="301">
        <f>SUM(N14:O26)</f>
        <v>149214</v>
      </c>
      <c r="O12" s="301"/>
      <c r="P12" s="301">
        <v>20280</v>
      </c>
      <c r="Q12" s="301"/>
      <c r="R12" s="301"/>
    </row>
    <row r="13" spans="1:18" ht="11.25">
      <c r="A13" s="304"/>
      <c r="B13" s="305"/>
      <c r="C13" s="302"/>
      <c r="D13" s="303"/>
      <c r="E13" s="303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</row>
    <row r="14" spans="1:18" ht="11.25">
      <c r="A14" s="304" t="s">
        <v>197</v>
      </c>
      <c r="B14" s="305"/>
      <c r="C14" s="302">
        <f aca="true" t="shared" si="0" ref="C14:C19">SUM(F14:O14)</f>
        <v>600595</v>
      </c>
      <c r="D14" s="303"/>
      <c r="E14" s="303"/>
      <c r="F14" s="288">
        <v>72844</v>
      </c>
      <c r="G14" s="288"/>
      <c r="H14" s="288">
        <v>355690</v>
      </c>
      <c r="I14" s="288"/>
      <c r="J14" s="288">
        <v>48477</v>
      </c>
      <c r="K14" s="288"/>
      <c r="L14" s="288">
        <v>110690</v>
      </c>
      <c r="M14" s="288"/>
      <c r="N14" s="288">
        <v>12894</v>
      </c>
      <c r="O14" s="288"/>
      <c r="P14" s="301">
        <v>20019</v>
      </c>
      <c r="Q14" s="301"/>
      <c r="R14" s="301"/>
    </row>
    <row r="15" spans="1:18" ht="11.25">
      <c r="A15" s="304" t="s">
        <v>198</v>
      </c>
      <c r="B15" s="305"/>
      <c r="C15" s="302">
        <f t="shared" si="0"/>
        <v>677687</v>
      </c>
      <c r="D15" s="303"/>
      <c r="E15" s="303"/>
      <c r="F15" s="288">
        <v>88012</v>
      </c>
      <c r="G15" s="288"/>
      <c r="H15" s="288">
        <v>420202</v>
      </c>
      <c r="I15" s="288"/>
      <c r="J15" s="288">
        <v>47889</v>
      </c>
      <c r="K15" s="288"/>
      <c r="L15" s="288">
        <v>108781</v>
      </c>
      <c r="M15" s="288"/>
      <c r="N15" s="288">
        <v>12803</v>
      </c>
      <c r="O15" s="288"/>
      <c r="P15" s="301">
        <v>21860</v>
      </c>
      <c r="Q15" s="301"/>
      <c r="R15" s="301"/>
    </row>
    <row r="16" spans="1:18" ht="11.25">
      <c r="A16" s="304" t="s">
        <v>86</v>
      </c>
      <c r="B16" s="305"/>
      <c r="C16" s="302">
        <f t="shared" si="0"/>
        <v>528512</v>
      </c>
      <c r="D16" s="303"/>
      <c r="E16" s="303"/>
      <c r="F16" s="288">
        <v>62828</v>
      </c>
      <c r="G16" s="288"/>
      <c r="H16" s="288">
        <v>294284</v>
      </c>
      <c r="I16" s="288"/>
      <c r="J16" s="288">
        <v>48127</v>
      </c>
      <c r="K16" s="288"/>
      <c r="L16" s="288">
        <v>111242</v>
      </c>
      <c r="M16" s="288"/>
      <c r="N16" s="288">
        <v>12031</v>
      </c>
      <c r="O16" s="288"/>
      <c r="P16" s="301">
        <v>17617</v>
      </c>
      <c r="Q16" s="301"/>
      <c r="R16" s="301"/>
    </row>
    <row r="17" spans="1:18" ht="11.25">
      <c r="A17" s="304" t="s">
        <v>85</v>
      </c>
      <c r="B17" s="305"/>
      <c r="C17" s="302">
        <f t="shared" si="0"/>
        <v>598424</v>
      </c>
      <c r="D17" s="303"/>
      <c r="E17" s="303"/>
      <c r="F17" s="288">
        <v>73084</v>
      </c>
      <c r="G17" s="288"/>
      <c r="H17" s="288">
        <v>349163</v>
      </c>
      <c r="I17" s="288"/>
      <c r="J17" s="288">
        <v>50245</v>
      </c>
      <c r="K17" s="288"/>
      <c r="L17" s="288">
        <v>113927</v>
      </c>
      <c r="M17" s="288"/>
      <c r="N17" s="288">
        <v>12005</v>
      </c>
      <c r="O17" s="288"/>
      <c r="P17" s="301">
        <v>19304</v>
      </c>
      <c r="Q17" s="301"/>
      <c r="R17" s="301"/>
    </row>
    <row r="18" spans="1:18" ht="11.25">
      <c r="A18" s="304" t="s">
        <v>84</v>
      </c>
      <c r="B18" s="305"/>
      <c r="C18" s="302">
        <f t="shared" si="0"/>
        <v>769636</v>
      </c>
      <c r="D18" s="303"/>
      <c r="E18" s="303"/>
      <c r="F18" s="288">
        <v>97667</v>
      </c>
      <c r="G18" s="288"/>
      <c r="H18" s="288">
        <v>500940</v>
      </c>
      <c r="I18" s="288"/>
      <c r="J18" s="288">
        <v>50162</v>
      </c>
      <c r="K18" s="288"/>
      <c r="L18" s="288">
        <v>109130</v>
      </c>
      <c r="M18" s="288"/>
      <c r="N18" s="288">
        <v>11737</v>
      </c>
      <c r="O18" s="288"/>
      <c r="P18" s="301">
        <v>24826</v>
      </c>
      <c r="Q18" s="301"/>
      <c r="R18" s="301"/>
    </row>
    <row r="19" spans="1:18" ht="11.25">
      <c r="A19" s="304" t="s">
        <v>83</v>
      </c>
      <c r="B19" s="305"/>
      <c r="C19" s="302">
        <f t="shared" si="0"/>
        <v>591949</v>
      </c>
      <c r="D19" s="303"/>
      <c r="E19" s="303"/>
      <c r="F19" s="288">
        <v>75345</v>
      </c>
      <c r="G19" s="288"/>
      <c r="H19" s="288">
        <v>346235</v>
      </c>
      <c r="I19" s="288"/>
      <c r="J19" s="288">
        <v>49169</v>
      </c>
      <c r="K19" s="288"/>
      <c r="L19" s="288">
        <v>109740</v>
      </c>
      <c r="M19" s="288"/>
      <c r="N19" s="288">
        <v>11460</v>
      </c>
      <c r="O19" s="288"/>
      <c r="P19" s="301">
        <v>19731</v>
      </c>
      <c r="Q19" s="301"/>
      <c r="R19" s="301"/>
    </row>
    <row r="20" spans="1:18" ht="11.25">
      <c r="A20" s="304"/>
      <c r="B20" s="305"/>
      <c r="C20" s="310"/>
      <c r="D20" s="311"/>
      <c r="E20" s="311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</row>
    <row r="21" spans="1:18" ht="11.25">
      <c r="A21" s="304" t="s">
        <v>199</v>
      </c>
      <c r="B21" s="305"/>
      <c r="C21" s="302">
        <f aca="true" t="shared" si="1" ref="C21:C26">SUM(F21:O21)</f>
        <v>614844</v>
      </c>
      <c r="D21" s="303"/>
      <c r="E21" s="303"/>
      <c r="F21" s="288">
        <v>79491</v>
      </c>
      <c r="G21" s="288"/>
      <c r="H21" s="288">
        <v>354654</v>
      </c>
      <c r="I21" s="288"/>
      <c r="J21" s="288">
        <v>52464</v>
      </c>
      <c r="K21" s="288"/>
      <c r="L21" s="288">
        <v>114589</v>
      </c>
      <c r="M21" s="288"/>
      <c r="N21" s="288">
        <v>13646</v>
      </c>
      <c r="O21" s="288"/>
      <c r="P21" s="301">
        <v>19833</v>
      </c>
      <c r="Q21" s="301"/>
      <c r="R21" s="301"/>
    </row>
    <row r="22" spans="1:18" ht="11.25">
      <c r="A22" s="304" t="s">
        <v>82</v>
      </c>
      <c r="B22" s="305"/>
      <c r="C22" s="302">
        <f t="shared" si="1"/>
        <v>615807</v>
      </c>
      <c r="D22" s="303"/>
      <c r="E22" s="303"/>
      <c r="F22" s="288">
        <v>75055</v>
      </c>
      <c r="G22" s="288"/>
      <c r="H22" s="288">
        <v>356122</v>
      </c>
      <c r="I22" s="288"/>
      <c r="J22" s="288">
        <v>53613</v>
      </c>
      <c r="K22" s="288"/>
      <c r="L22" s="288">
        <v>115911</v>
      </c>
      <c r="M22" s="288"/>
      <c r="N22" s="288">
        <v>15106</v>
      </c>
      <c r="O22" s="288"/>
      <c r="P22" s="301">
        <v>20526</v>
      </c>
      <c r="Q22" s="301"/>
      <c r="R22" s="301"/>
    </row>
    <row r="23" spans="1:18" ht="11.25">
      <c r="A23" s="304" t="s">
        <v>81</v>
      </c>
      <c r="B23" s="305"/>
      <c r="C23" s="302">
        <f t="shared" si="1"/>
        <v>601083</v>
      </c>
      <c r="D23" s="303"/>
      <c r="E23" s="303"/>
      <c r="F23" s="288">
        <v>73151</v>
      </c>
      <c r="G23" s="288"/>
      <c r="H23" s="288">
        <v>342764</v>
      </c>
      <c r="I23" s="288"/>
      <c r="J23" s="288">
        <v>53837</v>
      </c>
      <c r="K23" s="288"/>
      <c r="L23" s="288">
        <v>119058</v>
      </c>
      <c r="M23" s="288"/>
      <c r="N23" s="288">
        <v>12273</v>
      </c>
      <c r="O23" s="288"/>
      <c r="P23" s="301">
        <v>19389</v>
      </c>
      <c r="Q23" s="301"/>
      <c r="R23" s="301"/>
    </row>
    <row r="24" spans="1:18" ht="11.25">
      <c r="A24" s="304" t="s">
        <v>200</v>
      </c>
      <c r="B24" s="305"/>
      <c r="C24" s="302">
        <f t="shared" si="1"/>
        <v>603959</v>
      </c>
      <c r="D24" s="303"/>
      <c r="E24" s="303"/>
      <c r="F24" s="288">
        <v>75029</v>
      </c>
      <c r="G24" s="288"/>
      <c r="H24" s="288">
        <v>369155</v>
      </c>
      <c r="I24" s="288"/>
      <c r="J24" s="288">
        <v>46936</v>
      </c>
      <c r="K24" s="288"/>
      <c r="L24" s="288">
        <v>102239</v>
      </c>
      <c r="M24" s="288"/>
      <c r="N24" s="288">
        <v>10600</v>
      </c>
      <c r="O24" s="288"/>
      <c r="P24" s="301">
        <v>19482</v>
      </c>
      <c r="Q24" s="301"/>
      <c r="R24" s="301"/>
    </row>
    <row r="25" spans="1:18" ht="11.25">
      <c r="A25" s="304" t="s">
        <v>201</v>
      </c>
      <c r="B25" s="305"/>
      <c r="C25" s="302">
        <f t="shared" si="1"/>
        <v>528534</v>
      </c>
      <c r="D25" s="303"/>
      <c r="E25" s="303"/>
      <c r="F25" s="288">
        <v>62825</v>
      </c>
      <c r="G25" s="288"/>
      <c r="H25" s="288">
        <v>298511</v>
      </c>
      <c r="I25" s="288"/>
      <c r="J25" s="288">
        <v>49894</v>
      </c>
      <c r="K25" s="288"/>
      <c r="L25" s="288">
        <v>105687</v>
      </c>
      <c r="M25" s="288"/>
      <c r="N25" s="288">
        <v>11617</v>
      </c>
      <c r="O25" s="288"/>
      <c r="P25" s="301">
        <v>18876</v>
      </c>
      <c r="Q25" s="301"/>
      <c r="R25" s="301"/>
    </row>
    <row r="26" spans="1:18" ht="11.25">
      <c r="A26" s="304" t="s">
        <v>80</v>
      </c>
      <c r="B26" s="305"/>
      <c r="C26" s="302">
        <f t="shared" si="1"/>
        <v>671282</v>
      </c>
      <c r="D26" s="303"/>
      <c r="E26" s="303"/>
      <c r="F26" s="288">
        <v>87741</v>
      </c>
      <c r="G26" s="288"/>
      <c r="H26" s="288">
        <v>393328</v>
      </c>
      <c r="I26" s="288"/>
      <c r="J26" s="288">
        <v>57331</v>
      </c>
      <c r="K26" s="288"/>
      <c r="L26" s="288">
        <v>119840</v>
      </c>
      <c r="M26" s="288"/>
      <c r="N26" s="288">
        <v>13042</v>
      </c>
      <c r="O26" s="288"/>
      <c r="P26" s="301">
        <v>21654</v>
      </c>
      <c r="Q26" s="301"/>
      <c r="R26" s="301"/>
    </row>
    <row r="27" spans="1:18" ht="12" thickBot="1">
      <c r="A27" s="55"/>
      <c r="B27" s="54"/>
      <c r="C27" s="31"/>
      <c r="D27" s="31"/>
      <c r="E27" s="31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8"/>
      <c r="Q27" s="308"/>
      <c r="R27" s="308"/>
    </row>
    <row r="28" spans="1:18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3"/>
      <c r="O28" s="33"/>
      <c r="P28" s="33"/>
      <c r="Q28" s="33"/>
      <c r="R28" s="22" t="s">
        <v>79</v>
      </c>
    </row>
    <row r="29" spans="1:18" ht="11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</sheetData>
  <sheetProtection/>
  <mergeCells count="169">
    <mergeCell ref="C8:E8"/>
    <mergeCell ref="F8:G8"/>
    <mergeCell ref="L10:M10"/>
    <mergeCell ref="N10:O10"/>
    <mergeCell ref="A10:B10"/>
    <mergeCell ref="F10:G10"/>
    <mergeCell ref="H10:I10"/>
    <mergeCell ref="J10:K10"/>
    <mergeCell ref="C10:E10"/>
    <mergeCell ref="A8:B8"/>
    <mergeCell ref="L11:M11"/>
    <mergeCell ref="N11:O11"/>
    <mergeCell ref="P11:R11"/>
    <mergeCell ref="P10:R10"/>
    <mergeCell ref="F9:G9"/>
    <mergeCell ref="N9:O9"/>
    <mergeCell ref="P9:R9"/>
    <mergeCell ref="H9:I9"/>
    <mergeCell ref="J9:K9"/>
    <mergeCell ref="L9:M9"/>
    <mergeCell ref="F12:G12"/>
    <mergeCell ref="H12:I12"/>
    <mergeCell ref="J13:K13"/>
    <mergeCell ref="C13:E13"/>
    <mergeCell ref="F11:G11"/>
    <mergeCell ref="H11:I11"/>
    <mergeCell ref="J11:K11"/>
    <mergeCell ref="F13:G13"/>
    <mergeCell ref="C12:E12"/>
    <mergeCell ref="P18:R18"/>
    <mergeCell ref="F19:G19"/>
    <mergeCell ref="H19:I19"/>
    <mergeCell ref="J19:K19"/>
    <mergeCell ref="L19:M19"/>
    <mergeCell ref="N19:O19"/>
    <mergeCell ref="P19:R19"/>
    <mergeCell ref="F18:G18"/>
    <mergeCell ref="N18:O18"/>
    <mergeCell ref="N20:O20"/>
    <mergeCell ref="C20:E20"/>
    <mergeCell ref="H18:I18"/>
    <mergeCell ref="J18:K18"/>
    <mergeCell ref="F20:G20"/>
    <mergeCell ref="H20:I20"/>
    <mergeCell ref="C19:E19"/>
    <mergeCell ref="P23:R23"/>
    <mergeCell ref="L22:M22"/>
    <mergeCell ref="F22:G22"/>
    <mergeCell ref="P20:R20"/>
    <mergeCell ref="F21:G21"/>
    <mergeCell ref="H21:I21"/>
    <mergeCell ref="J21:K21"/>
    <mergeCell ref="L21:M21"/>
    <mergeCell ref="N21:O21"/>
    <mergeCell ref="P21:R21"/>
    <mergeCell ref="F24:G24"/>
    <mergeCell ref="H24:I24"/>
    <mergeCell ref="P24:R24"/>
    <mergeCell ref="F25:G25"/>
    <mergeCell ref="H25:I25"/>
    <mergeCell ref="J25:K25"/>
    <mergeCell ref="L25:M25"/>
    <mergeCell ref="N25:O25"/>
    <mergeCell ref="L24:M24"/>
    <mergeCell ref="J24:K24"/>
    <mergeCell ref="C23:E23"/>
    <mergeCell ref="L27:M27"/>
    <mergeCell ref="N27:O27"/>
    <mergeCell ref="P22:R22"/>
    <mergeCell ref="F23:G23"/>
    <mergeCell ref="H23:I23"/>
    <mergeCell ref="J23:K23"/>
    <mergeCell ref="L23:M23"/>
    <mergeCell ref="N23:O23"/>
    <mergeCell ref="P25:R25"/>
    <mergeCell ref="P27:R27"/>
    <mergeCell ref="F26:G26"/>
    <mergeCell ref="H26:I26"/>
    <mergeCell ref="N26:O26"/>
    <mergeCell ref="P26:R26"/>
    <mergeCell ref="F27:G27"/>
    <mergeCell ref="H27:I27"/>
    <mergeCell ref="J27:K27"/>
    <mergeCell ref="A22:B22"/>
    <mergeCell ref="L20:M20"/>
    <mergeCell ref="J20:K20"/>
    <mergeCell ref="C15:E15"/>
    <mergeCell ref="J16:K16"/>
    <mergeCell ref="J17:K17"/>
    <mergeCell ref="L18:M18"/>
    <mergeCell ref="A21:B21"/>
    <mergeCell ref="A20:B20"/>
    <mergeCell ref="C16:E16"/>
    <mergeCell ref="N22:O22"/>
    <mergeCell ref="A24:B24"/>
    <mergeCell ref="C22:E22"/>
    <mergeCell ref="A26:B26"/>
    <mergeCell ref="J26:K26"/>
    <mergeCell ref="L26:M26"/>
    <mergeCell ref="H22:I22"/>
    <mergeCell ref="J22:K22"/>
    <mergeCell ref="C24:E24"/>
    <mergeCell ref="A25:B25"/>
    <mergeCell ref="J14:K14"/>
    <mergeCell ref="J15:K15"/>
    <mergeCell ref="C14:E14"/>
    <mergeCell ref="F14:G14"/>
    <mergeCell ref="F15:G15"/>
    <mergeCell ref="F16:G16"/>
    <mergeCell ref="H15:I15"/>
    <mergeCell ref="A11:B11"/>
    <mergeCell ref="A19:B19"/>
    <mergeCell ref="C18:E18"/>
    <mergeCell ref="A14:B14"/>
    <mergeCell ref="A18:B18"/>
    <mergeCell ref="A15:B15"/>
    <mergeCell ref="A16:B16"/>
    <mergeCell ref="A17:B17"/>
    <mergeCell ref="A13:B13"/>
    <mergeCell ref="C11:E11"/>
    <mergeCell ref="C25:E25"/>
    <mergeCell ref="C21:E21"/>
    <mergeCell ref="C26:E26"/>
    <mergeCell ref="N24:O24"/>
    <mergeCell ref="A9:B9"/>
    <mergeCell ref="C9:E9"/>
    <mergeCell ref="A12:B12"/>
    <mergeCell ref="A23:B23"/>
    <mergeCell ref="F17:G17"/>
    <mergeCell ref="H17:I17"/>
    <mergeCell ref="P12:R12"/>
    <mergeCell ref="N12:O12"/>
    <mergeCell ref="P13:R13"/>
    <mergeCell ref="H13:I13"/>
    <mergeCell ref="L13:M13"/>
    <mergeCell ref="L12:M12"/>
    <mergeCell ref="J12:K12"/>
    <mergeCell ref="L17:M17"/>
    <mergeCell ref="P14:R14"/>
    <mergeCell ref="P15:R15"/>
    <mergeCell ref="C17:E17"/>
    <mergeCell ref="N17:O17"/>
    <mergeCell ref="H16:I16"/>
    <mergeCell ref="P17:R17"/>
    <mergeCell ref="N14:O14"/>
    <mergeCell ref="N15:O15"/>
    <mergeCell ref="H14:I14"/>
    <mergeCell ref="L16:M16"/>
    <mergeCell ref="P16:R16"/>
    <mergeCell ref="N16:O16"/>
    <mergeCell ref="N13:O13"/>
    <mergeCell ref="L14:M14"/>
    <mergeCell ref="L15:M15"/>
    <mergeCell ref="F6:G6"/>
    <mergeCell ref="H6:I6"/>
    <mergeCell ref="J6:K6"/>
    <mergeCell ref="L6:M6"/>
    <mergeCell ref="N6:O6"/>
    <mergeCell ref="A1:G1"/>
    <mergeCell ref="H8:I8"/>
    <mergeCell ref="J8:K8"/>
    <mergeCell ref="L8:M8"/>
    <mergeCell ref="N8:O8"/>
    <mergeCell ref="P8:R8"/>
    <mergeCell ref="A3:R3"/>
    <mergeCell ref="A5:B6"/>
    <mergeCell ref="C5:E6"/>
    <mergeCell ref="F5:O5"/>
    <mergeCell ref="P5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J40"/>
  <sheetViews>
    <sheetView zoomScalePageLayoutView="0" workbookViewId="0" topLeftCell="A25">
      <selection activeCell="A27" sqref="A27"/>
    </sheetView>
  </sheetViews>
  <sheetFormatPr defaultColWidth="9.00390625" defaultRowHeight="12"/>
  <cols>
    <col min="1" max="1" width="26.375" style="92" customWidth="1"/>
    <col min="2" max="7" width="14.125" style="92" customWidth="1"/>
    <col min="8" max="8" width="12.125" style="92" bestFit="1" customWidth="1"/>
    <col min="9" max="16384" width="9.375" style="92" customWidth="1"/>
  </cols>
  <sheetData>
    <row r="1" spans="1:8" ht="24" customHeight="1">
      <c r="A1" s="183"/>
      <c r="B1" s="180"/>
      <c r="C1" s="180"/>
      <c r="D1" s="180"/>
      <c r="E1" s="269" t="s">
        <v>265</v>
      </c>
      <c r="F1" s="269"/>
      <c r="G1" s="269"/>
      <c r="H1" s="180"/>
    </row>
    <row r="2" spans="1:9" ht="31.5" customHeight="1">
      <c r="A2" s="332" t="s">
        <v>257</v>
      </c>
      <c r="B2" s="332"/>
      <c r="C2" s="332"/>
      <c r="D2" s="332"/>
      <c r="E2" s="332"/>
      <c r="F2" s="332"/>
      <c r="G2" s="332"/>
      <c r="H2" s="98"/>
      <c r="I2" s="98"/>
    </row>
    <row r="3" spans="1:7" s="91" customFormat="1" ht="18" customHeight="1" thickBot="1">
      <c r="A3" s="159" t="s">
        <v>173</v>
      </c>
      <c r="B3" s="160"/>
      <c r="C3" s="160"/>
      <c r="D3" s="160"/>
      <c r="E3" s="160"/>
      <c r="F3" s="160"/>
      <c r="G3" s="160"/>
    </row>
    <row r="4" spans="1:7" ht="20.25" customHeight="1">
      <c r="A4" s="281" t="s">
        <v>149</v>
      </c>
      <c r="B4" s="314" t="s">
        <v>174</v>
      </c>
      <c r="C4" s="316" t="s">
        <v>152</v>
      </c>
      <c r="D4" s="316"/>
      <c r="E4" s="316" t="s">
        <v>151</v>
      </c>
      <c r="F4" s="316"/>
      <c r="G4" s="284" t="s">
        <v>150</v>
      </c>
    </row>
    <row r="5" spans="1:7" ht="20.25" customHeight="1">
      <c r="A5" s="282"/>
      <c r="B5" s="315"/>
      <c r="C5" s="144" t="s">
        <v>175</v>
      </c>
      <c r="D5" s="144" t="s">
        <v>176</v>
      </c>
      <c r="E5" s="144" t="s">
        <v>177</v>
      </c>
      <c r="F5" s="144" t="s">
        <v>178</v>
      </c>
      <c r="G5" s="278"/>
    </row>
    <row r="6" ht="7.5" customHeight="1">
      <c r="A6" s="136"/>
    </row>
    <row r="7" spans="1:7" ht="21.75" customHeight="1">
      <c r="A7" s="96" t="s">
        <v>202</v>
      </c>
      <c r="B7" s="95">
        <v>572949</v>
      </c>
      <c r="C7" s="95">
        <v>572537</v>
      </c>
      <c r="D7" s="95">
        <v>86</v>
      </c>
      <c r="E7" s="95">
        <v>112420</v>
      </c>
      <c r="F7" s="95">
        <v>460203</v>
      </c>
      <c r="G7" s="95">
        <v>326</v>
      </c>
    </row>
    <row r="8" spans="1:7" ht="21.75" customHeight="1">
      <c r="A8" s="96" t="s">
        <v>203</v>
      </c>
      <c r="B8" s="95">
        <v>527773</v>
      </c>
      <c r="C8" s="95">
        <v>527386</v>
      </c>
      <c r="D8" s="95">
        <v>68</v>
      </c>
      <c r="E8" s="95">
        <v>104173</v>
      </c>
      <c r="F8" s="95">
        <v>423281</v>
      </c>
      <c r="G8" s="95">
        <v>319</v>
      </c>
    </row>
    <row r="9" spans="1:7" ht="21.75" customHeight="1">
      <c r="A9" s="96" t="s">
        <v>179</v>
      </c>
      <c r="B9" s="95">
        <v>483055</v>
      </c>
      <c r="C9" s="95">
        <v>482701</v>
      </c>
      <c r="D9" s="95">
        <v>52</v>
      </c>
      <c r="E9" s="95">
        <v>97994</v>
      </c>
      <c r="F9" s="95">
        <v>384707</v>
      </c>
      <c r="G9" s="95">
        <v>302</v>
      </c>
    </row>
    <row r="10" spans="1:7" ht="21.75" customHeight="1">
      <c r="A10" s="96" t="s">
        <v>204</v>
      </c>
      <c r="B10" s="95">
        <v>443746</v>
      </c>
      <c r="C10" s="95">
        <v>443416</v>
      </c>
      <c r="D10" s="95">
        <v>45</v>
      </c>
      <c r="E10" s="95">
        <v>91533</v>
      </c>
      <c r="F10" s="95">
        <v>351928</v>
      </c>
      <c r="G10" s="95">
        <v>285</v>
      </c>
    </row>
    <row r="11" spans="1:7" ht="21.75" customHeight="1">
      <c r="A11" s="96" t="s">
        <v>205</v>
      </c>
      <c r="B11" s="95">
        <v>411302</v>
      </c>
      <c r="C11" s="95">
        <v>410069</v>
      </c>
      <c r="D11" s="95">
        <v>34</v>
      </c>
      <c r="E11" s="95">
        <v>84070</v>
      </c>
      <c r="F11" s="95">
        <v>326967</v>
      </c>
      <c r="G11" s="95">
        <v>265</v>
      </c>
    </row>
    <row r="12" spans="1:7" ht="7.5" customHeight="1" thickBot="1">
      <c r="A12" s="137"/>
      <c r="B12" s="138"/>
      <c r="C12" s="138"/>
      <c r="D12" s="138"/>
      <c r="E12" s="138"/>
      <c r="F12" s="138"/>
      <c r="G12" s="138"/>
    </row>
    <row r="13" spans="1:7" s="91" customFormat="1" ht="15" customHeight="1">
      <c r="A13" s="139"/>
      <c r="B13" s="139"/>
      <c r="C13" s="139"/>
      <c r="D13" s="139"/>
      <c r="E13" s="139"/>
      <c r="F13" s="139"/>
      <c r="G13" s="130" t="s">
        <v>180</v>
      </c>
    </row>
    <row r="14" s="91" customFormat="1" ht="32.25" customHeight="1">
      <c r="G14" s="130"/>
    </row>
    <row r="15" spans="1:7" s="91" customFormat="1" ht="18" customHeight="1">
      <c r="A15" s="167"/>
      <c r="B15" s="168"/>
      <c r="C15" s="169"/>
      <c r="D15" s="169"/>
      <c r="E15" s="169"/>
      <c r="F15" s="169"/>
      <c r="G15" s="169"/>
    </row>
    <row r="16" spans="1:7" ht="20.25" customHeight="1">
      <c r="A16" s="330"/>
      <c r="B16" s="331"/>
      <c r="C16" s="325"/>
      <c r="D16" s="325"/>
      <c r="E16" s="325"/>
      <c r="F16" s="325"/>
      <c r="G16" s="325"/>
    </row>
    <row r="17" spans="1:7" ht="18" customHeight="1">
      <c r="A17" s="330"/>
      <c r="B17" s="331"/>
      <c r="C17" s="325"/>
      <c r="D17" s="325"/>
      <c r="E17" s="325"/>
      <c r="F17" s="325"/>
      <c r="G17" s="325"/>
    </row>
    <row r="18" spans="1:7" ht="7.5" customHeight="1">
      <c r="A18" s="135"/>
      <c r="B18" s="135"/>
      <c r="C18" s="131"/>
      <c r="D18" s="131"/>
      <c r="E18" s="131"/>
      <c r="F18" s="131"/>
      <c r="G18" s="131"/>
    </row>
    <row r="19" spans="1:7" ht="21.75" customHeight="1">
      <c r="A19" s="170"/>
      <c r="B19" s="171"/>
      <c r="C19" s="171"/>
      <c r="D19" s="171"/>
      <c r="E19" s="171"/>
      <c r="F19" s="163"/>
      <c r="G19" s="163"/>
    </row>
    <row r="20" spans="1:7" ht="21.75" customHeight="1">
      <c r="A20" s="170"/>
      <c r="B20" s="171"/>
      <c r="C20" s="171"/>
      <c r="D20" s="171"/>
      <c r="E20" s="171"/>
      <c r="F20" s="171"/>
      <c r="G20" s="171"/>
    </row>
    <row r="21" spans="1:7" ht="21.75" customHeight="1">
      <c r="A21" s="170"/>
      <c r="B21" s="171"/>
      <c r="C21" s="171"/>
      <c r="D21" s="171"/>
      <c r="E21" s="171"/>
      <c r="F21" s="171"/>
      <c r="G21" s="171"/>
    </row>
    <row r="22" spans="1:8" ht="21.75" customHeight="1">
      <c r="A22" s="170"/>
      <c r="B22" s="171"/>
      <c r="C22" s="171"/>
      <c r="D22" s="171"/>
      <c r="E22" s="171"/>
      <c r="F22" s="171"/>
      <c r="G22" s="171"/>
      <c r="H22" s="164"/>
    </row>
    <row r="23" spans="1:7" ht="21.75" customHeight="1">
      <c r="A23" s="170"/>
      <c r="B23" s="171"/>
      <c r="C23" s="171"/>
      <c r="D23" s="171"/>
      <c r="E23" s="171"/>
      <c r="F23" s="171"/>
      <c r="G23" s="171"/>
    </row>
    <row r="24" spans="1:10" ht="7.5" customHeight="1">
      <c r="A24" s="135"/>
      <c r="B24" s="135"/>
      <c r="C24" s="131"/>
      <c r="D24" s="131"/>
      <c r="E24" s="131"/>
      <c r="F24" s="131"/>
      <c r="G24" s="131"/>
      <c r="J24" s="92">
        <v>0</v>
      </c>
    </row>
    <row r="25" spans="1:7" s="91" customFormat="1" ht="15" customHeight="1">
      <c r="A25" s="168"/>
      <c r="B25" s="168"/>
      <c r="C25" s="168"/>
      <c r="D25" s="168"/>
      <c r="E25" s="168"/>
      <c r="F25" s="168"/>
      <c r="G25" s="130"/>
    </row>
    <row r="26" spans="1:7" ht="32.25" customHeight="1">
      <c r="A26" s="135"/>
      <c r="B26" s="135"/>
      <c r="C26" s="135"/>
      <c r="D26" s="135"/>
      <c r="E26" s="135"/>
      <c r="F26" s="135"/>
      <c r="G26" s="135"/>
    </row>
    <row r="27" spans="1:7" ht="18.75" customHeight="1" thickBot="1">
      <c r="A27" s="159" t="s">
        <v>188</v>
      </c>
      <c r="B27" s="94"/>
      <c r="C27" s="94"/>
      <c r="D27" s="93"/>
      <c r="E27" s="93"/>
      <c r="F27" s="134"/>
      <c r="G27" s="125" t="s">
        <v>159</v>
      </c>
    </row>
    <row r="28" spans="1:7" ht="20.25" customHeight="1">
      <c r="A28" s="322" t="s">
        <v>149</v>
      </c>
      <c r="B28" s="333" t="s">
        <v>158</v>
      </c>
      <c r="C28" s="322"/>
      <c r="D28" s="334"/>
      <c r="E28" s="334"/>
      <c r="F28" s="334"/>
      <c r="G28" s="334"/>
    </row>
    <row r="29" spans="1:7" ht="20.25" customHeight="1">
      <c r="A29" s="323"/>
      <c r="B29" s="324" t="s">
        <v>148</v>
      </c>
      <c r="C29" s="315"/>
      <c r="D29" s="324" t="s">
        <v>147</v>
      </c>
      <c r="E29" s="315"/>
      <c r="F29" s="324" t="s">
        <v>146</v>
      </c>
      <c r="G29" s="335"/>
    </row>
    <row r="30" spans="1:7" ht="7.5" customHeight="1">
      <c r="A30" s="135"/>
      <c r="B30" s="97"/>
      <c r="D30" s="328"/>
      <c r="E30" s="329"/>
      <c r="F30" s="328"/>
      <c r="G30" s="277"/>
    </row>
    <row r="31" spans="1:7" ht="21.75" customHeight="1">
      <c r="A31" s="96" t="s">
        <v>202</v>
      </c>
      <c r="B31" s="320">
        <v>1510413</v>
      </c>
      <c r="C31" s="327"/>
      <c r="D31" s="320">
        <v>5872923</v>
      </c>
      <c r="E31" s="327"/>
      <c r="F31" s="320">
        <v>107486667</v>
      </c>
      <c r="G31" s="321"/>
    </row>
    <row r="32" spans="1:7" ht="21.75" customHeight="1">
      <c r="A32" s="96" t="s">
        <v>203</v>
      </c>
      <c r="B32" s="320">
        <v>1562989</v>
      </c>
      <c r="C32" s="327"/>
      <c r="D32" s="320">
        <v>6036901</v>
      </c>
      <c r="E32" s="327"/>
      <c r="F32" s="320">
        <v>112182922</v>
      </c>
      <c r="G32" s="321"/>
    </row>
    <row r="33" spans="1:7" ht="21.75" customHeight="1">
      <c r="A33" s="96" t="s">
        <v>179</v>
      </c>
      <c r="B33" s="317">
        <v>1641984</v>
      </c>
      <c r="C33" s="319"/>
      <c r="D33" s="317">
        <v>6329793</v>
      </c>
      <c r="E33" s="319"/>
      <c r="F33" s="317">
        <v>119535344</v>
      </c>
      <c r="G33" s="318"/>
    </row>
    <row r="34" spans="1:7" ht="21.75" customHeight="1">
      <c r="A34" s="96" t="s">
        <v>204</v>
      </c>
      <c r="B34" s="317">
        <v>1736407</v>
      </c>
      <c r="C34" s="319"/>
      <c r="D34" s="317">
        <v>6671544</v>
      </c>
      <c r="E34" s="319"/>
      <c r="F34" s="317">
        <v>128204758</v>
      </c>
      <c r="G34" s="318"/>
    </row>
    <row r="35" spans="1:7" ht="21.75" customHeight="1">
      <c r="A35" s="96" t="s">
        <v>205</v>
      </c>
      <c r="B35" s="317">
        <v>1810517</v>
      </c>
      <c r="C35" s="319"/>
      <c r="D35" s="317">
        <v>6969712</v>
      </c>
      <c r="E35" s="319"/>
      <c r="F35" s="317">
        <v>136043361</v>
      </c>
      <c r="G35" s="318"/>
    </row>
    <row r="36" spans="1:7" ht="7.5" customHeight="1" thickBot="1">
      <c r="A36" s="140"/>
      <c r="B36" s="141"/>
      <c r="C36" s="142"/>
      <c r="D36" s="141"/>
      <c r="E36" s="142"/>
      <c r="F36" s="141"/>
      <c r="G36" s="142"/>
    </row>
    <row r="37" s="91" customFormat="1" ht="15" customHeight="1">
      <c r="G37" s="130" t="s">
        <v>145</v>
      </c>
    </row>
    <row r="38" spans="2:7" ht="11.25">
      <c r="B38" s="326"/>
      <c r="C38" s="326"/>
      <c r="D38" s="326"/>
      <c r="E38" s="326"/>
      <c r="F38" s="326"/>
      <c r="G38" s="131"/>
    </row>
    <row r="39" spans="2:6" ht="11.25">
      <c r="B39" s="326"/>
      <c r="C39" s="326"/>
      <c r="D39" s="326"/>
      <c r="E39" s="326"/>
      <c r="F39" s="326"/>
    </row>
    <row r="40" spans="2:6" ht="11.25">
      <c r="B40" s="326"/>
      <c r="C40" s="326"/>
      <c r="D40" s="326"/>
      <c r="E40" s="326"/>
      <c r="F40" s="326"/>
    </row>
  </sheetData>
  <sheetProtection/>
  <mergeCells count="39">
    <mergeCell ref="F35:G35"/>
    <mergeCell ref="D34:E34"/>
    <mergeCell ref="F34:G34"/>
    <mergeCell ref="A2:G2"/>
    <mergeCell ref="B40:F40"/>
    <mergeCell ref="B38:F38"/>
    <mergeCell ref="B33:C33"/>
    <mergeCell ref="B34:C34"/>
    <mergeCell ref="B28:G28"/>
    <mergeCell ref="F29:G29"/>
    <mergeCell ref="D30:E30"/>
    <mergeCell ref="D31:E31"/>
    <mergeCell ref="D32:E32"/>
    <mergeCell ref="F30:G30"/>
    <mergeCell ref="A16:A17"/>
    <mergeCell ref="B16:B17"/>
    <mergeCell ref="C16:C17"/>
    <mergeCell ref="B29:C29"/>
    <mergeCell ref="F32:G32"/>
    <mergeCell ref="E1:G1"/>
    <mergeCell ref="E16:E17"/>
    <mergeCell ref="D16:D17"/>
    <mergeCell ref="F16:F17"/>
    <mergeCell ref="G16:G17"/>
    <mergeCell ref="B39:F39"/>
    <mergeCell ref="B35:C35"/>
    <mergeCell ref="B31:C31"/>
    <mergeCell ref="B32:C32"/>
    <mergeCell ref="D35:E35"/>
    <mergeCell ref="A4:A5"/>
    <mergeCell ref="B4:B5"/>
    <mergeCell ref="C4:D4"/>
    <mergeCell ref="F33:G33"/>
    <mergeCell ref="D33:E33"/>
    <mergeCell ref="F31:G31"/>
    <mergeCell ref="G4:G5"/>
    <mergeCell ref="A28:A29"/>
    <mergeCell ref="E4:F4"/>
    <mergeCell ref="D29:E29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6.375" style="0" customWidth="1"/>
    <col min="2" max="8" width="12.375" style="0" customWidth="1"/>
  </cols>
  <sheetData>
    <row r="1" spans="1:8" ht="25.5" customHeight="1" thickBot="1">
      <c r="A1" s="159" t="s">
        <v>181</v>
      </c>
      <c r="B1" s="91"/>
      <c r="C1" s="160"/>
      <c r="D1" s="160"/>
      <c r="E1" s="160"/>
      <c r="F1" s="160"/>
      <c r="G1" s="160"/>
      <c r="H1" s="160"/>
    </row>
    <row r="2" spans="1:9" ht="16.5" customHeight="1">
      <c r="A2" s="281" t="s">
        <v>149</v>
      </c>
      <c r="B2" s="343" t="s">
        <v>182</v>
      </c>
      <c r="C2" s="336" t="s">
        <v>233</v>
      </c>
      <c r="D2" s="336" t="s">
        <v>232</v>
      </c>
      <c r="E2" s="336" t="s">
        <v>231</v>
      </c>
      <c r="F2" s="336" t="s">
        <v>230</v>
      </c>
      <c r="G2" s="336" t="s">
        <v>229</v>
      </c>
      <c r="H2" s="339" t="s">
        <v>234</v>
      </c>
      <c r="I2" s="172"/>
    </row>
    <row r="3" spans="1:9" ht="20.25" customHeight="1">
      <c r="A3" s="342"/>
      <c r="B3" s="344"/>
      <c r="C3" s="337"/>
      <c r="D3" s="337"/>
      <c r="E3" s="337"/>
      <c r="F3" s="337"/>
      <c r="G3" s="337"/>
      <c r="H3" s="340"/>
      <c r="I3" s="172"/>
    </row>
    <row r="4" spans="1:9" ht="5.25" customHeight="1">
      <c r="A4" s="282"/>
      <c r="B4" s="345"/>
      <c r="C4" s="346"/>
      <c r="D4" s="346"/>
      <c r="E4" s="346"/>
      <c r="F4" s="346"/>
      <c r="G4" s="338"/>
      <c r="H4" s="341"/>
      <c r="I4" s="172"/>
    </row>
    <row r="5" spans="1:8" ht="7.5" customHeight="1">
      <c r="A5" s="136"/>
      <c r="B5" s="135"/>
      <c r="C5" s="92"/>
      <c r="D5" s="92"/>
      <c r="E5" s="92"/>
      <c r="F5" s="92"/>
      <c r="G5" s="92"/>
      <c r="H5" s="92"/>
    </row>
    <row r="6" spans="1:8" ht="20.25" customHeight="1">
      <c r="A6" s="96" t="s">
        <v>202</v>
      </c>
      <c r="B6" s="95">
        <v>402145</v>
      </c>
      <c r="C6" s="95">
        <v>180278</v>
      </c>
      <c r="D6" s="95">
        <v>159929</v>
      </c>
      <c r="E6" s="95">
        <v>60874</v>
      </c>
      <c r="F6" s="157" t="s">
        <v>78</v>
      </c>
      <c r="G6" s="157" t="s">
        <v>78</v>
      </c>
      <c r="H6" s="157" t="s">
        <v>78</v>
      </c>
    </row>
    <row r="7" spans="1:8" ht="20.25" customHeight="1">
      <c r="A7" s="96" t="s">
        <v>203</v>
      </c>
      <c r="B7" s="95">
        <v>423310</v>
      </c>
      <c r="C7" s="95">
        <v>215819</v>
      </c>
      <c r="D7" s="95">
        <v>142742</v>
      </c>
      <c r="E7" s="95">
        <v>63475</v>
      </c>
      <c r="F7" s="95">
        <v>1007</v>
      </c>
      <c r="G7" s="95">
        <v>267</v>
      </c>
      <c r="H7" s="157" t="s">
        <v>78</v>
      </c>
    </row>
    <row r="8" spans="1:8" ht="20.25" customHeight="1">
      <c r="A8" s="96" t="s">
        <v>179</v>
      </c>
      <c r="B8" s="95">
        <v>440699</v>
      </c>
      <c r="C8" s="95">
        <v>250086</v>
      </c>
      <c r="D8" s="95">
        <v>121416</v>
      </c>
      <c r="E8" s="95">
        <v>67613</v>
      </c>
      <c r="F8" s="95">
        <v>827</v>
      </c>
      <c r="G8" s="95">
        <v>757</v>
      </c>
      <c r="H8" s="157" t="s">
        <v>78</v>
      </c>
    </row>
    <row r="9" spans="1:8" ht="20.25" customHeight="1">
      <c r="A9" s="96" t="s">
        <v>204</v>
      </c>
      <c r="B9" s="95">
        <v>475296</v>
      </c>
      <c r="C9" s="95">
        <v>281786</v>
      </c>
      <c r="D9" s="95">
        <v>102019</v>
      </c>
      <c r="E9" s="95">
        <v>67697</v>
      </c>
      <c r="F9" s="95">
        <v>675</v>
      </c>
      <c r="G9" s="95">
        <v>23119</v>
      </c>
      <c r="H9" s="157" t="s">
        <v>78</v>
      </c>
    </row>
    <row r="10" spans="1:8" ht="20.25" customHeight="1">
      <c r="A10" s="96" t="s">
        <v>205</v>
      </c>
      <c r="B10" s="95">
        <f>SUM(C10:H10)</f>
        <v>791072</v>
      </c>
      <c r="C10" s="95">
        <v>310439</v>
      </c>
      <c r="D10" s="95">
        <v>86251</v>
      </c>
      <c r="E10" s="95">
        <v>62989</v>
      </c>
      <c r="F10" s="95">
        <v>439</v>
      </c>
      <c r="G10" s="95">
        <v>46833</v>
      </c>
      <c r="H10" s="95">
        <v>284121</v>
      </c>
    </row>
    <row r="11" spans="1:8" ht="7.5" customHeight="1" thickBot="1">
      <c r="A11" s="137"/>
      <c r="B11" s="158"/>
      <c r="C11" s="138"/>
      <c r="D11" s="138"/>
      <c r="E11" s="138"/>
      <c r="F11" s="138"/>
      <c r="G11" s="138"/>
      <c r="H11" s="138"/>
    </row>
    <row r="12" spans="1:8" ht="11.25">
      <c r="A12" s="139"/>
      <c r="B12" s="139"/>
      <c r="C12" s="139"/>
      <c r="D12" s="139"/>
      <c r="E12" s="139"/>
      <c r="F12" s="139"/>
      <c r="G12" s="139"/>
      <c r="H12" s="130" t="s">
        <v>183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2022-07-18T23:47:04Z</dcterms:created>
  <dcterms:modified xsi:type="dcterms:W3CDTF">2022-07-18T23:47:10Z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