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82240\Desktop\050401告示A型\"/>
    </mc:Choice>
  </mc:AlternateContent>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<sst xmlns="http://schemas.openxmlformats.org/spreadsheetml/2006/main" count="2165" uniqueCount="457">
  <si>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</si>
  <si>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</si>
  <si>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</si>
  <si>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</si>
  <si>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</si>
  <si>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</si>
  <si>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</si>
  <si>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</si>
  <si>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</si>
  <si>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</si>
  <si>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</si>
  <si>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</si>
  <si>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</si>
  <si>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</si>
  <si>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</si>
  <si>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</si>
  <si>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</si>
  <si>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</si>
  <si>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</si>
  <si>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</si>
  <si>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</si>
  <si>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</si>
  <si>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</si>
  <si>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</si>
  <si>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</si>
  <si>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</si>
  <si>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</si>
  <si>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</si>
  <si>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</si>
  <si>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</si>
  <si>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</si>
  <si>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</si>
  <si>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</si>
  <si>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</si>
  <si>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</si>
  <si>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</si>
  <si>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</si>
  <si>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</si>
  <si>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</si>
  <si>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</si>
  <si>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</si>
  <si>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</si>
  <si>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</si>
  <si>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</si>
  <si>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</si>
  <si>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</si>
  <si>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</si>
  <si>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</si>
  <si>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</si>
  <si>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</si>
  <si>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</si>
  <si>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</si>
  <si>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</si>
  <si>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</si>
  <si>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</si>
  <si>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</si>
  <si>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</si>
  <si>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</si>
  <si>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</si>
  <si>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</si>
  <si>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</si>
  <si>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</si>
  <si>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</si>
  <si>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</si>
  <si>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</si>
  <si>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</si>
  <si>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</si>
  <si>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</si>
  <si>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</si>
  <si>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</si>
  <si>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</si>
  <si>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</si>
  <si>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</si>
  <si>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</si>
  <si>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</si>
  <si>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</si>
  <si>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</si>
  <si>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</si>
  <si>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</si>
  <si>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</si>
  <si>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</si>
  <si>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</si>
  <si>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</si>
  <si>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</si>
  <si>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</si>
  <si>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</si>
  <si>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</si>
  <si>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</si>
  <si>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</si>
  <si>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</si>
  <si>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</si>
  <si>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</si>
  <si>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</si>
  <si>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</si>
  <si>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</si>
  <si>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</si>
  <si>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</si>
  <si>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</si>
  <si>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</si>
  <si>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</si>
  <si>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</si>
  <si>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</si>
  <si>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</si>
  <si>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</si>
  <si>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</si>
  <si>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</si>
  <si>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</si>
  <si>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</si>
  <si>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</si>
  <si>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</si>
  <si>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</si>
  <si>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</si>
  <si>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</si>
  <si>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</si>
  <si>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</si>
  <si>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</si>
  <si>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</si>
  <si>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</si>
  <si>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</si>
  <si>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</si>
  <si>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</si>
  <si>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</si>
  <si>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</si>
  <si>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</si>
  <si>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</si>
  <si>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</si>
  <si>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</si>
  <si>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</si>
  <si>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</si>
  <si>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</si>
  <si>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</si>
  <si>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</si>
  <si>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</si>
  <si>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</si>
  <si>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</si>
  <si>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</si>
  <si>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</si>
  <si>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</si>
  <si>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</si>
  <si>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</si>
  <si>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</si>
  <si>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</si>
  <si>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</si>
  <si>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</si>
  <si>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</si>
  <si>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</si>
  <si>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</si>
  <si>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</si>
  <si>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</si>
  <si>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</si>
  <si>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</si>
  <si>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</si>
  <si>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</si>
  <si>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</si>
  <si>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</si>
  <si>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</si>
  <si>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</si>
  <si>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</si>
  <si>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</si>
  <si>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</si>
  <si>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</si>
  <si>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</si>
  <si>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</si>
  <si>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</si>
  <si>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</si>
  <si>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</si>
  <si>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</si>
  <si>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</si>
  <si>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</si>
  <si>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</si>
  <si>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</si>
  <si>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</si>
  <si>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</si>
  <si>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</si>
  <si>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</si>
  <si>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</si>
  <si>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</si>
  <si>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</si>
  <si>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</si>
  <si>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</si>
  <si>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</si>
  <si>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</si>
  <si>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</si>
  <si>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</si>
  <si>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</si>
  <si>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</si>
  <si>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</si>
  <si>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</si>
  <si>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</si>
  <si>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</si>
  <si>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</si>
  <si>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</si>
  <si>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</si>
  <si>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</si>
  <si>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</si>
  <si>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</si>
  <si>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</si>
  <si>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</si>
  <si>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</si>
  <si>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</si>
  <si>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</si>
  <si>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</si>
  <si>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</si>
  <si>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</si>
  <si>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</si>
  <si>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</si>
  <si>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</si>
  <si>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</si>
  <si>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</si>
  <si>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</si>
  <si>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</si>
  <si>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</si>
  <si>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</si>
  <si>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</si>
  <si>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</si>
  <si>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</si>
  <si>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</si>
  <si>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</si>
  <si>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</si>
  <si>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</si>
  <si>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</si>
  <si>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</si>
  <si>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</si>
  <si>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</si>
  <si>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</si>
  <si>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</si>
  <si>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</si>
  <si>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</si>
  <si>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</si>
  <si>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</si>
  <si>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</si>
  <si>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</si>
  <si>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</si>
  <si>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</si>
  <si>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</si>
  <si>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</si>
  <si>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</si>
  <si>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</si>
  <si>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</si>
  <si>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</si>
  <si>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</si>
  <si>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</si>
  <si>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</si>
  <si>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</si>
  <si>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</si>
  <si>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</si>
  <si>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</si>
  <si>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</si>
  <si>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</si>
  <si>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</si>
  <si>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</si>
  <si>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</si>
  <si>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</si>
  <si>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</si>
  <si>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</si>
  <si>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</si>
  <si>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</si>
  <si>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</si>
  <si>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</si>
  <si>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</si>
  <si>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</si>
  <si>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</si>
  <si>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</si>
  <si>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</si>
  <si>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</si>
  <si>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</si>
  <si>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</si>
  <si>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</si>
  <si>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</si>
  <si>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</si>
  <si>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</si>
  <si>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</si>
  <si>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</si>
  <si>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</si>
  <si>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</si>
  <si>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</si>
  <si>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</si>
  <si>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</si>
  <si>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</si>
  <si>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</si>
  <si>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</si>
  <si>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</si>
  <si>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</si>
  <si>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</si>
  <si>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</si>
  <si>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</si>
  <si>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</si>
  <si>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</si>
  <si>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</si>
  <si>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</si>
  <si>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</si>
  <si>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</si>
  <si>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</si>
  <si>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</si>
  <si>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</si>
  <si>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</si>
  <si>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</si>
  <si>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</si>
  <si>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</si>
  <si>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</si>
  <si>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</si>
  <si>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</si>
  <si>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</si>
  <si>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</si>
  <si>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</si>
  <si>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</si>
  <si>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</si>
  <si>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</si>
  <si>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</si>
  <si>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</si>
  <si>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</si>
  <si>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</si>
  <si>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</si>
  <si>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</si>
  <si>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</si>
  <si>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</si>
  <si>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</si>
  <si>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</si>
  <si>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</si>
  <si>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</si>
  <si>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</si>
  <si>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</si>
  <si>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</si>
  <si>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</si>
  <si>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</si>
  <si>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</si>
  <si>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</si>
  <si>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</si>
  <si>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</si>
  <si>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</si>
  <si>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</si>
  <si>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</si>
  <si>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</si>
  <si>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</si>
  <si>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</si>
  <si>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</si>
  <si>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</si>
  <si>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</si>
  <si>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</si>
  <si>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</si>
  <si>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</si>
  <si>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</si>
  <si>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</si>
  <si>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</si>
  <si>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</si>
  <si>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</si>
  <si>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</si>
  <si>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</si>
  <si>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</si>
  <si>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</si>
  <si>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</si>
  <si>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</si>
  <si>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</si>
  <si>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</si>
  <si>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</si>
  <si>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</si>
  <si>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</si>
  <si>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</si>
  <si>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</si>
  <si>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</si>
  <si>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</si>
  <si>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</si>
  <si>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</si>
  <si>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</si>
  <si>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</si>
  <si>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</si>
  <si>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</si>
  <si>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</si>
  <si>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</si>
  <si>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</si>
  <si>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</si>
  <si>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</si>
  <si>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</si>
  <si>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</si>
  <si>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</si>
  <si>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</si>
  <si>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</si>
  <si>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</si>
  <si>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</si>
  <si>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</si>
  <si>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</si>
  <si>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</si>
  <si>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</si>
  <si>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</si>
  <si>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</si>
  <si>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</si>
  <si>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</si>
  <si>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</si>
  <si>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</si>
  <si>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</si>
  <si>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</si>
  <si>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</si>
  <si>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</si>
  <si>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</si>
  <si>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</si>
  <si>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</si>
  <si>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</si>
  <si>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</si>
  <si>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</si>
  <si>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</si>
  <si>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</si>
  <si>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</si>
  <si>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</si>
  <si>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</si>
  <si>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</si>
  <si>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</si>
  <si>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</si>
  <si>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</si>
  <si>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</si>
  <si>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</si>
  <si>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</si>
  <si>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</si>
  <si>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</si>
  <si>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</si>
  <si>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</si>
  <si>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</si>
  <si>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</si>
  <si>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</si>
  <si>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</si>
  <si>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</si>
  <si>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</si>
  <si>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</si>
  <si>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</si>
  <si>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</si>
  <si>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</si>
  <si>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</si>
  <si>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</si>
  <si>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</si>
  <si>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</si>
  <si>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</si>
  <si>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</si>
  <si>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</si>
  <si>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</si>
  <si>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</si>
  <si>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</si>
  <si>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</si>
  <si>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</si>
  <si>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</si>
  <si>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</si>
  <si>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</si>
  <si>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</si>
  <si>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</si>
  <si>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</si>
  <si>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</si>
  <si>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</si>
  <si>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</si>
  <si>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</si>
  <si>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</si>
  <si>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</si>
  <si>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</si>
  <si>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</si>
  <si>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</si>
  <si>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</si>
  <si>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</si>
  <si>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</si>
  <si>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</si>
  <si>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［実施主体名］岡山県知事　殿</t>
    <rPh sb="1" eb="3">
      <t>ジッシ</t>
    </rPh>
    <rPh sb="3" eb="5">
      <t>シュタイ</t>
    </rPh>
    <rPh sb="5" eb="6">
      <t>メイ</t>
    </rPh>
    <rPh sb="7" eb="10">
      <t>オカヤマケン</t>
    </rPh>
    <rPh sb="10" eb="12">
      <t>チジ</t>
    </rPh>
    <rPh sb="13" eb="14">
      <t>ドノ</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</si>
</sst>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0"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7"/>
              <a:ext cx="224433" cy="886748"/>
              <a:chOff x="896845" y="8182010"/>
              <a:chExt cx="217580" cy="70719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5"/>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336550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50800</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355600</xdr:rowOff>
        </xdr:from>
        <xdr:to>
          <xdr:col>4</xdr:col>
          <xdr:colOff>171450</xdr:colOff>
          <xdr:row>187</xdr:row>
          <xdr:rowOff>50800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146050</xdr:rowOff>
        </xdr:from>
        <xdr:to>
          <xdr:col>4</xdr:col>
          <xdr:colOff>171450</xdr:colOff>
          <xdr:row>188</xdr:row>
          <xdr:rowOff>31750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203</xdr:row>
          <xdr:rowOff>50800</xdr:rowOff>
        </xdr:from>
        <xdr:to>
          <xdr:col>5</xdr:col>
          <xdr:colOff>19050</xdr:colOff>
          <xdr:row>203</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38100</xdr:rowOff>
        </xdr:from>
        <xdr:to>
          <xdr:col>5</xdr:col>
          <xdr:colOff>19050</xdr:colOff>
          <xdr:row>204</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171450</xdr:rowOff>
        </xdr:from>
        <xdr:to>
          <xdr:col>5</xdr:col>
          <xdr:colOff>0</xdr:colOff>
          <xdr:row>206</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31750</xdr:rowOff>
        </xdr:from>
        <xdr:to>
          <xdr:col>22</xdr:col>
          <xdr:colOff>31750</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184150</xdr:colOff>
          <xdr:row>19</xdr:row>
          <xdr:rowOff>12700</xdr:rowOff>
        </xdr:from>
        <xdr:to>
          <xdr:col>19</xdr:col>
          <xdr:colOff>0</xdr:colOff>
          <xdr:row>20</xdr:row>
          <xdr:rowOff>12700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31750</xdr:colOff>
          <xdr:row>112</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222250</xdr:rowOff>
        </xdr:from>
        <xdr:to>
          <xdr:col>5</xdr:col>
          <xdr:colOff>31750</xdr:colOff>
          <xdr:row>111</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222250</xdr:rowOff>
        </xdr:from>
        <xdr:to>
          <xdr:col>9</xdr:col>
          <xdr:colOff>31750</xdr:colOff>
          <xdr:row>111</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222250</xdr:rowOff>
        </xdr:from>
        <xdr:to>
          <xdr:col>15</xdr:col>
          <xdr:colOff>31750</xdr:colOff>
          <xdr:row>111</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222250</xdr:rowOff>
        </xdr:from>
        <xdr:to>
          <xdr:col>22</xdr:col>
          <xdr:colOff>31750</xdr:colOff>
          <xdr:row>111</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222250</xdr:rowOff>
        </xdr:from>
        <xdr:to>
          <xdr:col>26</xdr:col>
          <xdr:colOff>31750</xdr:colOff>
          <xdr:row>111</xdr:row>
          <xdr:rowOff>12700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112</xdr:row>
          <xdr:rowOff>0</xdr:rowOff>
        </xdr:from>
        <xdr:to>
          <xdr:col>11</xdr:col>
          <xdr:colOff>38100</xdr:colOff>
          <xdr:row>112</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112</xdr:row>
          <xdr:rowOff>0</xdr:rowOff>
        </xdr:from>
        <xdr:to>
          <xdr:col>18</xdr:col>
          <xdr:colOff>19050</xdr:colOff>
          <xdr:row>112</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31750</xdr:colOff>
          <xdr:row>123</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121</xdr:row>
          <xdr:rowOff>838200</xdr:rowOff>
        </xdr:from>
        <xdr:to>
          <xdr:col>16</xdr:col>
          <xdr:colOff>38100</xdr:colOff>
          <xdr:row>123</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121</xdr:row>
          <xdr:rowOff>838200</xdr:rowOff>
        </xdr:from>
        <xdr:to>
          <xdr:col>24</xdr:col>
          <xdr:colOff>38100</xdr:colOff>
          <xdr:row>123</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31750</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31750</xdr:colOff>
          <xdr:row>125</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31750</xdr:colOff>
          <xdr:row>125</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125</xdr:row>
          <xdr:rowOff>171450</xdr:rowOff>
        </xdr:from>
        <xdr:to>
          <xdr:col>11</xdr:col>
          <xdr:colOff>38100</xdr:colOff>
          <xdr:row>127</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31750</xdr:colOff>
          <xdr:row>127</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146050</xdr:rowOff>
        </xdr:from>
        <xdr:to>
          <xdr:col>21</xdr:col>
          <xdr:colOff>31750</xdr:colOff>
          <xdr:row>133</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146050</xdr:rowOff>
        </xdr:from>
        <xdr:to>
          <xdr:col>25</xdr:col>
          <xdr:colOff>31750</xdr:colOff>
          <xdr:row>133</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123</xdr:row>
          <xdr:rowOff>323850</xdr:rowOff>
        </xdr:from>
        <xdr:to>
          <xdr:col>5</xdr:col>
          <xdr:colOff>19050</xdr:colOff>
          <xdr:row>125</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161</xdr:row>
          <xdr:rowOff>323850</xdr:rowOff>
        </xdr:from>
        <xdr:to>
          <xdr:col>11</xdr:col>
          <xdr:colOff>0</xdr:colOff>
          <xdr:row>163</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163</xdr:row>
          <xdr:rowOff>88900</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164</xdr:row>
          <xdr:rowOff>31750</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88900</xdr:rowOff>
        </xdr:from>
        <xdr:to>
          <xdr:col>29</xdr:col>
          <xdr:colOff>0</xdr:colOff>
          <xdr:row>152</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150</xdr:row>
          <xdr:rowOff>88900</xdr:rowOff>
        </xdr:from>
        <xdr:to>
          <xdr:col>32</xdr:col>
          <xdr:colOff>184150</xdr:colOff>
          <xdr:row>152</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155</xdr:row>
          <xdr:rowOff>165100</xdr:rowOff>
        </xdr:from>
        <xdr:to>
          <xdr:col>11</xdr:col>
          <xdr:colOff>12700</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222250</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31750</xdr:rowOff>
        </xdr:from>
        <xdr:to>
          <xdr:col>22</xdr:col>
          <xdr:colOff>31750</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31750</xdr:colOff>
          <xdr:row>205</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50800</xdr:colOff>
          <xdr:row>206</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50800</xdr:colOff>
          <xdr:row>110</xdr:row>
          <xdr:rowOff>31750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127000</xdr:rowOff>
        </xdr:from>
        <xdr:to>
          <xdr:col>33</xdr:col>
          <xdr:colOff>50800</xdr:colOff>
          <xdr:row>121</xdr:row>
          <xdr:rowOff>31750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50800</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146050</xdr:rowOff>
        </xdr:from>
        <xdr:to>
          <xdr:col>33</xdr:col>
          <xdr:colOff>50800</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31750</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12700</xdr:rowOff>
        </xdr:from>
        <xdr:to>
          <xdr:col>11</xdr:col>
          <xdr:colOff>31750</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85</xdr:row>
          <xdr:rowOff>12700</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87</xdr:row>
          <xdr:rowOff>12700</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89</xdr:row>
          <xdr:rowOff>12700</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50800</xdr:rowOff>
        </xdr:from>
        <xdr:to>
          <xdr:col>2</xdr:col>
          <xdr:colOff>19050</xdr:colOff>
          <xdr:row>215</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31750</xdr:colOff>
          <xdr:row>94</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222250</xdr:rowOff>
        </xdr:from>
        <xdr:to>
          <xdr:col>3</xdr:col>
          <xdr:colOff>31750</xdr:colOff>
          <xdr:row>95</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31750</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31750</xdr:colOff>
          <xdr:row>96</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197</xdr:row>
          <xdr:rowOff>19050</xdr:rowOff>
        </xdr:from>
        <xdr:to>
          <xdr:col>15</xdr:col>
          <xdr:colOff>114300</xdr:colOff>
          <xdr:row>197</xdr:row>
          <xdr:rowOff>355600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336550</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355600</xdr:rowOff>
        </xdr:from>
        <xdr:to>
          <xdr:col>4</xdr:col>
          <xdr:colOff>171450</xdr:colOff>
          <xdr:row>183</xdr:row>
          <xdr:rowOff>50800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317500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31750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146050</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69850</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165100</xdr:rowOff>
        </xdr:from>
        <xdr:to>
          <xdr:col>4</xdr:col>
          <xdr:colOff>171450</xdr:colOff>
          <xdr:row>193</xdr:row>
          <xdr:rowOff>50800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336550</xdr:rowOff>
        </xdr:from>
        <xdr:to>
          <xdr:col>4</xdr:col>
          <xdr:colOff>171450</xdr:colOff>
          <xdr:row>195</xdr:row>
          <xdr:rowOff>31750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194</xdr:row>
          <xdr:rowOff>146050</xdr:rowOff>
        </xdr:from>
        <xdr:to>
          <xdr:col>4</xdr:col>
          <xdr:colOff>184150</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195</xdr:row>
          <xdr:rowOff>133350</xdr:rowOff>
        </xdr:from>
        <xdr:to>
          <xdr:col>4</xdr:col>
          <xdr:colOff>184150</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298450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431800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12700</xdr:colOff>
          <xdr:row>24</xdr:row>
          <xdr:rowOff>127000</xdr:rowOff>
        </xdr:from>
        <xdr:to>
          <xdr:col>1</xdr:col>
          <xdr:colOff>50800</xdr:colOff>
          <xdr:row>24</xdr:row>
          <xdr:rowOff>355600</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450850</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
  <cols>
    <col min="1" max="1" width="20.6328125" style="12" customWidth="1"/>
    <col min="2" max="2" width="6.6328125" style="13" customWidth="1"/>
    <col min="3" max="3" width="17.6328125" style="14" customWidth="1"/>
    <col min="4" max="4" width="45.6328125" style="14" customWidth="1"/>
    <col min="5" max="5" width="25.7265625" style="14" customWidth="1"/>
    <col min="6" max="6" width="12.6328125" customWidth="1"/>
  </cols>
  <sheetData>
    <row r="1" spans="1:6" ht="50.15" customHeight="1" thickBot="1">
      <c r="A1" s="680" t="s">
        <v>371</v>
      </c>
      <c r="B1" s="680"/>
      <c r="C1" s="680"/>
      <c r="D1" s="680"/>
      <c r="E1" s="680"/>
      <c r="F1" s="680"/>
    </row>
    <row r="2" spans="1:6" ht="30" customHeight="1" thickTop="1">
      <c r="A2" s="681" t="s">
        <v>382</v>
      </c>
      <c r="B2" s="681"/>
      <c r="C2" s="681"/>
      <c r="D2" s="681"/>
      <c r="E2" s="681"/>
      <c r="F2" s="681"/>
    </row>
    <row r="3" spans="1:6" s="7" customFormat="1" ht="8.15" customHeight="1">
      <c r="A3" s="682"/>
      <c r="B3" s="682"/>
      <c r="C3" s="682"/>
      <c r="D3" s="682"/>
      <c r="E3" s="29"/>
    </row>
    <row r="4" spans="1:6" s="9" customFormat="1" ht="30" customHeight="1">
      <c r="A4" s="8" t="s">
        <v>226</v>
      </c>
      <c r="B4" s="8" t="s">
        <v>155</v>
      </c>
      <c r="C4" s="30" t="s">
        <v>335</v>
      </c>
      <c r="D4" s="683" t="s">
        <v>156</v>
      </c>
      <c r="E4" s="684"/>
      <c r="F4" s="8" t="s">
        <v>364</v>
      </c>
    </row>
    <row r="5" spans="1:6" ht="40" customHeight="1">
      <c r="A5" s="31" t="s">
        <v>227</v>
      </c>
      <c r="B5" s="26">
        <v>1</v>
      </c>
      <c r="C5" s="26" t="s">
        <v>228</v>
      </c>
      <c r="D5" s="685" t="s">
        <v>158</v>
      </c>
      <c r="E5" s="686"/>
      <c r="F5" s="10" t="s">
        <v>159</v>
      </c>
    </row>
    <row r="6" spans="1:6" ht="80.150000000000006" customHeight="1">
      <c r="A6" s="32" t="s">
        <v>160</v>
      </c>
      <c r="B6" s="10">
        <v>1</v>
      </c>
      <c r="C6" s="575" t="s">
        <v>229</v>
      </c>
      <c r="D6" s="677" t="s">
        <v>161</v>
      </c>
      <c r="E6" s="678"/>
      <c r="F6" s="23" t="s">
        <v>159</v>
      </c>
    </row>
    <row r="7" spans="1:6" ht="80.150000000000006" customHeight="1">
      <c r="A7" s="32" t="s">
        <v>162</v>
      </c>
      <c r="B7" s="10">
        <v>1</v>
      </c>
      <c r="C7" s="575" t="s">
        <v>230</v>
      </c>
      <c r="D7" s="677" t="s">
        <v>163</v>
      </c>
      <c r="E7" s="678"/>
      <c r="F7" s="11" t="s">
        <v>164</v>
      </c>
    </row>
    <row r="8" spans="1:6" ht="80.150000000000006" customHeight="1">
      <c r="A8" s="32" t="s">
        <v>205</v>
      </c>
      <c r="B8" s="10">
        <v>1</v>
      </c>
      <c r="C8" s="575" t="s">
        <v>231</v>
      </c>
      <c r="D8" s="677" t="s">
        <v>232</v>
      </c>
      <c r="E8" s="678"/>
      <c r="F8" s="11" t="s">
        <v>164</v>
      </c>
    </row>
    <row r="9" spans="1:6" ht="80.150000000000006" customHeight="1">
      <c r="A9" s="32" t="s">
        <v>165</v>
      </c>
      <c r="B9" s="10">
        <v>1</v>
      </c>
      <c r="C9" s="575" t="s">
        <v>233</v>
      </c>
      <c r="D9" s="677" t="s">
        <v>234</v>
      </c>
      <c r="E9" s="678"/>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5" customHeight="1">
      <c r="A17" s="679" t="s">
        <v>166</v>
      </c>
      <c r="B17" s="679"/>
      <c r="C17" s="679"/>
      <c r="D17" s="679"/>
      <c r="E17" s="25"/>
    </row>
    <row r="18" spans="1:6" ht="8.15" customHeight="1">
      <c r="A18" s="572"/>
      <c r="B18" s="15"/>
    </row>
    <row r="19" spans="1:6" ht="24.75" customHeight="1">
      <c r="A19" s="572"/>
      <c r="B19" s="15"/>
    </row>
    <row r="20" spans="1:6" ht="30" customHeight="1">
      <c r="A20" s="572"/>
      <c r="B20" s="15"/>
    </row>
    <row r="21" spans="1:6" s="18" customFormat="1" ht="25" customHeight="1">
      <c r="A21" s="16" t="s">
        <v>336</v>
      </c>
      <c r="B21" s="17"/>
      <c r="C21" s="16"/>
      <c r="D21" s="16"/>
      <c r="E21" s="16"/>
    </row>
    <row r="22" spans="1:6" s="18" customFormat="1" ht="25" customHeight="1">
      <c r="A22" s="16" t="s">
        <v>167</v>
      </c>
      <c r="B22" s="17"/>
      <c r="C22" s="16"/>
      <c r="D22" s="16"/>
      <c r="E22" s="16"/>
    </row>
    <row r="23" spans="1:6" s="18" customFormat="1" ht="25" customHeight="1">
      <c r="A23" s="16" t="s">
        <v>368</v>
      </c>
      <c r="B23" s="17"/>
      <c r="C23" s="16"/>
      <c r="D23" s="16"/>
      <c r="E23" s="16"/>
    </row>
    <row r="24" spans="1:6" s="18" customFormat="1" ht="25" customHeight="1">
      <c r="A24" s="16" t="s">
        <v>337</v>
      </c>
      <c r="B24" s="17"/>
      <c r="C24" s="16"/>
      <c r="D24" s="16"/>
      <c r="E24" s="16"/>
    </row>
    <row r="25" spans="1:6" s="18" customFormat="1" ht="25" customHeight="1">
      <c r="A25" s="16" t="s">
        <v>338</v>
      </c>
      <c r="B25" s="17"/>
      <c r="C25" s="16"/>
      <c r="D25" s="16"/>
      <c r="E25" s="16"/>
    </row>
    <row r="26" spans="1:6" s="18" customFormat="1" ht="25" customHeight="1">
      <c r="A26" s="16" t="s">
        <v>339</v>
      </c>
      <c r="B26" s="17"/>
      <c r="C26" s="16"/>
      <c r="D26" s="16"/>
      <c r="E26" s="16"/>
    </row>
    <row r="27" spans="1:6">
      <c r="A27" s="19"/>
      <c r="B27" s="15"/>
    </row>
    <row r="28" spans="1:6" ht="22.15" customHeight="1">
      <c r="A28" s="24"/>
      <c r="B28" s="671" t="s">
        <v>365</v>
      </c>
      <c r="C28" s="672"/>
      <c r="D28" s="672"/>
      <c r="E28" s="672"/>
      <c r="F28" s="673"/>
    </row>
    <row r="29" spans="1:6" ht="55.15" customHeight="1">
      <c r="A29" s="675" t="s">
        <v>367</v>
      </c>
      <c r="B29" s="674"/>
      <c r="C29" s="674"/>
      <c r="D29" s="674"/>
      <c r="E29" s="674"/>
      <c r="F29" s="674"/>
    </row>
    <row r="30" spans="1:6" ht="55.15" customHeight="1">
      <c r="A30" s="676"/>
      <c r="B30" s="674"/>
      <c r="C30" s="674"/>
      <c r="D30" s="674"/>
      <c r="E30" s="674"/>
      <c r="F30" s="674"/>
    </row>
    <row r="31" spans="1:6" ht="58.5" customHeight="1">
      <c r="A31" s="675" t="s">
        <v>366</v>
      </c>
      <c r="B31" s="674"/>
      <c r="C31" s="674"/>
      <c r="D31" s="674"/>
      <c r="E31" s="674"/>
      <c r="F31" s="674"/>
    </row>
    <row r="32" spans="1:6" ht="58.5" customHeight="1">
      <c r="A32" s="676"/>
      <c r="B32" s="674"/>
      <c r="C32" s="674"/>
      <c r="D32" s="674"/>
      <c r="E32" s="674"/>
      <c r="F32" s="674"/>
    </row>
    <row r="33" spans="1:5" ht="25" customHeight="1">
      <c r="A33" s="576" t="s">
        <v>369</v>
      </c>
      <c r="B33" s="15"/>
      <c r="D33" s="15"/>
      <c r="E33" s="15"/>
    </row>
    <row r="34" spans="1:5" ht="25" customHeight="1">
      <c r="A34" s="576" t="s">
        <v>370</v>
      </c>
      <c r="B34" s="15"/>
      <c r="D34" s="15"/>
      <c r="E34" s="15"/>
    </row>
    <row r="35" spans="1:5" ht="25" customHeight="1">
      <c r="A35" s="14"/>
      <c r="B35" s="15"/>
      <c r="D35" s="15"/>
      <c r="E35" s="15"/>
    </row>
    <row r="36" spans="1:5" ht="25" customHeight="1">
      <c r="A36" s="16" t="s">
        <v>377</v>
      </c>
      <c r="B36" s="15"/>
    </row>
    <row r="37" spans="1:5" ht="20.149999999999999" customHeight="1">
      <c r="A37" s="577" t="s">
        <v>378</v>
      </c>
      <c r="B37" s="15"/>
    </row>
    <row r="38" spans="1:5" ht="20.149999999999999" customHeight="1">
      <c r="A38" s="577" t="s">
        <v>379</v>
      </c>
      <c r="B38" s="15"/>
    </row>
    <row r="39" spans="1:5" ht="20.149999999999999" customHeight="1">
      <c r="A39" s="577" t="s">
        <v>380</v>
      </c>
      <c r="B39" s="21"/>
      <c r="C39" s="20"/>
    </row>
    <row r="40" spans="1:5" ht="20.149999999999999"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
  <cols>
    <col min="1" max="1" width="2.453125" style="41" customWidth="1"/>
    <col min="2" max="6" width="2.7265625" style="41" customWidth="1"/>
    <col min="7" max="35" width="2.453125" style="41" customWidth="1"/>
    <col min="36" max="36" width="2.453125" style="43" customWidth="1"/>
    <col min="37" max="37" width="4.08984375" style="41" customWidth="1"/>
    <col min="38" max="43" width="9.26953125" style="41" customWidth="1"/>
    <col min="44" max="44" width="9.7265625" style="41" bestFit="1" customWidth="1"/>
    <col min="45" max="16384" width="9" style="41"/>
  </cols>
  <sheetData>
    <row r="1" spans="1:46" ht="14.25" customHeight="1">
      <c r="A1" s="40" t="s">
        <v>425</v>
      </c>
      <c r="Y1" s="734" t="s">
        <v>85</v>
      </c>
      <c r="Z1" s="734"/>
      <c r="AA1" s="734"/>
      <c r="AB1" s="734"/>
      <c r="AC1" s="734" t="e">
        <f>IF(#REF!="","",#REF!)</f>
        <v>#REF!</v>
      </c>
      <c r="AD1" s="734"/>
      <c r="AE1" s="734"/>
      <c r="AF1" s="734"/>
      <c r="AG1" s="734"/>
      <c r="AH1" s="734"/>
      <c r="AI1" s="734"/>
      <c r="AJ1" s="734"/>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55">
        <v>3</v>
      </c>
      <c r="Z4" s="955"/>
      <c r="AA4" s="44" t="s">
        <v>17</v>
      </c>
      <c r="AE4" s="44"/>
      <c r="AH4" s="44"/>
      <c r="AI4" s="44"/>
      <c r="AJ4" s="18"/>
    </row>
    <row r="5" spans="1:46" ht="16.5" customHeight="1">
      <c r="A5" s="951" t="s">
        <v>351</v>
      </c>
      <c r="B5" s="951"/>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27" t="s">
        <v>111</v>
      </c>
      <c r="B9" s="728"/>
      <c r="C9" s="728"/>
      <c r="D9" s="728"/>
      <c r="E9" s="728"/>
      <c r="F9" s="729"/>
      <c r="G9" s="730" t="e">
        <f>IF(#REF!="","",#REF!)</f>
        <v>#REF!</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1"/>
    </row>
    <row r="10" spans="1:46" s="50" customFormat="1" ht="25.5" customHeight="1">
      <c r="A10" s="764" t="s">
        <v>110</v>
      </c>
      <c r="B10" s="765"/>
      <c r="C10" s="765"/>
      <c r="D10" s="765"/>
      <c r="E10" s="765"/>
      <c r="F10" s="766"/>
      <c r="G10" s="732" t="e">
        <f>IF(#REF!="","",#REF!)</f>
        <v>#REF!</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46" s="50" customFormat="1" ht="12.75" customHeight="1">
      <c r="A11" s="746" t="s">
        <v>114</v>
      </c>
      <c r="B11" s="747"/>
      <c r="C11" s="747"/>
      <c r="D11" s="747"/>
      <c r="E11" s="747"/>
      <c r="F11" s="748"/>
      <c r="G11" s="51" t="s">
        <v>7</v>
      </c>
      <c r="H11" s="956" t="e">
        <f>IF(#REF!="","",#REF!)</f>
        <v>#REF!</v>
      </c>
      <c r="I11" s="956"/>
      <c r="J11" s="956"/>
      <c r="K11" s="956"/>
      <c r="L11" s="956"/>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49"/>
      <c r="B12" s="750"/>
      <c r="C12" s="750"/>
      <c r="D12" s="750"/>
      <c r="E12" s="750"/>
      <c r="F12" s="751"/>
      <c r="G12" s="742" t="e">
        <f>IF(#REF!="","",#REF!)</f>
        <v>#REF!</v>
      </c>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4"/>
    </row>
    <row r="13" spans="1:46" s="50" customFormat="1" ht="16.5" customHeight="1">
      <c r="A13" s="749"/>
      <c r="B13" s="750"/>
      <c r="C13" s="750"/>
      <c r="D13" s="750"/>
      <c r="E13" s="750"/>
      <c r="F13" s="751"/>
      <c r="G13" s="745" t="e">
        <f>IF(#REF!="","",#REF!)</f>
        <v>#REF!</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46" s="50" customFormat="1" ht="12">
      <c r="A14" s="752" t="s">
        <v>111</v>
      </c>
      <c r="B14" s="753"/>
      <c r="C14" s="753"/>
      <c r="D14" s="753"/>
      <c r="E14" s="753"/>
      <c r="F14" s="754"/>
      <c r="G14" s="738" t="e">
        <f>IF(#REF!="","",#REF!)</f>
        <v>#REF!</v>
      </c>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9"/>
    </row>
    <row r="15" spans="1:46" s="50" customFormat="1" ht="25.5" customHeight="1">
      <c r="A15" s="749" t="s">
        <v>109</v>
      </c>
      <c r="B15" s="750"/>
      <c r="C15" s="750"/>
      <c r="D15" s="750"/>
      <c r="E15" s="750"/>
      <c r="F15" s="751"/>
      <c r="G15" s="740" t="e">
        <f>IF(#REF!="","",#REF!)</f>
        <v>#REF!</v>
      </c>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1"/>
    </row>
    <row r="16" spans="1:46" s="50" customFormat="1" ht="15" customHeight="1">
      <c r="A16" s="735" t="s">
        <v>113</v>
      </c>
      <c r="B16" s="735"/>
      <c r="C16" s="735"/>
      <c r="D16" s="735"/>
      <c r="E16" s="735"/>
      <c r="F16" s="735"/>
      <c r="G16" s="755" t="s">
        <v>0</v>
      </c>
      <c r="H16" s="734"/>
      <c r="I16" s="734"/>
      <c r="J16" s="734"/>
      <c r="K16" s="736" t="e">
        <f>IF(#REF!="","",#REF!)</f>
        <v>#REF!</v>
      </c>
      <c r="L16" s="736"/>
      <c r="M16" s="736"/>
      <c r="N16" s="736"/>
      <c r="O16" s="736"/>
      <c r="P16" s="734" t="s">
        <v>1</v>
      </c>
      <c r="Q16" s="734"/>
      <c r="R16" s="734"/>
      <c r="S16" s="734"/>
      <c r="T16" s="736" t="e">
        <f>IF(#REF!="","",#REF!)</f>
        <v>#REF!</v>
      </c>
      <c r="U16" s="736"/>
      <c r="V16" s="736"/>
      <c r="W16" s="736"/>
      <c r="X16" s="736"/>
      <c r="Y16" s="734" t="s">
        <v>112</v>
      </c>
      <c r="Z16" s="734"/>
      <c r="AA16" s="734"/>
      <c r="AB16" s="734"/>
      <c r="AC16" s="737" t="e">
        <f>IF(#REF!="","",#REF!)</f>
        <v>#REF!</v>
      </c>
      <c r="AD16" s="737"/>
      <c r="AE16" s="737"/>
      <c r="AF16" s="737"/>
      <c r="AG16" s="737"/>
      <c r="AH16" s="737"/>
      <c r="AI16" s="737"/>
      <c r="AJ16" s="737"/>
      <c r="AK16" s="2"/>
      <c r="AT16" s="55"/>
    </row>
    <row r="17" spans="1:46" s="50" customFormat="1" ht="12.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15"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00" t="s">
        <v>223</v>
      </c>
      <c r="O28" s="701"/>
      <c r="P28" s="701"/>
      <c r="Q28" s="701"/>
      <c r="R28" s="701"/>
      <c r="S28" s="701"/>
      <c r="T28" s="701"/>
      <c r="U28" s="701"/>
      <c r="V28" s="701"/>
      <c r="W28" s="701"/>
      <c r="X28" s="701"/>
      <c r="Y28" s="701"/>
      <c r="Z28" s="701"/>
      <c r="AA28" s="701"/>
      <c r="AB28" s="701"/>
      <c r="AC28" s="701"/>
      <c r="AD28" s="701"/>
      <c r="AE28" s="701"/>
      <c r="AF28" s="701"/>
      <c r="AG28" s="701"/>
      <c r="AH28" s="701"/>
      <c r="AI28" s="701"/>
      <c r="AJ28" s="702"/>
      <c r="AK28" s="43"/>
      <c r="AT28" s="75"/>
    </row>
    <row r="29" spans="1:46" ht="21" customHeight="1">
      <c r="A29" s="89" t="s">
        <v>10</v>
      </c>
      <c r="B29" s="564" t="s">
        <v>276</v>
      </c>
      <c r="C29" s="90"/>
      <c r="D29" s="90"/>
      <c r="E29" s="90"/>
      <c r="F29" s="90"/>
      <c r="G29" s="90"/>
      <c r="H29" s="90"/>
      <c r="I29" s="90"/>
      <c r="J29" s="90"/>
      <c r="K29" s="90"/>
      <c r="L29" s="90"/>
      <c r="M29" s="91"/>
      <c r="N29" s="703"/>
      <c r="O29" s="704"/>
      <c r="P29" s="704"/>
      <c r="Q29" s="704"/>
      <c r="R29" s="704"/>
      <c r="S29" s="704"/>
      <c r="T29" s="704"/>
      <c r="U29" s="704"/>
      <c r="V29" s="704"/>
      <c r="W29" s="704"/>
      <c r="X29" s="704"/>
      <c r="Y29" s="704"/>
      <c r="Z29" s="704"/>
      <c r="AA29" s="704"/>
      <c r="AB29" s="704"/>
      <c r="AC29" s="704"/>
      <c r="AD29" s="704"/>
      <c r="AE29" s="704"/>
      <c r="AF29" s="704"/>
      <c r="AG29" s="704"/>
      <c r="AH29" s="704"/>
      <c r="AI29" s="704"/>
      <c r="AJ29" s="705"/>
      <c r="AK29" s="43"/>
      <c r="AT29" s="75"/>
    </row>
    <row r="30" spans="1:46" ht="21" customHeight="1" thickBot="1">
      <c r="A30" s="89" t="s">
        <v>20</v>
      </c>
      <c r="B30" s="564" t="s">
        <v>19</v>
      </c>
      <c r="C30" s="90"/>
      <c r="D30" s="756">
        <f>IF($Y$4="","",$Y$4)</f>
        <v>3</v>
      </c>
      <c r="E30" s="756"/>
      <c r="F30" s="92" t="s">
        <v>275</v>
      </c>
      <c r="G30" s="90"/>
      <c r="H30" s="90"/>
      <c r="I30" s="90"/>
      <c r="J30" s="90"/>
      <c r="K30" s="90"/>
      <c r="L30" s="90"/>
      <c r="M30" s="90"/>
      <c r="N30" s="90"/>
      <c r="O30" s="90"/>
      <c r="P30" s="90"/>
      <c r="Q30" s="90"/>
      <c r="R30" s="90"/>
      <c r="S30" s="90"/>
      <c r="T30" s="90"/>
      <c r="U30" s="90"/>
      <c r="V30" s="90"/>
      <c r="W30" s="90"/>
      <c r="X30" s="90"/>
      <c r="Y30" s="90"/>
      <c r="Z30" s="90"/>
      <c r="AA30" s="90"/>
      <c r="AB30" s="757">
        <f>'別紙様式2-2 個表_処遇'!$O$5</f>
        <v>0</v>
      </c>
      <c r="AC30" s="758"/>
      <c r="AD30" s="758"/>
      <c r="AE30" s="758"/>
      <c r="AF30" s="758"/>
      <c r="AG30" s="758"/>
      <c r="AH30" s="758"/>
      <c r="AI30" s="759" t="s">
        <v>2</v>
      </c>
      <c r="AJ30" s="755"/>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60">
        <f>IFERROR(AB32-AB33,"")</f>
        <v>0</v>
      </c>
      <c r="AC31" s="761"/>
      <c r="AD31" s="761"/>
      <c r="AE31" s="761"/>
      <c r="AF31" s="761"/>
      <c r="AG31" s="761"/>
      <c r="AH31" s="761"/>
      <c r="AI31" s="759" t="s">
        <v>2</v>
      </c>
      <c r="AJ31" s="755"/>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62" t="s">
        <v>277</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13"/>
      <c r="AC32" s="714"/>
      <c r="AD32" s="714"/>
      <c r="AE32" s="714"/>
      <c r="AF32" s="714"/>
      <c r="AG32" s="714"/>
      <c r="AH32" s="715"/>
      <c r="AI32" s="720" t="s">
        <v>2</v>
      </c>
      <c r="AJ32" s="721"/>
      <c r="AK32" s="43"/>
      <c r="AT32" s="75"/>
    </row>
    <row r="33" spans="1:46" ht="21" customHeight="1" thickBot="1">
      <c r="A33" s="103"/>
      <c r="B33" s="706" t="s">
        <v>278</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8">
        <f>AB34-AB35-AB36-AB37</f>
        <v>0</v>
      </c>
      <c r="AC33" s="709"/>
      <c r="AD33" s="709"/>
      <c r="AE33" s="709"/>
      <c r="AF33" s="709"/>
      <c r="AG33" s="709"/>
      <c r="AH33" s="709"/>
      <c r="AI33" s="710" t="s">
        <v>2</v>
      </c>
      <c r="AJ33" s="711"/>
      <c r="AK33" s="43"/>
      <c r="AT33" s="75"/>
    </row>
    <row r="34" spans="1:46" ht="21" customHeight="1" thickBot="1">
      <c r="A34" s="104"/>
      <c r="B34" s="712"/>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3"/>
      <c r="AC34" s="714"/>
      <c r="AD34" s="714"/>
      <c r="AE34" s="714"/>
      <c r="AF34" s="714"/>
      <c r="AG34" s="714"/>
      <c r="AH34" s="715"/>
      <c r="AI34" s="716" t="s">
        <v>2</v>
      </c>
      <c r="AJ34" s="717"/>
      <c r="AK34" s="2"/>
      <c r="AT34" s="75"/>
    </row>
    <row r="35" spans="1:46" ht="21" customHeight="1" thickBot="1">
      <c r="A35" s="104"/>
      <c r="B35" s="712"/>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3"/>
      <c r="AC35" s="718"/>
      <c r="AD35" s="718"/>
      <c r="AE35" s="718"/>
      <c r="AF35" s="718"/>
      <c r="AG35" s="718"/>
      <c r="AH35" s="719"/>
      <c r="AI35" s="720" t="s">
        <v>2</v>
      </c>
      <c r="AJ35" s="721"/>
      <c r="AK35" s="2"/>
      <c r="AT35" s="75"/>
    </row>
    <row r="36" spans="1:46" ht="30" customHeight="1" thickBot="1">
      <c r="A36" s="104"/>
      <c r="B36" s="712"/>
      <c r="C36" s="722" t="s">
        <v>318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3"/>
      <c r="AB36" s="724"/>
      <c r="AC36" s="725"/>
      <c r="AD36" s="725"/>
      <c r="AE36" s="725"/>
      <c r="AF36" s="725"/>
      <c r="AG36" s="725"/>
      <c r="AH36" s="726"/>
      <c r="AI36" s="720" t="s">
        <v>2</v>
      </c>
      <c r="AJ36" s="721"/>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691">
        <v>0</v>
      </c>
      <c r="AC37" s="692"/>
      <c r="AD37" s="692"/>
      <c r="AE37" s="692"/>
      <c r="AF37" s="692"/>
      <c r="AG37" s="692"/>
      <c r="AH37" s="693"/>
      <c r="AI37" s="694" t="s">
        <v>2</v>
      </c>
      <c r="AJ37" s="695"/>
      <c r="AK37" s="2"/>
      <c r="AT37" s="75"/>
    </row>
    <row r="38" spans="1:46" s="50" customFormat="1" ht="21" customHeight="1" thickBot="1">
      <c r="A38" s="52" t="s">
        <v>69</v>
      </c>
      <c r="B38" s="696" t="s">
        <v>14</v>
      </c>
      <c r="C38" s="696"/>
      <c r="D38" s="696"/>
      <c r="E38" s="696"/>
      <c r="F38" s="696"/>
      <c r="G38" s="696"/>
      <c r="H38" s="696"/>
      <c r="I38" s="696"/>
      <c r="J38" s="696"/>
      <c r="K38" s="696"/>
      <c r="L38" s="697"/>
      <c r="M38" s="116"/>
      <c r="N38" s="117" t="s">
        <v>19</v>
      </c>
      <c r="O38" s="117"/>
      <c r="P38" s="698"/>
      <c r="Q38" s="698"/>
      <c r="R38" s="117" t="s">
        <v>11</v>
      </c>
      <c r="S38" s="698"/>
      <c r="T38" s="698"/>
      <c r="U38" s="117" t="s">
        <v>12</v>
      </c>
      <c r="V38" s="699" t="s">
        <v>13</v>
      </c>
      <c r="W38" s="699"/>
      <c r="X38" s="117" t="s">
        <v>19</v>
      </c>
      <c r="Y38" s="117"/>
      <c r="Z38" s="698"/>
      <c r="AA38" s="698"/>
      <c r="AB38" s="117" t="s">
        <v>11</v>
      </c>
      <c r="AC38" s="698"/>
      <c r="AD38" s="698"/>
      <c r="AE38" s="117" t="s">
        <v>12</v>
      </c>
      <c r="AF38" s="117"/>
      <c r="AG38" s="117"/>
      <c r="AH38" s="699"/>
      <c r="AI38" s="699"/>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689" t="s">
        <v>353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87" t="s">
        <v>317</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43"/>
      <c r="AL42" s="568"/>
      <c r="AM42" s="569"/>
      <c r="AN42" s="569"/>
      <c r="AO42" s="569"/>
      <c r="AP42" s="569"/>
      <c r="AQ42" s="569"/>
      <c r="AR42" s="569"/>
      <c r="AS42" s="569"/>
      <c r="AT42" s="570"/>
    </row>
    <row r="43" spans="1:46" s="84" customFormat="1" ht="36" customHeight="1">
      <c r="A43" s="126" t="s">
        <v>79</v>
      </c>
      <c r="B43" s="688" t="s">
        <v>319</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43"/>
      <c r="AT43" s="127"/>
    </row>
    <row r="44" spans="1:46" s="84" customFormat="1" ht="45" customHeight="1">
      <c r="A44" s="126" t="s">
        <v>79</v>
      </c>
      <c r="B44" s="687" t="s">
        <v>376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00" t="s">
        <v>223</v>
      </c>
      <c r="O48" s="701"/>
      <c r="P48" s="701"/>
      <c r="Q48" s="701"/>
      <c r="R48" s="701"/>
      <c r="S48" s="701"/>
      <c r="T48" s="701"/>
      <c r="U48" s="701"/>
      <c r="V48" s="701"/>
      <c r="W48" s="701"/>
      <c r="X48" s="701"/>
      <c r="Y48" s="701"/>
      <c r="Z48" s="701"/>
      <c r="AA48" s="701"/>
      <c r="AB48" s="701"/>
      <c r="AC48" s="701"/>
      <c r="AD48" s="701"/>
      <c r="AE48" s="701"/>
      <c r="AF48" s="701"/>
      <c r="AG48" s="701"/>
      <c r="AH48" s="701"/>
      <c r="AI48" s="701"/>
      <c r="AJ48" s="702"/>
      <c r="AK48" s="43"/>
      <c r="AT48" s="75"/>
    </row>
    <row r="49" spans="1:46" ht="21" customHeight="1">
      <c r="A49" s="89" t="s">
        <v>10</v>
      </c>
      <c r="B49" s="86" t="s">
        <v>276</v>
      </c>
      <c r="C49" s="90"/>
      <c r="D49" s="90"/>
      <c r="E49" s="90"/>
      <c r="F49" s="90"/>
      <c r="G49" s="90"/>
      <c r="H49" s="90"/>
      <c r="I49" s="90"/>
      <c r="J49" s="90"/>
      <c r="K49" s="90"/>
      <c r="L49" s="90"/>
      <c r="M49" s="91"/>
      <c r="N49" s="703"/>
      <c r="O49" s="704"/>
      <c r="P49" s="704"/>
      <c r="Q49" s="704"/>
      <c r="R49" s="704"/>
      <c r="S49" s="704"/>
      <c r="T49" s="704"/>
      <c r="U49" s="704"/>
      <c r="V49" s="704"/>
      <c r="W49" s="704"/>
      <c r="X49" s="704"/>
      <c r="Y49" s="704"/>
      <c r="Z49" s="704"/>
      <c r="AA49" s="704"/>
      <c r="AB49" s="704"/>
      <c r="AC49" s="704"/>
      <c r="AD49" s="704"/>
      <c r="AE49" s="704"/>
      <c r="AF49" s="704"/>
      <c r="AG49" s="704"/>
      <c r="AH49" s="704"/>
      <c r="AI49" s="704"/>
      <c r="AJ49" s="705"/>
      <c r="AK49" s="43"/>
      <c r="AT49" s="75"/>
    </row>
    <row r="50" spans="1:46" ht="21" customHeight="1" thickBot="1">
      <c r="A50" s="89" t="s">
        <v>20</v>
      </c>
      <c r="B50" s="86" t="s">
        <v>68</v>
      </c>
      <c r="C50" s="90"/>
      <c r="D50" s="756">
        <f>IF($Y$4="","",$Y$4)</f>
        <v>3</v>
      </c>
      <c r="E50" s="756"/>
      <c r="F50" s="92" t="s">
        <v>275</v>
      </c>
      <c r="G50" s="90"/>
      <c r="H50" s="90"/>
      <c r="I50" s="90"/>
      <c r="J50" s="90"/>
      <c r="K50" s="90"/>
      <c r="L50" s="90"/>
      <c r="M50" s="90"/>
      <c r="N50" s="90"/>
      <c r="O50" s="90"/>
      <c r="P50" s="90"/>
      <c r="Q50" s="90"/>
      <c r="R50" s="90"/>
      <c r="S50" s="90"/>
      <c r="T50" s="90"/>
      <c r="U50" s="90"/>
      <c r="V50" s="90"/>
      <c r="W50" s="90"/>
      <c r="X50" s="90"/>
      <c r="Y50" s="90"/>
      <c r="Z50" s="90"/>
      <c r="AA50" s="90"/>
      <c r="AB50" s="757">
        <f>'別紙様式2-2 個表_処遇'!$O$5</f>
        <v>0</v>
      </c>
      <c r="AC50" s="758"/>
      <c r="AD50" s="758"/>
      <c r="AE50" s="758"/>
      <c r="AF50" s="758"/>
      <c r="AG50" s="758"/>
      <c r="AH50" s="758"/>
      <c r="AI50" s="759" t="s">
        <v>2</v>
      </c>
      <c r="AJ50" s="755"/>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60">
        <f>IFERROR(AB52-AB53,"")</f>
        <v>24674000</v>
      </c>
      <c r="AC51" s="761"/>
      <c r="AD51" s="761"/>
      <c r="AE51" s="761"/>
      <c r="AF51" s="761"/>
      <c r="AG51" s="761"/>
      <c r="AH51" s="761"/>
      <c r="AI51" s="759" t="s">
        <v>2</v>
      </c>
      <c r="AJ51" s="755"/>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963" t="s">
        <v>322</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13">
        <v>230800000</v>
      </c>
      <c r="AC52" s="714"/>
      <c r="AD52" s="714"/>
      <c r="AE52" s="714"/>
      <c r="AF52" s="714"/>
      <c r="AG52" s="714"/>
      <c r="AH52" s="715"/>
      <c r="AI52" s="720" t="s">
        <v>2</v>
      </c>
      <c r="AJ52" s="721"/>
      <c r="AK52" s="43"/>
      <c r="AT52" s="75"/>
    </row>
    <row r="53" spans="1:46" ht="25.15" customHeight="1" thickBot="1">
      <c r="A53" s="103"/>
      <c r="B53" s="706" t="s">
        <v>321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8">
        <f>AB54-AB55-AB56-AB57</f>
        <v>206126000</v>
      </c>
      <c r="AC53" s="709"/>
      <c r="AD53" s="709"/>
      <c r="AE53" s="709"/>
      <c r="AF53" s="709"/>
      <c r="AG53" s="709"/>
      <c r="AH53" s="709"/>
      <c r="AI53" s="710" t="s">
        <v>2</v>
      </c>
      <c r="AJ53" s="711"/>
      <c r="AK53" s="43"/>
      <c r="AT53" s="75"/>
    </row>
    <row r="54" spans="1:46" ht="21" customHeight="1" thickBot="1">
      <c r="A54" s="104"/>
      <c r="B54" s="712"/>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3">
        <v>234350000</v>
      </c>
      <c r="AC54" s="714"/>
      <c r="AD54" s="714"/>
      <c r="AE54" s="714"/>
      <c r="AF54" s="714"/>
      <c r="AG54" s="714"/>
      <c r="AH54" s="715"/>
      <c r="AI54" s="716" t="s">
        <v>2</v>
      </c>
      <c r="AJ54" s="717"/>
      <c r="AK54" s="2"/>
      <c r="AT54" s="75"/>
    </row>
    <row r="55" spans="1:46" ht="21" customHeight="1" thickBot="1">
      <c r="A55" s="104"/>
      <c r="B55" s="712"/>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3">
        <v>24240000</v>
      </c>
      <c r="AC55" s="718"/>
      <c r="AD55" s="718"/>
      <c r="AE55" s="718"/>
      <c r="AF55" s="718"/>
      <c r="AG55" s="718"/>
      <c r="AH55" s="719"/>
      <c r="AI55" s="720" t="s">
        <v>2</v>
      </c>
      <c r="AJ55" s="721"/>
      <c r="AK55" s="2"/>
      <c r="AT55" s="75"/>
    </row>
    <row r="56" spans="1:46" ht="21" customHeight="1" thickBot="1">
      <c r="A56" s="104"/>
      <c r="B56" s="712"/>
      <c r="C56" s="722" t="s">
        <v>326</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3"/>
      <c r="AB56" s="724">
        <v>3984000</v>
      </c>
      <c r="AC56" s="725"/>
      <c r="AD56" s="725"/>
      <c r="AE56" s="725"/>
      <c r="AF56" s="725"/>
      <c r="AG56" s="725"/>
      <c r="AH56" s="726"/>
      <c r="AI56" s="720" t="s">
        <v>2</v>
      </c>
      <c r="AJ56" s="721"/>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691"/>
      <c r="AC57" s="692"/>
      <c r="AD57" s="692"/>
      <c r="AE57" s="692"/>
      <c r="AF57" s="692"/>
      <c r="AG57" s="692"/>
      <c r="AH57" s="693"/>
      <c r="AI57" s="694" t="s">
        <v>126</v>
      </c>
      <c r="AJ57" s="695"/>
      <c r="AK57" s="2"/>
      <c r="AT57" s="75"/>
    </row>
    <row r="58" spans="1:46" s="50" customFormat="1" ht="21" customHeight="1" thickBot="1">
      <c r="A58" s="52" t="s">
        <v>69</v>
      </c>
      <c r="B58" s="696" t="s">
        <v>14</v>
      </c>
      <c r="C58" s="696"/>
      <c r="D58" s="696"/>
      <c r="E58" s="696"/>
      <c r="F58" s="696"/>
      <c r="G58" s="696"/>
      <c r="H58" s="696"/>
      <c r="I58" s="696"/>
      <c r="J58" s="696"/>
      <c r="K58" s="696"/>
      <c r="L58" s="697"/>
      <c r="M58" s="116"/>
      <c r="N58" s="117" t="s">
        <v>19</v>
      </c>
      <c r="O58" s="117"/>
      <c r="P58" s="698">
        <v>3</v>
      </c>
      <c r="Q58" s="698"/>
      <c r="R58" s="117" t="s">
        <v>11</v>
      </c>
      <c r="S58" s="698">
        <v>4</v>
      </c>
      <c r="T58" s="698"/>
      <c r="U58" s="117" t="s">
        <v>12</v>
      </c>
      <c r="V58" s="699" t="s">
        <v>13</v>
      </c>
      <c r="W58" s="699"/>
      <c r="X58" s="117" t="s">
        <v>19</v>
      </c>
      <c r="Y58" s="117"/>
      <c r="Z58" s="698">
        <v>4</v>
      </c>
      <c r="AA58" s="698"/>
      <c r="AB58" s="117" t="s">
        <v>11</v>
      </c>
      <c r="AC58" s="698">
        <v>3</v>
      </c>
      <c r="AD58" s="698"/>
      <c r="AE58" s="117" t="s">
        <v>12</v>
      </c>
      <c r="AF58" s="117"/>
      <c r="AG58" s="117"/>
      <c r="AH58" s="699"/>
      <c r="AI58" s="699"/>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690" t="s">
        <v>355</v>
      </c>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690" t="s">
        <v>324</v>
      </c>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43"/>
    </row>
    <row r="63" spans="1:46" ht="24" customHeight="1">
      <c r="A63" s="126" t="s">
        <v>79</v>
      </c>
      <c r="B63" s="688" t="s">
        <v>422</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43"/>
      <c r="AT63" s="75"/>
    </row>
    <row r="64" spans="1:46" s="84" customFormat="1" ht="36" customHeight="1">
      <c r="A64" s="126" t="s">
        <v>79</v>
      </c>
      <c r="B64" s="688" t="s">
        <v>325</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43"/>
      <c r="AT64" s="127"/>
    </row>
    <row r="65" spans="1:46" s="84" customFormat="1" ht="45" customHeight="1">
      <c r="A65" s="126" t="s">
        <v>79</v>
      </c>
      <c r="B65" s="690" t="s">
        <v>354</v>
      </c>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41" t="s">
        <v>188</v>
      </c>
      <c r="C68" s="941"/>
      <c r="D68" s="941"/>
      <c r="E68" s="941"/>
      <c r="F68" s="941"/>
      <c r="G68" s="941"/>
      <c r="H68" s="941"/>
      <c r="I68" s="941"/>
      <c r="J68" s="941"/>
      <c r="K68" s="9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57" t="s">
        <v>283</v>
      </c>
      <c r="C69" s="957"/>
      <c r="D69" s="957"/>
      <c r="E69" s="957"/>
      <c r="F69" s="957"/>
      <c r="G69" s="957"/>
      <c r="H69" s="957"/>
      <c r="I69" s="957"/>
      <c r="J69" s="957"/>
      <c r="K69" s="957"/>
      <c r="L69" s="132"/>
      <c r="M69" s="970" t="s">
        <v>307</v>
      </c>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2"/>
      <c r="AK69" s="43"/>
      <c r="AL69" s="135"/>
      <c r="AT69" s="75"/>
    </row>
    <row r="70" spans="1:46" ht="21" customHeight="1">
      <c r="A70" s="89" t="s">
        <v>20</v>
      </c>
      <c r="B70" s="941" t="s">
        <v>211</v>
      </c>
      <c r="C70" s="941"/>
      <c r="D70" s="941"/>
      <c r="E70" s="941"/>
      <c r="F70" s="941"/>
      <c r="G70" s="941"/>
      <c r="H70" s="941"/>
      <c r="I70" s="941"/>
      <c r="J70" s="941"/>
      <c r="K70" s="9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56">
        <f>IF($Y$4="","",$Y$4)</f>
        <v>3</v>
      </c>
      <c r="E71" s="75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976">
        <f>'別紙様式2-3 個表_特定'!O5</f>
        <v>0</v>
      </c>
      <c r="AC71" s="977"/>
      <c r="AD71" s="977"/>
      <c r="AE71" s="977"/>
      <c r="AF71" s="977"/>
      <c r="AG71" s="977"/>
      <c r="AH71" s="977"/>
      <c r="AI71" s="759" t="s">
        <v>2</v>
      </c>
      <c r="AJ71" s="755"/>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60">
        <f>AB73-AB74</f>
        <v>6750000</v>
      </c>
      <c r="AC72" s="761"/>
      <c r="AD72" s="761"/>
      <c r="AE72" s="761"/>
      <c r="AF72" s="761"/>
      <c r="AG72" s="761"/>
      <c r="AH72" s="761"/>
      <c r="AI72" s="759" t="s">
        <v>2</v>
      </c>
      <c r="AJ72" s="755"/>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52">
        <v>260300000</v>
      </c>
      <c r="AC73" s="953"/>
      <c r="AD73" s="953"/>
      <c r="AE73" s="953"/>
      <c r="AF73" s="953"/>
      <c r="AG73" s="953"/>
      <c r="AH73" s="954"/>
      <c r="AI73" s="720" t="s">
        <v>2</v>
      </c>
      <c r="AJ73" s="721"/>
      <c r="AK73" s="43"/>
      <c r="AT73" s="75"/>
    </row>
    <row r="74" spans="1:46" ht="21" customHeight="1" thickBot="1">
      <c r="A74" s="140"/>
      <c r="B74" s="965" t="s">
        <v>266</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708">
        <f>$AB$75-AB76-AB77-AB78</f>
        <v>253550000</v>
      </c>
      <c r="AC74" s="709"/>
      <c r="AD74" s="709"/>
      <c r="AE74" s="709"/>
      <c r="AF74" s="709"/>
      <c r="AG74" s="709"/>
      <c r="AH74" s="709"/>
      <c r="AI74" s="710" t="s">
        <v>2</v>
      </c>
      <c r="AJ74" s="71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52">
        <v>282350000</v>
      </c>
      <c r="AC75" s="953"/>
      <c r="AD75" s="953"/>
      <c r="AE75" s="953"/>
      <c r="AF75" s="953"/>
      <c r="AG75" s="953"/>
      <c r="AH75" s="954"/>
      <c r="AI75" s="716" t="s">
        <v>2</v>
      </c>
      <c r="AJ75" s="71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52">
        <v>24240000</v>
      </c>
      <c r="AC76" s="953"/>
      <c r="AD76" s="953"/>
      <c r="AE76" s="953"/>
      <c r="AF76" s="953"/>
      <c r="AG76" s="953"/>
      <c r="AH76" s="954"/>
      <c r="AI76" s="720" t="s">
        <v>2</v>
      </c>
      <c r="AJ76" s="721"/>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57">
        <v>4560000</v>
      </c>
      <c r="AC77" s="858"/>
      <c r="AD77" s="858"/>
      <c r="AE77" s="858"/>
      <c r="AF77" s="858"/>
      <c r="AG77" s="858"/>
      <c r="AH77" s="859"/>
      <c r="AI77" s="720" t="s">
        <v>2</v>
      </c>
      <c r="AJ77" s="721"/>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978"/>
      <c r="AC78" s="979"/>
      <c r="AD78" s="979"/>
      <c r="AE78" s="979"/>
      <c r="AF78" s="979"/>
      <c r="AG78" s="979"/>
      <c r="AH78" s="980"/>
      <c r="AI78" s="981" t="s">
        <v>126</v>
      </c>
      <c r="AJ78" s="766"/>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973" t="s">
        <v>285</v>
      </c>
      <c r="T79" s="974"/>
      <c r="U79" s="974"/>
      <c r="V79" s="974"/>
      <c r="W79" s="974"/>
      <c r="X79" s="975"/>
      <c r="Y79" s="982" t="s">
        <v>286</v>
      </c>
      <c r="Z79" s="983"/>
      <c r="AA79" s="983"/>
      <c r="AB79" s="983"/>
      <c r="AC79" s="983"/>
      <c r="AD79" s="984"/>
      <c r="AE79" s="982" t="s">
        <v>89</v>
      </c>
      <c r="AF79" s="983"/>
      <c r="AG79" s="983"/>
      <c r="AH79" s="983"/>
      <c r="AI79" s="983"/>
      <c r="AJ79" s="984"/>
      <c r="AL79" s="158" t="s">
        <v>144</v>
      </c>
      <c r="AT79" s="75"/>
    </row>
    <row r="80" spans="1:46" ht="21.75" customHeight="1" thickBot="1">
      <c r="A80" s="964"/>
      <c r="B80" s="967" t="s">
        <v>267</v>
      </c>
      <c r="C80" s="968"/>
      <c r="D80" s="968"/>
      <c r="E80" s="968"/>
      <c r="F80" s="968"/>
      <c r="G80" s="968"/>
      <c r="H80" s="968"/>
      <c r="I80" s="968"/>
      <c r="J80" s="968"/>
      <c r="K80" s="968"/>
      <c r="L80" s="968"/>
      <c r="M80" s="968"/>
      <c r="N80" s="968"/>
      <c r="O80" s="968"/>
      <c r="P80" s="968"/>
      <c r="Q80" s="968"/>
      <c r="R80" s="969"/>
      <c r="S80" s="948">
        <v>57600000</v>
      </c>
      <c r="T80" s="949"/>
      <c r="U80" s="949"/>
      <c r="V80" s="949"/>
      <c r="W80" s="950"/>
      <c r="X80" s="159" t="s">
        <v>2</v>
      </c>
      <c r="Y80" s="948">
        <v>148000000</v>
      </c>
      <c r="Z80" s="949"/>
      <c r="AA80" s="949"/>
      <c r="AB80" s="949"/>
      <c r="AC80" s="950"/>
      <c r="AD80" s="160" t="s">
        <v>2</v>
      </c>
      <c r="AE80" s="948">
        <v>47950000</v>
      </c>
      <c r="AF80" s="949"/>
      <c r="AG80" s="949"/>
      <c r="AH80" s="949"/>
      <c r="AI80" s="950"/>
      <c r="AJ80" s="161" t="s">
        <v>2</v>
      </c>
      <c r="AL80" s="158" t="s">
        <v>101</v>
      </c>
      <c r="AT80" s="75"/>
    </row>
    <row r="81" spans="1:50" ht="21.75" customHeight="1" thickBot="1">
      <c r="A81" s="964"/>
      <c r="B81" s="162" t="s">
        <v>268</v>
      </c>
      <c r="C81" s="163"/>
      <c r="D81" s="163"/>
      <c r="E81" s="163"/>
      <c r="F81" s="163"/>
      <c r="G81" s="163"/>
      <c r="H81" s="163"/>
      <c r="I81" s="163"/>
      <c r="J81" s="163"/>
      <c r="K81" s="163"/>
      <c r="L81" s="164"/>
      <c r="M81" s="164"/>
      <c r="N81" s="164"/>
      <c r="O81" s="164"/>
      <c r="P81" s="164"/>
      <c r="Q81" s="164"/>
      <c r="R81" s="165"/>
      <c r="S81" s="868">
        <v>14.3</v>
      </c>
      <c r="T81" s="869"/>
      <c r="U81" s="869"/>
      <c r="V81" s="869"/>
      <c r="W81" s="870"/>
      <c r="X81" s="166" t="s">
        <v>24</v>
      </c>
      <c r="Y81" s="868">
        <v>42.5</v>
      </c>
      <c r="Z81" s="869"/>
      <c r="AA81" s="869"/>
      <c r="AB81" s="869"/>
      <c r="AC81" s="870"/>
      <c r="AD81" s="167" t="s">
        <v>24</v>
      </c>
      <c r="AE81" s="868">
        <v>12</v>
      </c>
      <c r="AF81" s="869"/>
      <c r="AG81" s="869"/>
      <c r="AH81" s="869"/>
      <c r="AI81" s="870"/>
      <c r="AJ81" s="168" t="s">
        <v>24</v>
      </c>
      <c r="AL81" s="158" t="s">
        <v>106</v>
      </c>
      <c r="AT81" s="75"/>
    </row>
    <row r="82" spans="1:50" ht="21.75" customHeight="1" thickBot="1">
      <c r="A82" s="964"/>
      <c r="B82" s="169" t="s">
        <v>269</v>
      </c>
      <c r="C82" s="170"/>
      <c r="D82" s="170"/>
      <c r="E82" s="170"/>
      <c r="F82" s="170"/>
      <c r="G82" s="170"/>
      <c r="H82" s="170"/>
      <c r="I82" s="170"/>
      <c r="J82" s="170"/>
      <c r="K82" s="170"/>
      <c r="L82" s="171"/>
      <c r="M82" s="171"/>
      <c r="N82" s="171"/>
      <c r="O82" s="171"/>
      <c r="P82" s="171"/>
      <c r="Q82" s="171"/>
      <c r="R82" s="171"/>
      <c r="S82" s="852">
        <f>S81/12</f>
        <v>1.1916666666666667</v>
      </c>
      <c r="T82" s="853"/>
      <c r="U82" s="853"/>
      <c r="V82" s="853"/>
      <c r="W82" s="854"/>
      <c r="X82" s="166" t="s">
        <v>24</v>
      </c>
      <c r="Y82" s="852">
        <f>Y81/12</f>
        <v>3.5416666666666665</v>
      </c>
      <c r="Z82" s="853"/>
      <c r="AA82" s="853"/>
      <c r="AB82" s="853"/>
      <c r="AC82" s="854"/>
      <c r="AD82" s="167" t="s">
        <v>24</v>
      </c>
      <c r="AE82" s="852">
        <f>AE81/12</f>
        <v>1</v>
      </c>
      <c r="AF82" s="853"/>
      <c r="AG82" s="853"/>
      <c r="AH82" s="853"/>
      <c r="AI82" s="854"/>
      <c r="AJ82" s="168" t="s">
        <v>24</v>
      </c>
      <c r="AL82" s="158" t="s">
        <v>143</v>
      </c>
      <c r="AT82" s="75"/>
    </row>
    <row r="83" spans="1:50" ht="21.75" customHeight="1" thickBot="1">
      <c r="A83" s="964"/>
      <c r="B83" s="169" t="s">
        <v>270</v>
      </c>
      <c r="C83" s="172"/>
      <c r="D83" s="172"/>
      <c r="E83" s="172"/>
      <c r="F83" s="172"/>
      <c r="G83" s="172"/>
      <c r="H83" s="172"/>
      <c r="I83" s="172"/>
      <c r="J83" s="172"/>
      <c r="K83" s="172"/>
      <c r="L83" s="138"/>
      <c r="M83" s="138"/>
      <c r="N83" s="138"/>
      <c r="O83" s="138"/>
      <c r="P83" s="138"/>
      <c r="Q83" s="138"/>
      <c r="R83" s="138"/>
      <c r="S83" s="932">
        <f>ROUND(S80/S81,)</f>
        <v>4027972</v>
      </c>
      <c r="T83" s="933"/>
      <c r="U83" s="933"/>
      <c r="V83" s="933"/>
      <c r="W83" s="934"/>
      <c r="X83" s="166" t="s">
        <v>2</v>
      </c>
      <c r="Y83" s="932">
        <f>ROUND(Y80/Y81,)</f>
        <v>3482353</v>
      </c>
      <c r="Z83" s="933"/>
      <c r="AA83" s="933"/>
      <c r="AB83" s="933"/>
      <c r="AC83" s="934"/>
      <c r="AD83" s="166" t="s">
        <v>2</v>
      </c>
      <c r="AE83" s="932">
        <f>ROUND(AE80/AE81,)</f>
        <v>3995833</v>
      </c>
      <c r="AF83" s="933"/>
      <c r="AG83" s="933"/>
      <c r="AH83" s="933"/>
      <c r="AI83" s="934"/>
      <c r="AJ83" s="168" t="s">
        <v>2</v>
      </c>
      <c r="AL83" s="158" t="s">
        <v>187</v>
      </c>
      <c r="AT83" s="75"/>
    </row>
    <row r="84" spans="1:50" ht="18" customHeight="1">
      <c r="A84" s="964"/>
      <c r="B84" s="961" t="s">
        <v>271</v>
      </c>
      <c r="C84" s="962"/>
      <c r="D84" s="962"/>
      <c r="E84" s="962"/>
      <c r="F84" s="962"/>
      <c r="G84" s="962"/>
      <c r="H84" s="962"/>
      <c r="I84" s="962"/>
      <c r="J84" s="962"/>
      <c r="K84" s="173"/>
      <c r="L84" s="174" t="s">
        <v>181</v>
      </c>
      <c r="M84" s="175"/>
      <c r="N84" s="175"/>
      <c r="O84" s="175"/>
      <c r="P84" s="175"/>
      <c r="Q84" s="175"/>
      <c r="R84" s="175"/>
      <c r="S84" s="866">
        <f>CEILING(AN85,1)</f>
        <v>0</v>
      </c>
      <c r="T84" s="867"/>
      <c r="U84" s="867"/>
      <c r="V84" s="867"/>
      <c r="W84" s="867"/>
      <c r="X84" s="176" t="s">
        <v>182</v>
      </c>
      <c r="Y84" s="863"/>
      <c r="Z84" s="864"/>
      <c r="AA84" s="864"/>
      <c r="AB84" s="864"/>
      <c r="AC84" s="864"/>
      <c r="AD84" s="865"/>
      <c r="AE84" s="958"/>
      <c r="AF84" s="959"/>
      <c r="AG84" s="959"/>
      <c r="AH84" s="959"/>
      <c r="AI84" s="959"/>
      <c r="AJ84" s="960"/>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64"/>
      <c r="B85" s="884"/>
      <c r="C85" s="873"/>
      <c r="D85" s="873"/>
      <c r="E85" s="873"/>
      <c r="F85" s="873"/>
      <c r="G85" s="873"/>
      <c r="H85" s="873"/>
      <c r="I85" s="873"/>
      <c r="J85" s="873"/>
      <c r="K85" s="185"/>
      <c r="L85" s="170"/>
      <c r="M85" s="186" t="s">
        <v>138</v>
      </c>
      <c r="N85" s="855">
        <f>T85</f>
        <v>0</v>
      </c>
      <c r="O85" s="855"/>
      <c r="P85" s="855"/>
      <c r="Q85" s="186" t="s">
        <v>182</v>
      </c>
      <c r="R85" s="187" t="s">
        <v>183</v>
      </c>
      <c r="S85" s="188" t="s">
        <v>138</v>
      </c>
      <c r="T85" s="856">
        <f>S82*S84*12</f>
        <v>0</v>
      </c>
      <c r="U85" s="856"/>
      <c r="V85" s="856"/>
      <c r="W85" s="189" t="s">
        <v>182</v>
      </c>
      <c r="X85" s="190" t="s">
        <v>183</v>
      </c>
      <c r="Y85" s="863"/>
      <c r="Z85" s="864"/>
      <c r="AA85" s="864"/>
      <c r="AB85" s="864"/>
      <c r="AC85" s="864"/>
      <c r="AD85" s="865"/>
      <c r="AE85" s="958"/>
      <c r="AF85" s="959"/>
      <c r="AG85" s="959"/>
      <c r="AH85" s="959"/>
      <c r="AI85" s="959"/>
      <c r="AJ85" s="960"/>
      <c r="AL85" s="191" t="s">
        <v>103</v>
      </c>
      <c r="AM85" s="191" t="s">
        <v>96</v>
      </c>
      <c r="AN85" s="192">
        <f>AB71/(S82*12)</f>
        <v>0</v>
      </c>
      <c r="AO85" s="193"/>
      <c r="AP85" s="192"/>
      <c r="AQ85" s="182"/>
      <c r="AR85" s="194"/>
      <c r="AS85" s="182"/>
      <c r="AT85" s="195" t="s">
        <v>177</v>
      </c>
      <c r="AU85" s="182"/>
      <c r="AV85" s="182"/>
      <c r="AW85" s="182"/>
      <c r="AX85" s="184"/>
    </row>
    <row r="86" spans="1:50" ht="18" customHeight="1" thickBot="1">
      <c r="A86" s="964"/>
      <c r="B86" s="884"/>
      <c r="C86" s="873"/>
      <c r="D86" s="873"/>
      <c r="E86" s="873"/>
      <c r="F86" s="873"/>
      <c r="G86" s="873"/>
      <c r="H86" s="873"/>
      <c r="I86" s="873"/>
      <c r="J86" s="873"/>
      <c r="K86" s="173"/>
      <c r="L86" s="174" t="s">
        <v>184</v>
      </c>
      <c r="M86" s="175"/>
      <c r="N86" s="175"/>
      <c r="O86" s="175"/>
      <c r="P86" s="175"/>
      <c r="Q86" s="175"/>
      <c r="R86" s="175"/>
      <c r="S86" s="946">
        <f>IF((CEILING(AN88,1)-AN88)-2*(CEILING(AO88,1)-AO88)&gt;=0,CEILING(AN88,1),CEILING(AN88+AS89/S82/12,1))</f>
        <v>0</v>
      </c>
      <c r="T86" s="947"/>
      <c r="U86" s="947"/>
      <c r="V86" s="947"/>
      <c r="W86" s="947"/>
      <c r="X86" s="196" t="s">
        <v>182</v>
      </c>
      <c r="Y86" s="946">
        <f>IF((CEILING(AN88,1)-AN88)-2*(CEILING(AO88,1)-AO88)&gt;=0,CEILING(AO88,1),FLOOR(AO88,1))</f>
        <v>0</v>
      </c>
      <c r="Z86" s="947"/>
      <c r="AA86" s="947"/>
      <c r="AB86" s="947"/>
      <c r="AC86" s="947"/>
      <c r="AD86" s="196" t="s">
        <v>182</v>
      </c>
      <c r="AE86" s="935"/>
      <c r="AF86" s="936"/>
      <c r="AG86" s="936"/>
      <c r="AH86" s="936"/>
      <c r="AI86" s="936"/>
      <c r="AJ86" s="93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64"/>
      <c r="B87" s="884"/>
      <c r="C87" s="873"/>
      <c r="D87" s="873"/>
      <c r="E87" s="873"/>
      <c r="F87" s="873"/>
      <c r="G87" s="873"/>
      <c r="H87" s="873"/>
      <c r="I87" s="873"/>
      <c r="J87" s="873"/>
      <c r="K87" s="185"/>
      <c r="L87" s="170"/>
      <c r="M87" s="186" t="s">
        <v>138</v>
      </c>
      <c r="N87" s="855">
        <f>SUM(T87,Z87)</f>
        <v>0</v>
      </c>
      <c r="O87" s="855"/>
      <c r="P87" s="855"/>
      <c r="Q87" s="186" t="s">
        <v>182</v>
      </c>
      <c r="R87" s="187" t="s">
        <v>183</v>
      </c>
      <c r="S87" s="207" t="s">
        <v>138</v>
      </c>
      <c r="T87" s="855">
        <f>S82*S86*12</f>
        <v>0</v>
      </c>
      <c r="U87" s="855"/>
      <c r="V87" s="855"/>
      <c r="W87" s="186" t="s">
        <v>182</v>
      </c>
      <c r="X87" s="208" t="s">
        <v>183</v>
      </c>
      <c r="Y87" s="207" t="s">
        <v>138</v>
      </c>
      <c r="Z87" s="855">
        <f>Y82*Y86*12</f>
        <v>0</v>
      </c>
      <c r="AA87" s="855"/>
      <c r="AB87" s="855"/>
      <c r="AC87" s="186" t="s">
        <v>182</v>
      </c>
      <c r="AD87" s="208" t="s">
        <v>183</v>
      </c>
      <c r="AE87" s="938"/>
      <c r="AF87" s="939"/>
      <c r="AG87" s="939"/>
      <c r="AH87" s="939"/>
      <c r="AI87" s="939"/>
      <c r="AJ87" s="94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64"/>
      <c r="B88" s="884"/>
      <c r="C88" s="873"/>
      <c r="D88" s="873"/>
      <c r="E88" s="873"/>
      <c r="F88" s="873"/>
      <c r="G88" s="873"/>
      <c r="H88" s="873"/>
      <c r="I88" s="873"/>
      <c r="J88" s="873"/>
      <c r="K88" s="216"/>
      <c r="L88" s="174" t="s">
        <v>185</v>
      </c>
      <c r="M88" s="175"/>
      <c r="N88" s="175"/>
      <c r="O88" s="175"/>
      <c r="P88" s="175"/>
      <c r="Q88" s="175"/>
      <c r="R88" s="175"/>
      <c r="S88" s="866">
        <f>IF((CEILING(AN91,1)-AN91)-2*(CEILING(AO91,1)-AO91)&gt;=0,CEILING(AN91,1),CEILING(AN91+(AS91+AS92)/S82/12,1))</f>
        <v>0</v>
      </c>
      <c r="T88" s="867"/>
      <c r="U88" s="867"/>
      <c r="V88" s="867"/>
      <c r="W88" s="867"/>
      <c r="X88" s="176" t="s">
        <v>182</v>
      </c>
      <c r="Y88" s="866">
        <f>IF((CEILING(AN91,1)-AN91)-2*(CEILING(AO91,1)-AO91)&gt;=0,CEILING(AO91,1),FLOOR(AO91,1))</f>
        <v>0</v>
      </c>
      <c r="Z88" s="867"/>
      <c r="AA88" s="867"/>
      <c r="AB88" s="867"/>
      <c r="AC88" s="867"/>
      <c r="AD88" s="176" t="s">
        <v>182</v>
      </c>
      <c r="AE88" s="867">
        <f>IF(Y88-2*(CEILING(AP91,1))&gt;=0,CEILING(AP91,1),FLOOR(AP91,1))</f>
        <v>0</v>
      </c>
      <c r="AF88" s="867"/>
      <c r="AG88" s="867"/>
      <c r="AH88" s="867"/>
      <c r="AI88" s="867"/>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884"/>
      <c r="C89" s="873"/>
      <c r="D89" s="873"/>
      <c r="E89" s="873"/>
      <c r="F89" s="873"/>
      <c r="G89" s="873"/>
      <c r="H89" s="873"/>
      <c r="I89" s="873"/>
      <c r="J89" s="873"/>
      <c r="K89" s="185"/>
      <c r="L89" s="172"/>
      <c r="M89" s="189" t="s">
        <v>138</v>
      </c>
      <c r="N89" s="856">
        <f>SUM(T89,Z89,AF89)</f>
        <v>0</v>
      </c>
      <c r="O89" s="856"/>
      <c r="P89" s="856"/>
      <c r="Q89" s="189" t="s">
        <v>182</v>
      </c>
      <c r="R89" s="228" t="s">
        <v>183</v>
      </c>
      <c r="S89" s="188" t="s">
        <v>138</v>
      </c>
      <c r="T89" s="856">
        <f>S82*S88*12</f>
        <v>0</v>
      </c>
      <c r="U89" s="856"/>
      <c r="V89" s="856"/>
      <c r="W89" s="189" t="s">
        <v>182</v>
      </c>
      <c r="X89" s="208" t="s">
        <v>183</v>
      </c>
      <c r="Y89" s="188" t="s">
        <v>138</v>
      </c>
      <c r="Z89" s="856">
        <f>Y82*Y88*12</f>
        <v>0</v>
      </c>
      <c r="AA89" s="856"/>
      <c r="AB89" s="856"/>
      <c r="AC89" s="189" t="s">
        <v>182</v>
      </c>
      <c r="AD89" s="208" t="s">
        <v>183</v>
      </c>
      <c r="AE89" s="189" t="s">
        <v>138</v>
      </c>
      <c r="AF89" s="856">
        <f>AE82*AE88*12</f>
        <v>0</v>
      </c>
      <c r="AG89" s="856"/>
      <c r="AH89" s="856"/>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884"/>
      <c r="C90" s="873"/>
      <c r="D90" s="873"/>
      <c r="E90" s="873"/>
      <c r="F90" s="873"/>
      <c r="G90" s="873"/>
      <c r="H90" s="873"/>
      <c r="I90" s="873"/>
      <c r="J90" s="873"/>
      <c r="K90" s="216"/>
      <c r="L90" s="174" t="s">
        <v>186</v>
      </c>
      <c r="M90" s="175"/>
      <c r="N90" s="175"/>
      <c r="O90" s="175"/>
      <c r="P90" s="175"/>
      <c r="Q90" s="175"/>
      <c r="R90" s="175"/>
      <c r="S90" s="860"/>
      <c r="T90" s="861"/>
      <c r="U90" s="861"/>
      <c r="V90" s="861"/>
      <c r="W90" s="862"/>
      <c r="X90" s="172" t="s">
        <v>182</v>
      </c>
      <c r="Y90" s="860"/>
      <c r="Z90" s="861"/>
      <c r="AA90" s="861"/>
      <c r="AB90" s="861"/>
      <c r="AC90" s="862"/>
      <c r="AD90" s="233" t="s">
        <v>182</v>
      </c>
      <c r="AE90" s="860"/>
      <c r="AF90" s="861"/>
      <c r="AG90" s="861"/>
      <c r="AH90" s="861"/>
      <c r="AI90" s="862"/>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885"/>
      <c r="C91" s="886"/>
      <c r="D91" s="886"/>
      <c r="E91" s="886"/>
      <c r="F91" s="886"/>
      <c r="G91" s="886"/>
      <c r="H91" s="886"/>
      <c r="I91" s="873"/>
      <c r="J91" s="873"/>
      <c r="K91" s="238"/>
      <c r="L91" s="172"/>
      <c r="M91" s="239" t="s">
        <v>138</v>
      </c>
      <c r="N91" s="945">
        <f>SUM(T91,Z91,AF91)</f>
        <v>0</v>
      </c>
      <c r="O91" s="945"/>
      <c r="P91" s="945"/>
      <c r="Q91" s="239" t="s">
        <v>182</v>
      </c>
      <c r="R91" s="240" t="s">
        <v>183</v>
      </c>
      <c r="S91" s="241" t="s">
        <v>138</v>
      </c>
      <c r="T91" s="945">
        <f>S82*S90*12</f>
        <v>0</v>
      </c>
      <c r="U91" s="945"/>
      <c r="V91" s="945"/>
      <c r="W91" s="239" t="s">
        <v>182</v>
      </c>
      <c r="X91" s="242" t="s">
        <v>183</v>
      </c>
      <c r="Y91" s="239" t="s">
        <v>138</v>
      </c>
      <c r="Z91" s="945">
        <f>Y82*Y90*12</f>
        <v>0</v>
      </c>
      <c r="AA91" s="945"/>
      <c r="AB91" s="945"/>
      <c r="AC91" s="239" t="s">
        <v>182</v>
      </c>
      <c r="AD91" s="242" t="s">
        <v>183</v>
      </c>
      <c r="AE91" s="239" t="s">
        <v>138</v>
      </c>
      <c r="AF91" s="945">
        <f>AE82*AE90*12</f>
        <v>0</v>
      </c>
      <c r="AG91" s="945"/>
      <c r="AH91" s="94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42">
        <v>6</v>
      </c>
      <c r="Y92" s="943"/>
      <c r="Z92" s="251" t="s">
        <v>63</v>
      </c>
      <c r="AA92" s="252"/>
      <c r="AB92" s="252"/>
      <c r="AC92" s="944"/>
      <c r="AD92" s="94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10" t="s">
        <v>213</v>
      </c>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263"/>
      <c r="AL96" s="264"/>
      <c r="AM96" s="76"/>
      <c r="AN96" s="265"/>
      <c r="AO96" s="265"/>
      <c r="AP96" s="265"/>
      <c r="AQ96" s="265"/>
      <c r="AR96" s="266"/>
      <c r="AT96" s="55"/>
    </row>
    <row r="97" spans="1:46" s="50" customFormat="1" ht="18" customHeight="1" thickBot="1">
      <c r="A97" s="271"/>
      <c r="B97" s="272"/>
      <c r="C97" s="273"/>
      <c r="D97" s="274" t="s">
        <v>49</v>
      </c>
      <c r="E97" s="275"/>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11"/>
      <c r="AI97" s="911"/>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27">
        <v>3</v>
      </c>
      <c r="Q98" s="927"/>
      <c r="R98" s="117" t="s">
        <v>11</v>
      </c>
      <c r="S98" s="927">
        <v>4</v>
      </c>
      <c r="T98" s="927"/>
      <c r="U98" s="117" t="s">
        <v>12</v>
      </c>
      <c r="V98" s="699" t="s">
        <v>13</v>
      </c>
      <c r="W98" s="699"/>
      <c r="X98" s="117" t="s">
        <v>19</v>
      </c>
      <c r="Y98" s="117"/>
      <c r="Z98" s="927">
        <v>4</v>
      </c>
      <c r="AA98" s="927"/>
      <c r="AB98" s="117" t="s">
        <v>11</v>
      </c>
      <c r="AC98" s="927">
        <v>3</v>
      </c>
      <c r="AD98" s="927"/>
      <c r="AE98" s="117" t="s">
        <v>12</v>
      </c>
      <c r="AF98" s="117" t="s">
        <v>123</v>
      </c>
      <c r="AG98" s="480">
        <f>IF(P98&gt;=1,(Z98*12+AC98)-(P98*12+S98)+1,"")</f>
        <v>12</v>
      </c>
      <c r="AH98" s="699" t="s">
        <v>124</v>
      </c>
      <c r="AI98" s="699"/>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71" t="s">
        <v>356</v>
      </c>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row>
    <row r="102" spans="1:46" s="50" customFormat="1" ht="24" customHeight="1">
      <c r="A102" s="283" t="s">
        <v>79</v>
      </c>
      <c r="B102" s="871" t="s">
        <v>357</v>
      </c>
      <c r="C102" s="871"/>
      <c r="D102" s="871"/>
      <c r="E102" s="871"/>
      <c r="F102" s="871"/>
      <c r="G102" s="871"/>
      <c r="H102" s="871"/>
      <c r="I102" s="871"/>
      <c r="J102" s="871"/>
      <c r="K102" s="871"/>
      <c r="L102" s="871"/>
      <c r="M102" s="871"/>
      <c r="N102" s="871"/>
      <c r="O102" s="871"/>
      <c r="P102" s="871"/>
      <c r="Q102" s="871"/>
      <c r="R102" s="871"/>
      <c r="S102" s="871"/>
      <c r="T102" s="871"/>
      <c r="U102" s="871"/>
      <c r="V102" s="871"/>
      <c r="W102" s="871"/>
      <c r="X102" s="871"/>
      <c r="Y102" s="871"/>
      <c r="Z102" s="871"/>
      <c r="AA102" s="871"/>
      <c r="AB102" s="871"/>
      <c r="AC102" s="871"/>
      <c r="AD102" s="871"/>
      <c r="AE102" s="871"/>
      <c r="AF102" s="871"/>
      <c r="AG102" s="871"/>
      <c r="AH102" s="871"/>
      <c r="AI102" s="871"/>
      <c r="AJ102" s="871"/>
    </row>
    <row r="103" spans="1:46" s="50" customFormat="1" ht="27" customHeight="1">
      <c r="A103" s="284" t="s">
        <v>79</v>
      </c>
      <c r="B103" s="687" t="s">
        <v>358</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row>
    <row r="104" spans="1:46" s="50" customFormat="1" ht="40.15" customHeight="1">
      <c r="A104" s="126" t="s">
        <v>79</v>
      </c>
      <c r="B104" s="690" t="s">
        <v>361</v>
      </c>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row>
    <row r="105" spans="1:46" s="50" customFormat="1" ht="36" customHeight="1">
      <c r="A105" s="284" t="s">
        <v>94</v>
      </c>
      <c r="B105" s="877" t="s">
        <v>359</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row>
    <row r="106" spans="1:46" s="50" customFormat="1" ht="27" customHeight="1">
      <c r="A106" s="284" t="s">
        <v>79</v>
      </c>
      <c r="B106" s="877" t="s">
        <v>360</v>
      </c>
      <c r="C106" s="877"/>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890" t="s">
        <v>35</v>
      </c>
      <c r="B111" s="891"/>
      <c r="C111" s="891"/>
      <c r="D111" s="898"/>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82" t="s">
        <v>32</v>
      </c>
      <c r="B112" s="883"/>
      <c r="C112" s="883"/>
      <c r="D112" s="88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884"/>
      <c r="B113" s="873"/>
      <c r="C113" s="873"/>
      <c r="D113" s="873"/>
      <c r="E113" s="304"/>
      <c r="F113" s="302" t="s">
        <v>36</v>
      </c>
      <c r="G113" s="135"/>
      <c r="H113" s="135"/>
      <c r="I113" s="135"/>
      <c r="J113" s="135"/>
      <c r="K113" s="305"/>
      <c r="L113" s="302" t="s">
        <v>129</v>
      </c>
      <c r="M113" s="135"/>
      <c r="N113" s="135"/>
      <c r="O113" s="302"/>
      <c r="P113" s="302"/>
      <c r="Q113" s="306"/>
      <c r="R113" s="307"/>
      <c r="S113" s="302" t="s">
        <v>29</v>
      </c>
      <c r="T113" s="302"/>
      <c r="U113" s="302" t="s">
        <v>30</v>
      </c>
      <c r="V113" s="794"/>
      <c r="W113" s="794"/>
      <c r="X113" s="794"/>
      <c r="Y113" s="794"/>
      <c r="Z113" s="794"/>
      <c r="AA113" s="794"/>
      <c r="AB113" s="794"/>
      <c r="AC113" s="794"/>
      <c r="AD113" s="794"/>
      <c r="AE113" s="794"/>
      <c r="AF113" s="794"/>
      <c r="AG113" s="794"/>
      <c r="AH113" s="794"/>
      <c r="AI113" s="794"/>
      <c r="AJ113" s="308" t="s">
        <v>31</v>
      </c>
      <c r="AK113" s="2"/>
    </row>
    <row r="114" spans="1:37" s="50" customFormat="1" ht="18" customHeight="1" thickBot="1">
      <c r="A114" s="884"/>
      <c r="B114" s="873"/>
      <c r="C114" s="873"/>
      <c r="D114" s="8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884"/>
      <c r="B115" s="873"/>
      <c r="C115" s="873"/>
      <c r="D115" s="873"/>
      <c r="E115" s="912" t="s">
        <v>429</v>
      </c>
      <c r="F115" s="913"/>
      <c r="G115" s="913"/>
      <c r="H115" s="913"/>
      <c r="I115" s="913"/>
      <c r="J115" s="913"/>
      <c r="K115" s="913"/>
      <c r="L115" s="913"/>
      <c r="M115" s="913"/>
      <c r="N115" s="913"/>
      <c r="O115" s="913"/>
      <c r="P115" s="913"/>
      <c r="Q115" s="913"/>
      <c r="R115" s="913"/>
      <c r="S115" s="913"/>
      <c r="T115" s="913"/>
      <c r="U115" s="913"/>
      <c r="V115" s="913"/>
      <c r="W115" s="913"/>
      <c r="X115" s="913"/>
      <c r="Y115" s="913"/>
      <c r="Z115" s="913"/>
      <c r="AA115" s="913"/>
      <c r="AB115" s="913"/>
      <c r="AC115" s="913"/>
      <c r="AD115" s="913"/>
      <c r="AE115" s="913"/>
      <c r="AF115" s="913"/>
      <c r="AG115" s="913"/>
      <c r="AH115" s="913"/>
      <c r="AI115" s="913"/>
      <c r="AJ115" s="914"/>
      <c r="AK115" s="2"/>
    </row>
    <row r="116" spans="1:37" s="50" customFormat="1" ht="12">
      <c r="A116" s="884"/>
      <c r="B116" s="873"/>
      <c r="C116" s="873"/>
      <c r="D116" s="8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5" thickBot="1">
      <c r="A117" s="884"/>
      <c r="B117" s="873"/>
      <c r="C117" s="873"/>
      <c r="D117" s="8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885"/>
      <c r="B118" s="886"/>
      <c r="C118" s="886"/>
      <c r="D118" s="886"/>
      <c r="E118" s="315" t="s">
        <v>132</v>
      </c>
      <c r="F118" s="142"/>
      <c r="G118" s="142"/>
      <c r="H118" s="142"/>
      <c r="I118" s="142"/>
      <c r="J118" s="142"/>
      <c r="K118" s="142"/>
      <c r="L118" s="875" t="s">
        <v>224</v>
      </c>
      <c r="M118" s="876"/>
      <c r="N118" s="876"/>
      <c r="O118" s="902">
        <v>29</v>
      </c>
      <c r="P118" s="902"/>
      <c r="Q118" s="316" t="s">
        <v>5</v>
      </c>
      <c r="R118" s="902">
        <v>4</v>
      </c>
      <c r="S118" s="90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890" t="s">
        <v>291</v>
      </c>
      <c r="B122" s="891"/>
      <c r="C122" s="891"/>
      <c r="D122" s="892"/>
      <c r="E122" s="814" t="s">
        <v>430</v>
      </c>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c r="AI122" s="815"/>
      <c r="AJ122" s="816"/>
      <c r="AK122" s="2"/>
    </row>
    <row r="123" spans="1:37" s="50" customFormat="1" ht="18" customHeight="1" thickBot="1">
      <c r="A123" s="882" t="s">
        <v>108</v>
      </c>
      <c r="B123" s="883"/>
      <c r="C123" s="883"/>
      <c r="D123" s="89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885"/>
      <c r="B124" s="886"/>
      <c r="C124" s="886"/>
      <c r="D124" s="894"/>
      <c r="E124" s="295" t="s">
        <v>140</v>
      </c>
      <c r="F124" s="295"/>
      <c r="G124" s="143"/>
      <c r="H124" s="143"/>
      <c r="I124" s="143"/>
      <c r="J124" s="143"/>
      <c r="K124" s="143"/>
      <c r="L124" s="143"/>
      <c r="M124" s="143"/>
      <c r="N124" s="143"/>
      <c r="O124" s="295"/>
      <c r="P124" s="899"/>
      <c r="Q124" s="900"/>
      <c r="R124" s="900"/>
      <c r="S124" s="900"/>
      <c r="T124" s="900"/>
      <c r="U124" s="900"/>
      <c r="V124" s="900"/>
      <c r="W124" s="900"/>
      <c r="X124" s="900"/>
      <c r="Y124" s="900"/>
      <c r="Z124" s="900"/>
      <c r="AA124" s="900"/>
      <c r="AB124" s="900"/>
      <c r="AC124" s="900"/>
      <c r="AD124" s="900"/>
      <c r="AE124" s="900"/>
      <c r="AF124" s="900"/>
      <c r="AG124" s="900"/>
      <c r="AH124" s="900"/>
      <c r="AI124" s="900"/>
      <c r="AJ124" s="901"/>
      <c r="AK124" s="2"/>
    </row>
    <row r="125" spans="1:37" s="50" customFormat="1" ht="26.25" customHeight="1">
      <c r="A125" s="890" t="s">
        <v>35</v>
      </c>
      <c r="B125" s="891"/>
      <c r="C125" s="891"/>
      <c r="D125" s="898"/>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82" t="s">
        <v>32</v>
      </c>
      <c r="B126" s="883"/>
      <c r="C126" s="883"/>
      <c r="D126" s="88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884"/>
      <c r="B127" s="873"/>
      <c r="C127" s="873"/>
      <c r="D127" s="873"/>
      <c r="E127" s="333"/>
      <c r="F127" s="302" t="s">
        <v>36</v>
      </c>
      <c r="G127" s="135"/>
      <c r="H127" s="135"/>
      <c r="I127" s="135"/>
      <c r="J127" s="135"/>
      <c r="K127" s="334"/>
      <c r="L127" s="302" t="s">
        <v>130</v>
      </c>
      <c r="M127" s="135"/>
      <c r="N127" s="135"/>
      <c r="O127" s="302"/>
      <c r="P127" s="302"/>
      <c r="Q127" s="306"/>
      <c r="R127" s="267"/>
      <c r="S127" s="302" t="s">
        <v>29</v>
      </c>
      <c r="T127" s="302"/>
      <c r="U127" s="302" t="s">
        <v>30</v>
      </c>
      <c r="V127" s="928"/>
      <c r="W127" s="928"/>
      <c r="X127" s="928"/>
      <c r="Y127" s="928"/>
      <c r="Z127" s="928"/>
      <c r="AA127" s="928"/>
      <c r="AB127" s="928"/>
      <c r="AC127" s="928"/>
      <c r="AD127" s="928"/>
      <c r="AE127" s="928"/>
      <c r="AF127" s="928"/>
      <c r="AG127" s="928"/>
      <c r="AH127" s="928"/>
      <c r="AI127" s="928"/>
      <c r="AJ127" s="308" t="s">
        <v>31</v>
      </c>
      <c r="AK127" s="2"/>
    </row>
    <row r="128" spans="1:37" s="50" customFormat="1" ht="15.75" customHeight="1" thickBot="1">
      <c r="A128" s="884"/>
      <c r="B128" s="873"/>
      <c r="C128" s="873"/>
      <c r="D128" s="8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884"/>
      <c r="B129" s="873"/>
      <c r="C129" s="873"/>
      <c r="D129" s="873"/>
      <c r="E129" s="895" t="s">
        <v>431</v>
      </c>
      <c r="F129" s="896"/>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
    </row>
    <row r="130" spans="1:38" s="50" customFormat="1" ht="12">
      <c r="A130" s="884"/>
      <c r="B130" s="873"/>
      <c r="C130" s="873"/>
      <c r="D130" s="8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884"/>
      <c r="B131" s="873"/>
      <c r="C131" s="873"/>
      <c r="D131" s="8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3.5" thickBot="1">
      <c r="A132" s="884"/>
      <c r="B132" s="873"/>
      <c r="C132" s="873"/>
      <c r="D132" s="8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885"/>
      <c r="B133" s="886"/>
      <c r="C133" s="886"/>
      <c r="D133" s="886"/>
      <c r="E133" s="315" t="s">
        <v>132</v>
      </c>
      <c r="F133" s="142"/>
      <c r="G133" s="142"/>
      <c r="H133" s="142"/>
      <c r="I133" s="142"/>
      <c r="J133" s="142"/>
      <c r="K133" s="336"/>
      <c r="L133" s="875" t="s">
        <v>19</v>
      </c>
      <c r="M133" s="876"/>
      <c r="N133" s="878">
        <v>3</v>
      </c>
      <c r="O133" s="878"/>
      <c r="P133" s="316" t="s">
        <v>5</v>
      </c>
      <c r="Q133" s="878">
        <v>4</v>
      </c>
      <c r="R133" s="87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890" t="s">
        <v>152</v>
      </c>
      <c r="B137" s="891"/>
      <c r="C137" s="891"/>
      <c r="D137" s="892"/>
      <c r="E137" s="879"/>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1"/>
    </row>
    <row r="138" spans="1:38" s="50" customFormat="1" ht="70.5" customHeight="1" thickBot="1">
      <c r="A138" s="890" t="s">
        <v>217</v>
      </c>
      <c r="B138" s="891"/>
      <c r="C138" s="891"/>
      <c r="D138" s="892"/>
      <c r="E138" s="879"/>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32"/>
      <c r="B153" s="376" t="s">
        <v>45</v>
      </c>
      <c r="C153" s="887" t="s">
        <v>294</v>
      </c>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8"/>
      <c r="AG153" s="888"/>
      <c r="AH153" s="888"/>
      <c r="AI153" s="888"/>
      <c r="AJ153" s="889"/>
      <c r="AK153" s="2"/>
      <c r="AL153" s="377"/>
    </row>
    <row r="154" spans="1:38" s="50" customFormat="1" ht="15" customHeight="1">
      <c r="A154" s="833"/>
      <c r="B154" s="839"/>
      <c r="C154" s="820" t="s">
        <v>195</v>
      </c>
      <c r="D154" s="821"/>
      <c r="E154" s="821"/>
      <c r="F154" s="821"/>
      <c r="G154" s="821"/>
      <c r="H154" s="821"/>
      <c r="I154" s="821"/>
      <c r="J154" s="822"/>
      <c r="K154" s="840"/>
      <c r="L154" s="841" t="s">
        <v>196</v>
      </c>
      <c r="M154" s="872" t="s">
        <v>334</v>
      </c>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4"/>
      <c r="AK154" s="378"/>
      <c r="AL154" s="379"/>
    </row>
    <row r="155" spans="1:38" s="50" customFormat="1" ht="15" customHeight="1" thickBot="1">
      <c r="A155" s="833"/>
      <c r="B155" s="813"/>
      <c r="C155" s="820"/>
      <c r="D155" s="821"/>
      <c r="E155" s="821"/>
      <c r="F155" s="821"/>
      <c r="G155" s="821"/>
      <c r="H155" s="821"/>
      <c r="I155" s="821"/>
      <c r="J155" s="822"/>
      <c r="K155" s="840"/>
      <c r="L155" s="841"/>
      <c r="M155" s="872"/>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4"/>
      <c r="AK155" s="378"/>
      <c r="AL155" s="379"/>
    </row>
    <row r="156" spans="1:38" s="50" customFormat="1" ht="75" customHeight="1" thickBot="1">
      <c r="A156" s="833"/>
      <c r="B156" s="813"/>
      <c r="C156" s="820"/>
      <c r="D156" s="821"/>
      <c r="E156" s="821"/>
      <c r="F156" s="821"/>
      <c r="G156" s="821"/>
      <c r="H156" s="821"/>
      <c r="I156" s="821"/>
      <c r="J156" s="822"/>
      <c r="K156" s="380"/>
      <c r="L156" s="842"/>
      <c r="M156" s="903"/>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2"/>
      <c r="AL156" s="379"/>
    </row>
    <row r="157" spans="1:38" s="50" customFormat="1" ht="17.25" customHeight="1" thickBot="1">
      <c r="A157" s="833"/>
      <c r="B157" s="813"/>
      <c r="C157" s="820"/>
      <c r="D157" s="821"/>
      <c r="E157" s="821"/>
      <c r="F157" s="821"/>
      <c r="G157" s="821"/>
      <c r="H157" s="821"/>
      <c r="I157" s="821"/>
      <c r="J157" s="822"/>
      <c r="K157" s="381"/>
      <c r="L157" s="841"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34"/>
      <c r="B158" s="813"/>
      <c r="C158" s="820"/>
      <c r="D158" s="821"/>
      <c r="E158" s="821"/>
      <c r="F158" s="821"/>
      <c r="G158" s="821"/>
      <c r="H158" s="821"/>
      <c r="I158" s="821"/>
      <c r="J158" s="822"/>
      <c r="K158" s="383"/>
      <c r="L158" s="906"/>
      <c r="M158" s="907" t="s">
        <v>432</v>
      </c>
      <c r="N158" s="908"/>
      <c r="O158" s="908"/>
      <c r="P158" s="908"/>
      <c r="Q158" s="908"/>
      <c r="R158" s="908"/>
      <c r="S158" s="908"/>
      <c r="T158" s="908"/>
      <c r="U158" s="908"/>
      <c r="V158" s="908"/>
      <c r="W158" s="908"/>
      <c r="X158" s="908"/>
      <c r="Y158" s="908"/>
      <c r="Z158" s="908"/>
      <c r="AA158" s="908"/>
      <c r="AB158" s="908"/>
      <c r="AC158" s="908"/>
      <c r="AD158" s="908"/>
      <c r="AE158" s="908"/>
      <c r="AF158" s="908"/>
      <c r="AG158" s="908"/>
      <c r="AH158" s="908"/>
      <c r="AI158" s="908"/>
      <c r="AJ158" s="90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32"/>
      <c r="B162" s="392" t="s">
        <v>191</v>
      </c>
      <c r="C162" s="835" t="s">
        <v>295</v>
      </c>
      <c r="D162" s="836"/>
      <c r="E162" s="836"/>
      <c r="F162" s="836"/>
      <c r="G162" s="836"/>
      <c r="H162" s="836"/>
      <c r="I162" s="836"/>
      <c r="J162" s="836"/>
      <c r="K162" s="836"/>
      <c r="L162" s="836"/>
      <c r="M162" s="836"/>
      <c r="N162" s="836"/>
      <c r="O162" s="836"/>
      <c r="P162" s="836"/>
      <c r="Q162" s="836"/>
      <c r="R162" s="836"/>
      <c r="S162" s="836"/>
      <c r="T162" s="836"/>
      <c r="U162" s="837"/>
      <c r="V162" s="837"/>
      <c r="W162" s="837"/>
      <c r="X162" s="837"/>
      <c r="Y162" s="837"/>
      <c r="Z162" s="837"/>
      <c r="AA162" s="837"/>
      <c r="AB162" s="837"/>
      <c r="AC162" s="837"/>
      <c r="AD162" s="837"/>
      <c r="AE162" s="837"/>
      <c r="AF162" s="837"/>
      <c r="AG162" s="837"/>
      <c r="AH162" s="837"/>
      <c r="AI162" s="837"/>
      <c r="AJ162" s="838"/>
      <c r="AK162" s="43"/>
      <c r="AL162" s="287"/>
    </row>
    <row r="163" spans="1:46" s="50" customFormat="1" ht="27" customHeight="1">
      <c r="A163" s="833"/>
      <c r="B163" s="812"/>
      <c r="C163" s="817" t="s">
        <v>202</v>
      </c>
      <c r="D163" s="818"/>
      <c r="E163" s="818"/>
      <c r="F163" s="818"/>
      <c r="G163" s="818"/>
      <c r="H163" s="818"/>
      <c r="I163" s="818"/>
      <c r="J163" s="819"/>
      <c r="K163" s="393"/>
      <c r="L163" s="394" t="s">
        <v>74</v>
      </c>
      <c r="M163" s="847" t="s">
        <v>46</v>
      </c>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9"/>
      <c r="AK163" s="43"/>
      <c r="AL163" s="357"/>
    </row>
    <row r="164" spans="1:46" s="50" customFormat="1" ht="40.5" customHeight="1">
      <c r="A164" s="833"/>
      <c r="B164" s="813"/>
      <c r="C164" s="820"/>
      <c r="D164" s="821"/>
      <c r="E164" s="821"/>
      <c r="F164" s="821"/>
      <c r="G164" s="821"/>
      <c r="H164" s="821"/>
      <c r="I164" s="821"/>
      <c r="J164" s="822"/>
      <c r="K164" s="395"/>
      <c r="L164" s="396" t="s">
        <v>199</v>
      </c>
      <c r="M164" s="823" t="s">
        <v>42</v>
      </c>
      <c r="N164" s="795"/>
      <c r="O164" s="795"/>
      <c r="P164" s="795"/>
      <c r="Q164" s="795"/>
      <c r="R164" s="795"/>
      <c r="S164" s="795"/>
      <c r="T164" s="795"/>
      <c r="U164" s="795"/>
      <c r="V164" s="795"/>
      <c r="W164" s="795"/>
      <c r="X164" s="795"/>
      <c r="Y164" s="795"/>
      <c r="Z164" s="795"/>
      <c r="AA164" s="795"/>
      <c r="AB164" s="795"/>
      <c r="AC164" s="795"/>
      <c r="AD164" s="795"/>
      <c r="AE164" s="795"/>
      <c r="AF164" s="795"/>
      <c r="AG164" s="795"/>
      <c r="AH164" s="795"/>
      <c r="AI164" s="795"/>
      <c r="AJ164" s="824"/>
      <c r="AK164" s="397"/>
      <c r="AL164" s="398"/>
    </row>
    <row r="165" spans="1:46" s="50" customFormat="1" ht="40.5" customHeight="1">
      <c r="A165" s="834"/>
      <c r="B165" s="813"/>
      <c r="C165" s="820"/>
      <c r="D165" s="821"/>
      <c r="E165" s="821"/>
      <c r="F165" s="821"/>
      <c r="G165" s="821"/>
      <c r="H165" s="821"/>
      <c r="I165" s="821"/>
      <c r="J165" s="822"/>
      <c r="K165" s="383"/>
      <c r="L165" s="399" t="s">
        <v>198</v>
      </c>
      <c r="M165" s="825" t="s">
        <v>47</v>
      </c>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7"/>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28" t="s">
        <v>107</v>
      </c>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30" customHeight="1">
      <c r="A170" s="929" t="s">
        <v>435</v>
      </c>
      <c r="B170" s="930"/>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5" t="s">
        <v>44</v>
      </c>
      <c r="B172" s="830"/>
      <c r="C172" s="830"/>
      <c r="D172" s="846"/>
      <c r="E172" s="829" t="s">
        <v>43</v>
      </c>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1"/>
      <c r="AK172" s="407"/>
      <c r="AT172" s="75"/>
    </row>
    <row r="173" spans="1:46" s="408" customFormat="1" ht="15" customHeight="1">
      <c r="A173" s="990" t="s">
        <v>392</v>
      </c>
      <c r="B173" s="991"/>
      <c r="C173" s="991"/>
      <c r="D173" s="992"/>
      <c r="E173" s="594"/>
      <c r="F173" s="843" t="s">
        <v>398</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407"/>
    </row>
    <row r="174" spans="1:46" s="408" customFormat="1" ht="15" customHeight="1">
      <c r="A174" s="993"/>
      <c r="B174" s="994"/>
      <c r="C174" s="994"/>
      <c r="D174" s="995"/>
      <c r="E174" s="593"/>
      <c r="F174" s="795" t="s">
        <v>399</v>
      </c>
      <c r="G174" s="795"/>
      <c r="H174" s="795"/>
      <c r="I174" s="795"/>
      <c r="J174" s="795"/>
      <c r="K174" s="795"/>
      <c r="L174" s="795"/>
      <c r="M174" s="795"/>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811"/>
      <c r="AK174" s="407"/>
    </row>
    <row r="175" spans="1:46" s="408" customFormat="1" ht="15" customHeight="1">
      <c r="A175" s="993"/>
      <c r="B175" s="994"/>
      <c r="C175" s="994"/>
      <c r="D175" s="995"/>
      <c r="E175" s="593"/>
      <c r="F175" s="795" t="s">
        <v>400</v>
      </c>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811"/>
      <c r="AK175" s="407"/>
    </row>
    <row r="176" spans="1:46" s="408" customFormat="1" ht="15" customHeight="1">
      <c r="A176" s="996"/>
      <c r="B176" s="997"/>
      <c r="C176" s="997"/>
      <c r="D176" s="998"/>
      <c r="E176" s="595"/>
      <c r="F176" s="850" t="s">
        <v>401</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1"/>
      <c r="AK176" s="407"/>
    </row>
    <row r="177" spans="1:37" s="408" customFormat="1" ht="30" customHeight="1">
      <c r="A177" s="990" t="s">
        <v>393</v>
      </c>
      <c r="B177" s="991"/>
      <c r="C177" s="991"/>
      <c r="D177" s="992"/>
      <c r="E177" s="594"/>
      <c r="F177" s="843" t="s">
        <v>437</v>
      </c>
      <c r="G177" s="843"/>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4"/>
      <c r="AK177" s="407"/>
    </row>
    <row r="178" spans="1:37" s="50" customFormat="1" ht="15" customHeight="1">
      <c r="A178" s="993"/>
      <c r="B178" s="994"/>
      <c r="C178" s="994"/>
      <c r="D178" s="995"/>
      <c r="E178" s="593"/>
      <c r="F178" s="795" t="s">
        <v>402</v>
      </c>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811"/>
      <c r="AK178" s="407"/>
    </row>
    <row r="179" spans="1:37" s="50" customFormat="1" ht="15" customHeight="1">
      <c r="A179" s="993"/>
      <c r="B179" s="994"/>
      <c r="C179" s="994"/>
      <c r="D179" s="995"/>
      <c r="E179" s="593"/>
      <c r="F179" s="795" t="s">
        <v>403</v>
      </c>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811"/>
      <c r="AK179" s="407"/>
    </row>
    <row r="180" spans="1:37" s="50" customFormat="1" ht="15" customHeight="1">
      <c r="A180" s="996"/>
      <c r="B180" s="997"/>
      <c r="C180" s="997"/>
      <c r="D180" s="998"/>
      <c r="E180" s="595"/>
      <c r="F180" s="850" t="s">
        <v>404</v>
      </c>
      <c r="G180" s="850"/>
      <c r="H180" s="850"/>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1"/>
      <c r="AK180" s="407"/>
    </row>
    <row r="181" spans="1:37" s="50" customFormat="1" ht="15" customHeight="1">
      <c r="A181" s="990" t="s">
        <v>394</v>
      </c>
      <c r="B181" s="991"/>
      <c r="C181" s="991"/>
      <c r="D181" s="992"/>
      <c r="E181" s="594"/>
      <c r="F181" s="843" t="s">
        <v>405</v>
      </c>
      <c r="G181" s="843"/>
      <c r="H181" s="843"/>
      <c r="I181" s="843"/>
      <c r="J181" s="843"/>
      <c r="K181" s="843"/>
      <c r="L181" s="843"/>
      <c r="M181" s="843"/>
      <c r="N181" s="843"/>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4"/>
      <c r="AK181" s="407"/>
    </row>
    <row r="182" spans="1:37" s="50" customFormat="1" ht="30" customHeight="1">
      <c r="A182" s="993"/>
      <c r="B182" s="994"/>
      <c r="C182" s="994"/>
      <c r="D182" s="995"/>
      <c r="E182" s="593"/>
      <c r="F182" s="795" t="s">
        <v>406</v>
      </c>
      <c r="G182" s="795"/>
      <c r="H182" s="795"/>
      <c r="I182" s="795"/>
      <c r="J182" s="795"/>
      <c r="K182" s="795"/>
      <c r="L182" s="795"/>
      <c r="M182" s="795"/>
      <c r="N182" s="795"/>
      <c r="O182" s="795"/>
      <c r="P182" s="795"/>
      <c r="Q182" s="795"/>
      <c r="R182" s="795"/>
      <c r="S182" s="795"/>
      <c r="T182" s="795"/>
      <c r="U182" s="795"/>
      <c r="V182" s="795"/>
      <c r="W182" s="795"/>
      <c r="X182" s="795"/>
      <c r="Y182" s="795"/>
      <c r="Z182" s="795"/>
      <c r="AA182" s="795"/>
      <c r="AB182" s="795"/>
      <c r="AC182" s="795"/>
      <c r="AD182" s="795"/>
      <c r="AE182" s="795"/>
      <c r="AF182" s="795"/>
      <c r="AG182" s="795"/>
      <c r="AH182" s="795"/>
      <c r="AI182" s="795"/>
      <c r="AJ182" s="811"/>
      <c r="AK182" s="407"/>
    </row>
    <row r="183" spans="1:37" s="50" customFormat="1" ht="15" customHeight="1">
      <c r="A183" s="993"/>
      <c r="B183" s="994"/>
      <c r="C183" s="994"/>
      <c r="D183" s="995"/>
      <c r="E183" s="593"/>
      <c r="F183" s="795" t="s">
        <v>407</v>
      </c>
      <c r="G183" s="795"/>
      <c r="H183" s="795"/>
      <c r="I183" s="795"/>
      <c r="J183" s="795"/>
      <c r="K183" s="795"/>
      <c r="L183" s="795"/>
      <c r="M183" s="795"/>
      <c r="N183" s="795"/>
      <c r="O183" s="795"/>
      <c r="P183" s="795"/>
      <c r="Q183" s="795"/>
      <c r="R183" s="795"/>
      <c r="S183" s="795"/>
      <c r="T183" s="795"/>
      <c r="U183" s="795"/>
      <c r="V183" s="795"/>
      <c r="W183" s="795"/>
      <c r="X183" s="795"/>
      <c r="Y183" s="795"/>
      <c r="Z183" s="795"/>
      <c r="AA183" s="795"/>
      <c r="AB183" s="795"/>
      <c r="AC183" s="795"/>
      <c r="AD183" s="795"/>
      <c r="AE183" s="795"/>
      <c r="AF183" s="795"/>
      <c r="AG183" s="795"/>
      <c r="AH183" s="795"/>
      <c r="AI183" s="795"/>
      <c r="AJ183" s="811"/>
      <c r="AK183" s="407"/>
    </row>
    <row r="184" spans="1:37" s="50" customFormat="1" ht="15" customHeight="1">
      <c r="A184" s="993"/>
      <c r="B184" s="994"/>
      <c r="C184" s="994"/>
      <c r="D184" s="995"/>
      <c r="E184" s="593"/>
      <c r="F184" s="795" t="s">
        <v>408</v>
      </c>
      <c r="G184" s="795"/>
      <c r="H184" s="795"/>
      <c r="I184" s="795"/>
      <c r="J184" s="795"/>
      <c r="K184" s="795"/>
      <c r="L184" s="795"/>
      <c r="M184" s="795"/>
      <c r="N184" s="795"/>
      <c r="O184" s="795"/>
      <c r="P184" s="795"/>
      <c r="Q184" s="795"/>
      <c r="R184" s="795"/>
      <c r="S184" s="795"/>
      <c r="T184" s="795"/>
      <c r="U184" s="795"/>
      <c r="V184" s="795"/>
      <c r="W184" s="795"/>
      <c r="X184" s="795"/>
      <c r="Y184" s="795"/>
      <c r="Z184" s="795"/>
      <c r="AA184" s="795"/>
      <c r="AB184" s="795"/>
      <c r="AC184" s="795"/>
      <c r="AD184" s="795"/>
      <c r="AE184" s="795"/>
      <c r="AF184" s="795"/>
      <c r="AG184" s="795"/>
      <c r="AH184" s="795"/>
      <c r="AI184" s="795"/>
      <c r="AJ184" s="811"/>
      <c r="AK184" s="407"/>
    </row>
    <row r="185" spans="1:37" s="50" customFormat="1" ht="15" customHeight="1">
      <c r="A185" s="996"/>
      <c r="B185" s="997"/>
      <c r="C185" s="997"/>
      <c r="D185" s="998"/>
      <c r="E185" s="595"/>
      <c r="F185" s="850" t="s">
        <v>421</v>
      </c>
      <c r="G185" s="850"/>
      <c r="H185" s="850"/>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1"/>
      <c r="AK185" s="407"/>
    </row>
    <row r="186" spans="1:37" s="50" customFormat="1" ht="30" customHeight="1">
      <c r="A186" s="990" t="s">
        <v>395</v>
      </c>
      <c r="B186" s="991"/>
      <c r="C186" s="991"/>
      <c r="D186" s="992"/>
      <c r="E186" s="594"/>
      <c r="F186" s="843" t="s">
        <v>409</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407"/>
    </row>
    <row r="187" spans="1:37" s="50" customFormat="1" ht="15" customHeight="1">
      <c r="A187" s="993"/>
      <c r="B187" s="994"/>
      <c r="C187" s="994"/>
      <c r="D187" s="995"/>
      <c r="E187" s="593"/>
      <c r="F187" s="795" t="s">
        <v>410</v>
      </c>
      <c r="G187" s="795"/>
      <c r="H187" s="795"/>
      <c r="I187" s="795"/>
      <c r="J187" s="795"/>
      <c r="K187" s="795"/>
      <c r="L187" s="795"/>
      <c r="M187" s="795"/>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5"/>
      <c r="AJ187" s="811"/>
      <c r="AK187" s="407"/>
    </row>
    <row r="188" spans="1:37" s="50" customFormat="1" ht="15" customHeight="1">
      <c r="A188" s="993"/>
      <c r="B188" s="994"/>
      <c r="C188" s="994"/>
      <c r="D188" s="995"/>
      <c r="E188" s="593"/>
      <c r="F188" s="795" t="s">
        <v>411</v>
      </c>
      <c r="G188" s="795"/>
      <c r="H188" s="795"/>
      <c r="I188" s="795"/>
      <c r="J188" s="795"/>
      <c r="K188" s="795"/>
      <c r="L188" s="795"/>
      <c r="M188" s="795"/>
      <c r="N188" s="795"/>
      <c r="O188" s="795"/>
      <c r="P188" s="795"/>
      <c r="Q188" s="795"/>
      <c r="R188" s="795"/>
      <c r="S188" s="795"/>
      <c r="T188" s="795"/>
      <c r="U188" s="795"/>
      <c r="V188" s="795"/>
      <c r="W188" s="795"/>
      <c r="X188" s="795"/>
      <c r="Y188" s="795"/>
      <c r="Z188" s="795"/>
      <c r="AA188" s="795"/>
      <c r="AB188" s="795"/>
      <c r="AC188" s="795"/>
      <c r="AD188" s="795"/>
      <c r="AE188" s="795"/>
      <c r="AF188" s="795"/>
      <c r="AG188" s="795"/>
      <c r="AH188" s="795"/>
      <c r="AI188" s="795"/>
      <c r="AJ188" s="811"/>
      <c r="AK188" s="407"/>
    </row>
    <row r="189" spans="1:37" s="50" customFormat="1" ht="15" customHeight="1">
      <c r="A189" s="996"/>
      <c r="B189" s="997"/>
      <c r="C189" s="997"/>
      <c r="D189" s="998"/>
      <c r="E189" s="595"/>
      <c r="F189" s="850" t="s">
        <v>412</v>
      </c>
      <c r="G189" s="850"/>
      <c r="H189" s="850"/>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1"/>
      <c r="AK189" s="407"/>
    </row>
    <row r="190" spans="1:37" s="50" customFormat="1" ht="15" customHeight="1">
      <c r="A190" s="990" t="s">
        <v>397</v>
      </c>
      <c r="B190" s="991"/>
      <c r="C190" s="991"/>
      <c r="D190" s="992"/>
      <c r="E190" s="594"/>
      <c r="F190" s="843" t="s">
        <v>413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4"/>
      <c r="AK190" s="43"/>
    </row>
    <row r="191" spans="1:37" s="50" customFormat="1" ht="30" customHeight="1">
      <c r="A191" s="993"/>
      <c r="B191" s="994"/>
      <c r="C191" s="994"/>
      <c r="D191" s="995"/>
      <c r="E191" s="593"/>
      <c r="F191" s="795" t="s">
        <v>414</v>
      </c>
      <c r="G191" s="795"/>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811"/>
    </row>
    <row r="192" spans="1:37" s="50" customFormat="1" ht="15" customHeight="1">
      <c r="A192" s="993"/>
      <c r="B192" s="994"/>
      <c r="C192" s="994"/>
      <c r="D192" s="995"/>
      <c r="E192" s="593"/>
      <c r="F192" s="795" t="s">
        <v>415</v>
      </c>
      <c r="G192" s="795"/>
      <c r="H192" s="795"/>
      <c r="I192" s="795"/>
      <c r="J192" s="795"/>
      <c r="K192" s="795"/>
      <c r="L192" s="795"/>
      <c r="M192" s="795"/>
      <c r="N192" s="795"/>
      <c r="O192" s="795"/>
      <c r="P192" s="795"/>
      <c r="Q192" s="795"/>
      <c r="R192" s="795"/>
      <c r="S192" s="795"/>
      <c r="T192" s="795"/>
      <c r="U192" s="795"/>
      <c r="V192" s="795"/>
      <c r="W192" s="795"/>
      <c r="X192" s="795"/>
      <c r="Y192" s="795"/>
      <c r="Z192" s="795"/>
      <c r="AA192" s="795"/>
      <c r="AB192" s="795"/>
      <c r="AC192" s="795"/>
      <c r="AD192" s="795"/>
      <c r="AE192" s="795"/>
      <c r="AF192" s="795"/>
      <c r="AG192" s="795"/>
      <c r="AH192" s="795"/>
      <c r="AI192" s="795"/>
      <c r="AJ192" s="811"/>
    </row>
    <row r="193" spans="1:46" s="50" customFormat="1" ht="15" customHeight="1">
      <c r="A193" s="996"/>
      <c r="B193" s="997"/>
      <c r="C193" s="997"/>
      <c r="D193" s="998"/>
      <c r="E193" s="595"/>
      <c r="F193" s="850" t="s">
        <v>416</v>
      </c>
      <c r="G193" s="850"/>
      <c r="H193" s="850"/>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1"/>
    </row>
    <row r="194" spans="1:46" s="50" customFormat="1" ht="30" customHeight="1">
      <c r="A194" s="990" t="s">
        <v>396</v>
      </c>
      <c r="B194" s="991"/>
      <c r="C194" s="991"/>
      <c r="D194" s="992"/>
      <c r="E194" s="594"/>
      <c r="F194" s="843" t="s">
        <v>417</v>
      </c>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4"/>
      <c r="AK194" s="397"/>
    </row>
    <row r="195" spans="1:46" s="50" customFormat="1" ht="15" customHeight="1">
      <c r="A195" s="993"/>
      <c r="B195" s="994"/>
      <c r="C195" s="994"/>
      <c r="D195" s="995"/>
      <c r="E195" s="593"/>
      <c r="F195" s="795" t="s">
        <v>418</v>
      </c>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811"/>
      <c r="AK195" s="407"/>
    </row>
    <row r="196" spans="1:46" s="50" customFormat="1" ht="15" customHeight="1">
      <c r="A196" s="993"/>
      <c r="B196" s="994"/>
      <c r="C196" s="994"/>
      <c r="D196" s="995"/>
      <c r="E196" s="593"/>
      <c r="F196" s="795" t="s">
        <v>419</v>
      </c>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811"/>
      <c r="AK196" s="407"/>
    </row>
    <row r="197" spans="1:46" s="50" customFormat="1" ht="15" customHeight="1" thickBot="1">
      <c r="A197" s="999"/>
      <c r="B197" s="1000"/>
      <c r="C197" s="1000"/>
      <c r="D197" s="1001"/>
      <c r="E197" s="598"/>
      <c r="F197" s="988" t="s">
        <v>420</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989"/>
      <c r="AK197" s="43"/>
    </row>
    <row r="198" spans="1:46" s="50" customFormat="1" ht="30" customHeight="1" thickBot="1">
      <c r="A198" s="791" t="s">
        <v>436</v>
      </c>
      <c r="B198" s="792"/>
      <c r="C198" s="792"/>
      <c r="D198" s="792"/>
      <c r="E198" s="792"/>
      <c r="F198" s="792"/>
      <c r="G198" s="792"/>
      <c r="H198" s="792"/>
      <c r="I198" s="792"/>
      <c r="J198" s="792"/>
      <c r="K198" s="792"/>
      <c r="L198" s="792"/>
      <c r="M198" s="792"/>
      <c r="N198" s="793"/>
      <c r="O198" s="771"/>
      <c r="P198" s="771"/>
      <c r="Q198" s="772" t="s">
        <v>363</v>
      </c>
      <c r="R198" s="772"/>
      <c r="S198" s="985"/>
      <c r="T198" s="986"/>
      <c r="U198" s="986"/>
      <c r="V198" s="986"/>
      <c r="W198" s="986"/>
      <c r="X198" s="986"/>
      <c r="Y198" s="986"/>
      <c r="Z198" s="986"/>
      <c r="AA198" s="986"/>
      <c r="AB198" s="986"/>
      <c r="AC198" s="986"/>
      <c r="AD198" s="986"/>
      <c r="AE198" s="986"/>
      <c r="AF198" s="986"/>
      <c r="AG198" s="986"/>
      <c r="AH198" s="986"/>
      <c r="AI198" s="986"/>
      <c r="AJ198" s="987"/>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3.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799" t="s">
        <v>25</v>
      </c>
      <c r="B204" s="800"/>
      <c r="C204" s="800"/>
      <c r="D204" s="801"/>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02"/>
      <c r="B205" s="803"/>
      <c r="C205" s="803"/>
      <c r="D205" s="804"/>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05" t="s">
        <v>26</v>
      </c>
      <c r="B206" s="806"/>
      <c r="C206" s="806"/>
      <c r="D206" s="807"/>
      <c r="E206" s="421"/>
      <c r="F206" s="795" t="s">
        <v>27</v>
      </c>
      <c r="G206" s="795"/>
      <c r="H206" s="795"/>
      <c r="I206" s="795"/>
      <c r="J206" s="795"/>
      <c r="K206" s="795"/>
      <c r="L206" s="795"/>
      <c r="M206" s="795"/>
      <c r="N206" s="795"/>
      <c r="O206" s="795"/>
      <c r="P206" s="795"/>
      <c r="Q206" s="795"/>
      <c r="R206" s="795"/>
      <c r="S206" s="795"/>
      <c r="T206" s="795"/>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08"/>
      <c r="B207" s="809"/>
      <c r="C207" s="809"/>
      <c r="D207" s="810"/>
      <c r="E207" s="426"/>
      <c r="F207" s="427" t="s">
        <v>51</v>
      </c>
      <c r="G207" s="427"/>
      <c r="H207" s="770"/>
      <c r="I207" s="770"/>
      <c r="J207" s="770"/>
      <c r="K207" s="770"/>
      <c r="L207" s="770"/>
      <c r="M207" s="770"/>
      <c r="N207" s="770"/>
      <c r="O207" s="770"/>
      <c r="P207" s="770"/>
      <c r="Q207" s="770"/>
      <c r="R207" s="770"/>
      <c r="S207" s="770"/>
      <c r="T207" s="770"/>
      <c r="U207" s="770"/>
      <c r="V207" s="770"/>
      <c r="W207" s="770"/>
      <c r="X207" s="770"/>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3.5" thickBot="1">
      <c r="A211" s="433"/>
      <c r="B211" s="796" t="s">
        <v>86</v>
      </c>
      <c r="C211" s="797"/>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8"/>
      <c r="Z211" s="773" t="s">
        <v>58</v>
      </c>
      <c r="AA211" s="774"/>
      <c r="AB211" s="774"/>
      <c r="AC211" s="774"/>
      <c r="AD211" s="774"/>
      <c r="AE211" s="774"/>
      <c r="AF211" s="774"/>
      <c r="AG211" s="774"/>
      <c r="AH211" s="774"/>
      <c r="AI211" s="774"/>
      <c r="AJ211" s="775"/>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779" t="s">
        <v>60</v>
      </c>
      <c r="AA212" s="780"/>
      <c r="AB212" s="780"/>
      <c r="AC212" s="780"/>
      <c r="AD212" s="780"/>
      <c r="AE212" s="780"/>
      <c r="AF212" s="780"/>
      <c r="AG212" s="780"/>
      <c r="AH212" s="780"/>
      <c r="AI212" s="780"/>
      <c r="AJ212" s="781"/>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776" t="s">
        <v>61</v>
      </c>
      <c r="AA213" s="777"/>
      <c r="AB213" s="777"/>
      <c r="AC213" s="777"/>
      <c r="AD213" s="777"/>
      <c r="AE213" s="777"/>
      <c r="AF213" s="777"/>
      <c r="AG213" s="777"/>
      <c r="AH213" s="777"/>
      <c r="AI213" s="777"/>
      <c r="AJ213" s="778"/>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776" t="s">
        <v>384</v>
      </c>
      <c r="AA214" s="777"/>
      <c r="AB214" s="777"/>
      <c r="AC214" s="777"/>
      <c r="AD214" s="777"/>
      <c r="AE214" s="777"/>
      <c r="AF214" s="777"/>
      <c r="AG214" s="777"/>
      <c r="AH214" s="777"/>
      <c r="AI214" s="777"/>
      <c r="AJ214" s="778"/>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776" t="s">
        <v>204</v>
      </c>
      <c r="AA215" s="777"/>
      <c r="AB215" s="777"/>
      <c r="AC215" s="777"/>
      <c r="AD215" s="777"/>
      <c r="AE215" s="777"/>
      <c r="AF215" s="777"/>
      <c r="AG215" s="777"/>
      <c r="AH215" s="777"/>
      <c r="AI215" s="777"/>
      <c r="AJ215" s="778"/>
      <c r="AK215" s="43"/>
    </row>
    <row r="216" spans="1:46" ht="25.5" customHeight="1">
      <c r="A216" s="433"/>
      <c r="B216" s="439"/>
      <c r="C216" s="768" t="s">
        <v>116</v>
      </c>
      <c r="D216" s="768"/>
      <c r="E216" s="768"/>
      <c r="F216" s="768"/>
      <c r="G216" s="768"/>
      <c r="H216" s="768"/>
      <c r="I216" s="768"/>
      <c r="J216" s="768"/>
      <c r="K216" s="768"/>
      <c r="L216" s="768"/>
      <c r="M216" s="768"/>
      <c r="N216" s="768"/>
      <c r="O216" s="768"/>
      <c r="P216" s="768"/>
      <c r="Q216" s="768"/>
      <c r="R216" s="768"/>
      <c r="S216" s="768"/>
      <c r="T216" s="768"/>
      <c r="U216" s="768"/>
      <c r="V216" s="768"/>
      <c r="W216" s="768"/>
      <c r="X216" s="768"/>
      <c r="Y216" s="769"/>
      <c r="Z216" s="782" t="s">
        <v>118</v>
      </c>
      <c r="AA216" s="783"/>
      <c r="AB216" s="783"/>
      <c r="AC216" s="783"/>
      <c r="AD216" s="783"/>
      <c r="AE216" s="783"/>
      <c r="AF216" s="783"/>
      <c r="AG216" s="783"/>
      <c r="AH216" s="783"/>
      <c r="AI216" s="783"/>
      <c r="AJ216" s="784"/>
      <c r="AK216" s="43"/>
    </row>
    <row r="217" spans="1:46" ht="16.5" customHeight="1">
      <c r="A217" s="433"/>
      <c r="B217" s="439"/>
      <c r="C217" s="768" t="s">
        <v>117</v>
      </c>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9"/>
      <c r="Z217" s="785" t="s">
        <v>119</v>
      </c>
      <c r="AA217" s="786"/>
      <c r="AB217" s="786"/>
      <c r="AC217" s="786"/>
      <c r="AD217" s="786"/>
      <c r="AE217" s="786"/>
      <c r="AF217" s="786"/>
      <c r="AG217" s="786"/>
      <c r="AH217" s="786"/>
      <c r="AI217" s="786"/>
      <c r="AJ217" s="787"/>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788" t="s">
        <v>59</v>
      </c>
      <c r="AA218" s="789"/>
      <c r="AB218" s="789"/>
      <c r="AC218" s="789"/>
      <c r="AD218" s="789"/>
      <c r="AE218" s="789"/>
      <c r="AF218" s="789"/>
      <c r="AG218" s="789"/>
      <c r="AH218" s="789"/>
      <c r="AI218" s="789"/>
      <c r="AJ218" s="790"/>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67" t="s">
        <v>362</v>
      </c>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7"/>
      <c r="AJ221" s="767"/>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21" t="s">
        <v>225</v>
      </c>
      <c r="C224" s="921"/>
      <c r="D224" s="921"/>
      <c r="E224" s="921"/>
      <c r="F224" s="921"/>
      <c r="G224" s="921"/>
      <c r="H224" s="921"/>
      <c r="I224" s="921"/>
      <c r="J224" s="921"/>
      <c r="K224" s="921"/>
      <c r="L224" s="921"/>
      <c r="M224" s="921"/>
      <c r="N224" s="921"/>
      <c r="O224" s="921"/>
      <c r="P224" s="921"/>
      <c r="Q224" s="921"/>
      <c r="R224" s="921"/>
      <c r="S224" s="921"/>
      <c r="T224" s="921"/>
      <c r="U224" s="921"/>
      <c r="V224" s="921"/>
      <c r="W224" s="921"/>
      <c r="X224" s="921"/>
      <c r="Y224" s="921"/>
      <c r="Z224" s="921"/>
      <c r="AA224" s="921"/>
      <c r="AB224" s="921"/>
      <c r="AC224" s="921"/>
      <c r="AD224" s="921"/>
      <c r="AE224" s="921"/>
      <c r="AF224" s="921"/>
      <c r="AG224" s="921"/>
      <c r="AH224" s="921"/>
      <c r="AI224" s="921"/>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22">
        <v>3</v>
      </c>
      <c r="E226" s="923"/>
      <c r="F226" s="460" t="s">
        <v>5</v>
      </c>
      <c r="G226" s="922">
        <v>4</v>
      </c>
      <c r="H226" s="923"/>
      <c r="I226" s="460" t="s">
        <v>4</v>
      </c>
      <c r="J226" s="922">
        <v>1</v>
      </c>
      <c r="K226" s="923"/>
      <c r="L226" s="460" t="s">
        <v>3</v>
      </c>
      <c r="M226" s="461"/>
      <c r="N226" s="924" t="s">
        <v>6</v>
      </c>
      <c r="O226" s="924"/>
      <c r="P226" s="924"/>
      <c r="Q226" s="925" t="e">
        <f>IF(G10="","",G10)</f>
        <v>#REF!</v>
      </c>
      <c r="R226" s="925"/>
      <c r="S226" s="925"/>
      <c r="T226" s="925"/>
      <c r="U226" s="925"/>
      <c r="V226" s="925"/>
      <c r="W226" s="925"/>
      <c r="X226" s="925"/>
      <c r="Y226" s="925"/>
      <c r="Z226" s="925"/>
      <c r="AA226" s="925"/>
      <c r="AB226" s="925"/>
      <c r="AC226" s="925"/>
      <c r="AD226" s="925"/>
      <c r="AE226" s="925"/>
      <c r="AF226" s="925"/>
      <c r="AG226" s="925"/>
      <c r="AH226" s="925"/>
      <c r="AI226" s="925"/>
      <c r="AJ226" s="926"/>
    </row>
    <row r="227" spans="1:36" s="462" customFormat="1" ht="13.5" customHeight="1">
      <c r="A227" s="463"/>
      <c r="B227" s="464"/>
      <c r="C227" s="465"/>
      <c r="D227" s="465"/>
      <c r="E227" s="465"/>
      <c r="F227" s="465"/>
      <c r="G227" s="465"/>
      <c r="H227" s="465"/>
      <c r="I227" s="465"/>
      <c r="J227" s="465"/>
      <c r="K227" s="465"/>
      <c r="L227" s="465"/>
      <c r="M227" s="465"/>
      <c r="N227" s="915" t="s">
        <v>82</v>
      </c>
      <c r="O227" s="915"/>
      <c r="P227" s="915"/>
      <c r="Q227" s="916" t="s">
        <v>83</v>
      </c>
      <c r="R227" s="916"/>
      <c r="S227" s="917" t="s">
        <v>433</v>
      </c>
      <c r="T227" s="917"/>
      <c r="U227" s="917"/>
      <c r="V227" s="917"/>
      <c r="W227" s="917"/>
      <c r="X227" s="918" t="s">
        <v>84</v>
      </c>
      <c r="Y227" s="918"/>
      <c r="Z227" s="917" t="s">
        <v>434</v>
      </c>
      <c r="AA227" s="917"/>
      <c r="AB227" s="917"/>
      <c r="AC227" s="917"/>
      <c r="AD227" s="917"/>
      <c r="AE227" s="917"/>
      <c r="AF227" s="917"/>
      <c r="AG227" s="917"/>
      <c r="AH227" s="917"/>
      <c r="AI227" s="919"/>
      <c r="AJ227" s="920"/>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6.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203200</xdr:colOff>
                    <xdr:row>171</xdr:row>
                    <xdr:rowOff>133350</xdr:rowOff>
                  </from>
                  <to>
                    <xdr:col>5</xdr:col>
                    <xdr:colOff>12700</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203200</xdr:colOff>
                    <xdr:row>172</xdr:row>
                    <xdr:rowOff>146050</xdr:rowOff>
                  </from>
                  <to>
                    <xdr:col>4</xdr:col>
                    <xdr:colOff>209550</xdr:colOff>
                    <xdr:row>174</xdr:row>
                    <xdr:rowOff>88900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203200</xdr:colOff>
                    <xdr:row>174</xdr:row>
                    <xdr:rowOff>127000</xdr:rowOff>
                  </from>
                  <to>
                    <xdr:col>5</xdr:col>
                    <xdr:colOff>12700</xdr:colOff>
                    <xdr:row>176</xdr:row>
                    <xdr:rowOff>69850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203200</xdr:colOff>
                    <xdr:row>173</xdr:row>
                    <xdr:rowOff>114300</xdr:rowOff>
                  </from>
                  <to>
                    <xdr:col>5</xdr:col>
                    <xdr:colOff>12700</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203200</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336550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50800</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355600</xdr:rowOff>
                  </from>
                  <to>
                    <xdr:col>4</xdr:col>
                    <xdr:colOff>171450</xdr:colOff>
                    <xdr:row>187</xdr:row>
                    <xdr:rowOff>50800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146050</xdr:rowOff>
                  </from>
                  <to>
                    <xdr:col>4</xdr:col>
                    <xdr:colOff>171450</xdr:colOff>
                    <xdr:row>188</xdr:row>
                    <xdr:rowOff>31750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203200</xdr:colOff>
                    <xdr:row>203</xdr:row>
                    <xdr:rowOff>50800</xdr:rowOff>
                  </from>
                  <to>
                    <xdr:col>5</xdr:col>
                    <xdr:colOff>19050</xdr:colOff>
                    <xdr:row>203</xdr:row>
                    <xdr:rowOff>184150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203200</xdr:colOff>
                    <xdr:row>204</xdr:row>
                    <xdr:rowOff>38100</xdr:rowOff>
                  </from>
                  <to>
                    <xdr:col>5</xdr:col>
                    <xdr:colOff>19050</xdr:colOff>
                    <xdr:row>204</xdr:row>
                    <xdr:rowOff>165100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203200</xdr:colOff>
                    <xdr:row>204</xdr:row>
                    <xdr:rowOff>171450</xdr:rowOff>
                  </from>
                  <to>
                    <xdr:col>5</xdr:col>
                    <xdr:colOff>0</xdr:colOff>
                    <xdr:row>206</xdr:row>
                    <xdr:rowOff>31750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203200</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31750</xdr:rowOff>
                  </from>
                  <to>
                    <xdr:col>22</xdr:col>
                    <xdr:colOff>31750</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184150</xdr:colOff>
                    <xdr:row>19</xdr:row>
                    <xdr:rowOff>12700</xdr:rowOff>
                  </from>
                  <to>
                    <xdr:col>19</xdr:col>
                    <xdr:colOff>0</xdr:colOff>
                    <xdr:row>20</xdr:row>
                    <xdr:rowOff>12700</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31750</xdr:colOff>
                    <xdr:row>112</xdr:row>
                    <xdr:rowOff>222250</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222250</xdr:rowOff>
                  </from>
                  <to>
                    <xdr:col>5</xdr:col>
                    <xdr:colOff>31750</xdr:colOff>
                    <xdr:row>111</xdr:row>
                    <xdr:rowOff>12700</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222250</xdr:rowOff>
                  </from>
                  <to>
                    <xdr:col>9</xdr:col>
                    <xdr:colOff>31750</xdr:colOff>
                    <xdr:row>111</xdr:row>
                    <xdr:rowOff>12700</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222250</xdr:rowOff>
                  </from>
                  <to>
                    <xdr:col>15</xdr:col>
                    <xdr:colOff>31750</xdr:colOff>
                    <xdr:row>111</xdr:row>
                    <xdr:rowOff>12700</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222250</xdr:rowOff>
                  </from>
                  <to>
                    <xdr:col>22</xdr:col>
                    <xdr:colOff>31750</xdr:colOff>
                    <xdr:row>111</xdr:row>
                    <xdr:rowOff>12700</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222250</xdr:rowOff>
                  </from>
                  <to>
                    <xdr:col>26</xdr:col>
                    <xdr:colOff>31750</xdr:colOff>
                    <xdr:row>111</xdr:row>
                    <xdr:rowOff>12700</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184150</xdr:colOff>
                    <xdr:row>112</xdr:row>
                    <xdr:rowOff>0</xdr:rowOff>
                  </from>
                  <to>
                    <xdr:col>11</xdr:col>
                    <xdr:colOff>38100</xdr:colOff>
                    <xdr:row>112</xdr:row>
                    <xdr:rowOff>222250</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165100</xdr:colOff>
                    <xdr:row>112</xdr:row>
                    <xdr:rowOff>0</xdr:rowOff>
                  </from>
                  <to>
                    <xdr:col>18</xdr:col>
                    <xdr:colOff>19050</xdr:colOff>
                    <xdr:row>112</xdr:row>
                    <xdr:rowOff>222250</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184150</xdr:colOff>
                    <xdr:row>117</xdr:row>
                    <xdr:rowOff>0</xdr:rowOff>
                  </from>
                  <to>
                    <xdr:col>22</xdr:col>
                    <xdr:colOff>38100</xdr:colOff>
                    <xdr:row>117</xdr:row>
                    <xdr:rowOff>222250</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184150</xdr:colOff>
                    <xdr:row>117</xdr:row>
                    <xdr:rowOff>0</xdr:rowOff>
                  </from>
                  <to>
                    <xdr:col>26</xdr:col>
                    <xdr:colOff>38100</xdr:colOff>
                    <xdr:row>117</xdr:row>
                    <xdr:rowOff>222250</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31750</xdr:colOff>
                    <xdr:row>123</xdr:row>
                    <xdr:rowOff>127000</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184150</xdr:colOff>
                    <xdr:row>121</xdr:row>
                    <xdr:rowOff>838200</xdr:rowOff>
                  </from>
                  <to>
                    <xdr:col>16</xdr:col>
                    <xdr:colOff>38100</xdr:colOff>
                    <xdr:row>123</xdr:row>
                    <xdr:rowOff>127000</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184150</xdr:colOff>
                    <xdr:row>121</xdr:row>
                    <xdr:rowOff>838200</xdr:rowOff>
                  </from>
                  <to>
                    <xdr:col>24</xdr:col>
                    <xdr:colOff>38100</xdr:colOff>
                    <xdr:row>123</xdr:row>
                    <xdr:rowOff>127000</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31750</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31750</xdr:colOff>
                    <xdr:row>125</xdr:row>
                    <xdr:rowOff>31750</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31750</xdr:colOff>
                    <xdr:row>125</xdr:row>
                    <xdr:rowOff>31750</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184150</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184150</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184150</xdr:colOff>
                    <xdr:row>125</xdr:row>
                    <xdr:rowOff>171450</xdr:rowOff>
                  </from>
                  <to>
                    <xdr:col>11</xdr:col>
                    <xdr:colOff>38100</xdr:colOff>
                    <xdr:row>127</xdr:row>
                    <xdr:rowOff>31750</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31750</xdr:colOff>
                    <xdr:row>127</xdr:row>
                    <xdr:rowOff>31750</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146050</xdr:rowOff>
                  </from>
                  <to>
                    <xdr:col>21</xdr:col>
                    <xdr:colOff>31750</xdr:colOff>
                    <xdr:row>133</xdr:row>
                    <xdr:rowOff>31750</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146050</xdr:rowOff>
                  </from>
                  <to>
                    <xdr:col>25</xdr:col>
                    <xdr:colOff>31750</xdr:colOff>
                    <xdr:row>133</xdr:row>
                    <xdr:rowOff>31750</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203200</xdr:colOff>
                    <xdr:row>123</xdr:row>
                    <xdr:rowOff>323850</xdr:rowOff>
                  </from>
                  <to>
                    <xdr:col>5</xdr:col>
                    <xdr:colOff>19050</xdr:colOff>
                    <xdr:row>125</xdr:row>
                    <xdr:rowOff>31750</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31750</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184150</xdr:colOff>
                    <xdr:row>161</xdr:row>
                    <xdr:rowOff>323850</xdr:rowOff>
                  </from>
                  <to>
                    <xdr:col>11</xdr:col>
                    <xdr:colOff>0</xdr:colOff>
                    <xdr:row>163</xdr:row>
                    <xdr:rowOff>31750</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184150</xdr:colOff>
                    <xdr:row>163</xdr:row>
                    <xdr:rowOff>88900</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184150</xdr:colOff>
                    <xdr:row>164</xdr:row>
                    <xdr:rowOff>31750</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31750</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88900</xdr:rowOff>
                  </from>
                  <to>
                    <xdr:col>29</xdr:col>
                    <xdr:colOff>0</xdr:colOff>
                    <xdr:row>152</xdr:row>
                    <xdr:rowOff>50800</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165100</xdr:colOff>
                    <xdr:row>150</xdr:row>
                    <xdr:rowOff>88900</xdr:rowOff>
                  </from>
                  <to>
                    <xdr:col>32</xdr:col>
                    <xdr:colOff>184150</xdr:colOff>
                    <xdr:row>152</xdr:row>
                    <xdr:rowOff>50800</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184150</xdr:colOff>
                    <xdr:row>155</xdr:row>
                    <xdr:rowOff>165100</xdr:rowOff>
                  </from>
                  <to>
                    <xdr:col>11</xdr:col>
                    <xdr:colOff>12700</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222250</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165100</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31750</xdr:rowOff>
                  </from>
                  <to>
                    <xdr:col>22</xdr:col>
                    <xdr:colOff>31750</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31750</xdr:colOff>
                    <xdr:row>205</xdr:row>
                    <xdr:rowOff>165100</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50800</xdr:colOff>
                    <xdr:row>206</xdr:row>
                    <xdr:rowOff>165100</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50800</xdr:colOff>
                    <xdr:row>110</xdr:row>
                    <xdr:rowOff>31750</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127000</xdr:rowOff>
                  </from>
                  <to>
                    <xdr:col>33</xdr:col>
                    <xdr:colOff>50800</xdr:colOff>
                    <xdr:row>121</xdr:row>
                    <xdr:rowOff>31750</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50800</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146050</xdr:rowOff>
                  </from>
                  <to>
                    <xdr:col>33</xdr:col>
                    <xdr:colOff>50800</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31750</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12700</xdr:rowOff>
                  </from>
                  <to>
                    <xdr:col>11</xdr:col>
                    <xdr:colOff>31750</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184150</xdr:colOff>
                    <xdr:row>85</xdr:row>
                    <xdr:rowOff>12700</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184150</xdr:colOff>
                    <xdr:row>87</xdr:row>
                    <xdr:rowOff>12700</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184150</xdr:colOff>
                    <xdr:row>89</xdr:row>
                    <xdr:rowOff>12700</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31750</xdr:colOff>
                    <xdr:row>94</xdr:row>
                    <xdr:rowOff>31750</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222250</xdr:rowOff>
                  </from>
                  <to>
                    <xdr:col>3</xdr:col>
                    <xdr:colOff>31750</xdr:colOff>
                    <xdr:row>95</xdr:row>
                    <xdr:rowOff>12700</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31750</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31750</xdr:colOff>
                    <xdr:row>96</xdr:row>
                    <xdr:rowOff>222250</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50800</xdr:rowOff>
                  </from>
                  <to>
                    <xdr:col>2</xdr:col>
                    <xdr:colOff>19050</xdr:colOff>
                    <xdr:row>215</xdr:row>
                    <xdr:rowOff>279400</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107950</xdr:colOff>
                    <xdr:row>197</xdr:row>
                    <xdr:rowOff>19050</xdr:rowOff>
                  </from>
                  <to>
                    <xdr:col>15</xdr:col>
                    <xdr:colOff>114300</xdr:colOff>
                    <xdr:row>197</xdr:row>
                    <xdr:rowOff>355600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203200</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336550</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355600</xdr:rowOff>
                  </from>
                  <to>
                    <xdr:col>4</xdr:col>
                    <xdr:colOff>171450</xdr:colOff>
                    <xdr:row>183</xdr:row>
                    <xdr:rowOff>50800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317500</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31750</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146050</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69850</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165100</xdr:rowOff>
                  </from>
                  <to>
                    <xdr:col>4</xdr:col>
                    <xdr:colOff>171450</xdr:colOff>
                    <xdr:row>193</xdr:row>
                    <xdr:rowOff>50800</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336550</xdr:rowOff>
                  </from>
                  <to>
                    <xdr:col>4</xdr:col>
                    <xdr:colOff>171450</xdr:colOff>
                    <xdr:row>195</xdr:row>
                    <xdr:rowOff>31750</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203200</xdr:colOff>
                    <xdr:row>194</xdr:row>
                    <xdr:rowOff>146050</xdr:rowOff>
                  </from>
                  <to>
                    <xdr:col>4</xdr:col>
                    <xdr:colOff>184150</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203200</xdr:colOff>
                    <xdr:row>195</xdr:row>
                    <xdr:rowOff>133350</xdr:rowOff>
                  </from>
                  <to>
                    <xdr:col>4</xdr:col>
                    <xdr:colOff>184150</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453125" defaultRowHeight="13"/>
  <cols>
    <col min="1" max="1" width="5.6328125" style="41" customWidth="1"/>
    <col min="2" max="11" width="2.6328125" style="41" customWidth="1"/>
    <col min="12" max="13" width="11.7265625" style="41" customWidth="1"/>
    <col min="14" max="14" width="16.90625" style="41" customWidth="1"/>
    <col min="15" max="15" width="37.453125" style="41" customWidth="1"/>
    <col min="16" max="16" width="22.6328125" style="41" customWidth="1"/>
    <col min="17" max="17" width="15.6328125" style="41" customWidth="1"/>
    <col min="18" max="18" width="13.6328125" style="41" customWidth="1"/>
    <col min="19" max="19" width="10" style="41" customWidth="1"/>
    <col min="20" max="20" width="6.7265625" style="41" customWidth="1"/>
    <col min="21" max="21" width="4.7265625" style="41" customWidth="1"/>
    <col min="22" max="22" width="3.6328125" style="41" customWidth="1"/>
    <col min="23" max="23" width="3.08984375" style="41" customWidth="1"/>
    <col min="24" max="24" width="3.6328125" style="41" customWidth="1"/>
    <col min="25" max="25" width="8" style="41" customWidth="1"/>
    <col min="26" max="26" width="3.6328125" style="41" customWidth="1"/>
    <col min="27" max="27" width="3.08984375" style="41" customWidth="1"/>
    <col min="28" max="28" width="3.6328125" style="41" customWidth="1"/>
    <col min="29" max="29" width="3.08984375" style="41" customWidth="1"/>
    <col min="30" max="30" width="2.453125" style="41" customWidth="1"/>
    <col min="31" max="31" width="3.453125" style="41" customWidth="1"/>
    <col min="32" max="32" width="5.90625" style="41" customWidth="1"/>
    <col min="33" max="33" width="14.6328125" style="41" customWidth="1"/>
    <col min="34" max="16384" width="2.4531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05" t="s">
        <v>6</v>
      </c>
      <c r="B3" s="1005"/>
      <c r="C3" s="1006"/>
      <c r="D3" s="1002" t="e">
        <f>IF(#REF!="","",#REF!)</f>
        <v>#REF!</v>
      </c>
      <c r="E3" s="1003"/>
      <c r="F3" s="1003"/>
      <c r="G3" s="1003"/>
      <c r="H3" s="1003"/>
      <c r="I3" s="1003"/>
      <c r="J3" s="1003"/>
      <c r="K3" s="1003"/>
      <c r="L3" s="1003"/>
      <c r="M3" s="1003"/>
      <c r="N3" s="1003"/>
      <c r="O3" s="1004"/>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25" t="s">
        <v>299</v>
      </c>
      <c r="B5" s="1026"/>
      <c r="C5" s="1026"/>
      <c r="D5" s="1026"/>
      <c r="E5" s="1026"/>
      <c r="F5" s="1026"/>
      <c r="G5" s="1026"/>
      <c r="H5" s="1026"/>
      <c r="I5" s="1026"/>
      <c r="J5" s="1026"/>
      <c r="K5" s="1026"/>
      <c r="L5" s="1026"/>
      <c r="M5" s="1026"/>
      <c r="N5" s="1026"/>
      <c r="O5" s="490">
        <f>SUM(AG12:AG111)</f>
        <v>0</v>
      </c>
      <c r="P5" s="489"/>
      <c r="Q5" s="487"/>
      <c r="U5" s="487"/>
    </row>
    <row r="6" spans="1:33" ht="21" customHeight="1" thickBot="1">
      <c r="Q6" s="95"/>
      <c r="AG6" s="491"/>
    </row>
    <row r="7" spans="1:33"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492" t="s">
        <v>274</v>
      </c>
      <c r="S7" s="493"/>
      <c r="T7" s="493"/>
      <c r="U7" s="493"/>
      <c r="V7" s="493"/>
      <c r="W7" s="493"/>
      <c r="X7" s="493"/>
      <c r="Y7" s="493"/>
      <c r="Z7" s="493"/>
      <c r="AA7" s="493"/>
      <c r="AB7" s="493"/>
      <c r="AC7" s="493"/>
      <c r="AD7" s="493"/>
      <c r="AE7" s="493"/>
      <c r="AF7" s="493"/>
      <c r="AG7" s="494"/>
    </row>
    <row r="8" spans="1:33" ht="14">
      <c r="A8" s="1010"/>
      <c r="B8" s="1014"/>
      <c r="C8" s="1015"/>
      <c r="D8" s="1015"/>
      <c r="E8" s="1015"/>
      <c r="F8" s="1015"/>
      <c r="G8" s="1015"/>
      <c r="H8" s="1015"/>
      <c r="I8" s="1015"/>
      <c r="J8" s="1015"/>
      <c r="K8" s="1016"/>
      <c r="L8" s="1018"/>
      <c r="M8" s="1029"/>
      <c r="N8" s="1030"/>
      <c r="O8" s="1020"/>
      <c r="P8" s="1022"/>
      <c r="Q8" s="1024"/>
      <c r="R8" s="495"/>
      <c r="S8" s="1007" t="s">
        <v>74</v>
      </c>
      <c r="T8" s="1008"/>
      <c r="U8" s="1033" t="s">
        <v>75</v>
      </c>
      <c r="V8" s="1034"/>
      <c r="W8" s="1034"/>
      <c r="X8" s="1034"/>
      <c r="Y8" s="1034"/>
      <c r="Z8" s="1034"/>
      <c r="AA8" s="1034"/>
      <c r="AB8" s="1034"/>
      <c r="AC8" s="1034"/>
      <c r="AD8" s="1034"/>
      <c r="AE8" s="1034"/>
      <c r="AF8" s="1035"/>
      <c r="AG8" s="496" t="s">
        <v>77</v>
      </c>
    </row>
    <row r="9" spans="1:33" ht="13.5" customHeight="1">
      <c r="A9" s="1010"/>
      <c r="B9" s="1014"/>
      <c r="C9" s="1015"/>
      <c r="D9" s="1015"/>
      <c r="E9" s="1015"/>
      <c r="F9" s="1015"/>
      <c r="G9" s="1015"/>
      <c r="H9" s="1015"/>
      <c r="I9" s="1015"/>
      <c r="J9" s="1015"/>
      <c r="K9" s="1016"/>
      <c r="L9" s="1018"/>
      <c r="M9" s="1031"/>
      <c r="N9" s="1032"/>
      <c r="O9" s="1020"/>
      <c r="P9" s="1022"/>
      <c r="Q9" s="1024"/>
      <c r="R9" s="1038" t="s">
        <v>71</v>
      </c>
      <c r="S9" s="1039" t="s">
        <v>300</v>
      </c>
      <c r="T9" s="1042" t="s">
        <v>344</v>
      </c>
      <c r="U9" s="1027" t="s">
        <v>345</v>
      </c>
      <c r="V9" s="1036"/>
      <c r="W9" s="1036"/>
      <c r="X9" s="1036"/>
      <c r="Y9" s="1036"/>
      <c r="Z9" s="1036"/>
      <c r="AA9" s="1036"/>
      <c r="AB9" s="1036"/>
      <c r="AC9" s="1036"/>
      <c r="AD9" s="1036"/>
      <c r="AE9" s="1036"/>
      <c r="AF9" s="1028"/>
      <c r="AG9" s="1041" t="s">
        <v>343</v>
      </c>
    </row>
    <row r="10" spans="1:33"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0"/>
      <c r="T10" s="1043"/>
      <c r="U10" s="1029"/>
      <c r="V10" s="1037"/>
      <c r="W10" s="1037"/>
      <c r="X10" s="1037"/>
      <c r="Y10" s="1037"/>
      <c r="Z10" s="1037"/>
      <c r="AA10" s="1037"/>
      <c r="AB10" s="1037"/>
      <c r="AC10" s="1037"/>
      <c r="AD10" s="1037"/>
      <c r="AE10" s="1037"/>
      <c r="AF10" s="1030"/>
      <c r="AG10" s="1041"/>
    </row>
    <row r="11" spans="1:33" ht="14">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453125" defaultRowHeight="13"/>
  <cols>
    <col min="1" max="1" width="5.6328125" style="41" customWidth="1"/>
    <col min="2" max="11" width="2.6328125" style="41" customWidth="1"/>
    <col min="12" max="13" width="11.90625" style="41" customWidth="1"/>
    <col min="14" max="14" width="12.6328125" style="41" customWidth="1"/>
    <col min="15" max="15" width="37.453125" style="41" customWidth="1"/>
    <col min="16" max="16" width="22.6328125" style="41" customWidth="1"/>
    <col min="17" max="17" width="15.6328125" style="41" customWidth="1"/>
    <col min="18" max="19" width="13.6328125" style="41" customWidth="1"/>
    <col min="20" max="20" width="6.7265625" style="41" customWidth="1"/>
    <col min="21" max="21" width="31.453125" style="41" customWidth="1"/>
    <col min="22" max="22" width="4.7265625" style="41" bestFit="1" customWidth="1"/>
    <col min="23" max="23" width="3.6328125" style="41" customWidth="1"/>
    <col min="24" max="24" width="3.08984375" style="41" bestFit="1" customWidth="1"/>
    <col min="25" max="25" width="3.6328125" style="41" customWidth="1"/>
    <col min="26" max="26" width="8" style="41" bestFit="1" customWidth="1"/>
    <col min="27" max="27" width="3.6328125" style="41" customWidth="1"/>
    <col min="28" max="28" width="3.08984375" style="41" bestFit="1" customWidth="1"/>
    <col min="29" max="29" width="3.6328125" style="41" customWidth="1"/>
    <col min="30" max="31" width="3.08984375" style="41" customWidth="1"/>
    <col min="32" max="32" width="3.453125" style="41" bestFit="1" customWidth="1"/>
    <col min="33" max="33" width="5.90625" style="41" bestFit="1" customWidth="1"/>
    <col min="34" max="34" width="14.6328125" style="41" customWidth="1"/>
    <col min="35" max="35" width="2.453125" style="41"/>
    <col min="36" max="36" width="6.08984375" style="41" customWidth="1"/>
    <col min="37" max="45" width="8.36328125" style="41" customWidth="1"/>
    <col min="46" max="16384" width="2.4531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05" t="s">
        <v>6</v>
      </c>
      <c r="B3" s="1005"/>
      <c r="C3" s="1006"/>
      <c r="D3" s="1002" t="e">
        <f>IF(#REF!="","",#REF!)</f>
        <v>#REF!</v>
      </c>
      <c r="E3" s="1003"/>
      <c r="F3" s="1003"/>
      <c r="G3" s="1003"/>
      <c r="H3" s="1003"/>
      <c r="I3" s="1003"/>
      <c r="J3" s="1003"/>
      <c r="K3" s="1003"/>
      <c r="L3" s="1003"/>
      <c r="M3" s="1003"/>
      <c r="N3" s="1003"/>
      <c r="O3" s="1004"/>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534" t="s">
        <v>281</v>
      </c>
      <c r="S7" s="535"/>
      <c r="T7" s="535"/>
      <c r="U7" s="536"/>
      <c r="V7" s="536"/>
      <c r="W7" s="536"/>
      <c r="X7" s="536"/>
      <c r="Y7" s="536"/>
      <c r="Z7" s="536"/>
      <c r="AA7" s="536"/>
      <c r="AB7" s="536"/>
      <c r="AC7" s="536"/>
      <c r="AD7" s="536"/>
      <c r="AE7" s="536"/>
      <c r="AF7" s="536"/>
      <c r="AG7" s="536"/>
      <c r="AH7" s="537"/>
    </row>
    <row r="8" spans="1:45" ht="14.25" customHeight="1">
      <c r="A8" s="1010"/>
      <c r="B8" s="1014"/>
      <c r="C8" s="1015"/>
      <c r="D8" s="1015"/>
      <c r="E8" s="1015"/>
      <c r="F8" s="1015"/>
      <c r="G8" s="1015"/>
      <c r="H8" s="1015"/>
      <c r="I8" s="1015"/>
      <c r="J8" s="1015"/>
      <c r="K8" s="1016"/>
      <c r="L8" s="1018"/>
      <c r="M8" s="1029"/>
      <c r="N8" s="1030"/>
      <c r="O8" s="1020"/>
      <c r="P8" s="1022"/>
      <c r="Q8" s="1024"/>
      <c r="R8" s="538"/>
      <c r="S8" s="1045" t="s">
        <v>9</v>
      </c>
      <c r="T8" s="1046"/>
      <c r="U8" s="561"/>
      <c r="V8" s="1047" t="s">
        <v>20</v>
      </c>
      <c r="W8" s="1048"/>
      <c r="X8" s="1048"/>
      <c r="Y8" s="1048"/>
      <c r="Z8" s="1048"/>
      <c r="AA8" s="1048"/>
      <c r="AB8" s="1048"/>
      <c r="AC8" s="1048"/>
      <c r="AD8" s="1048"/>
      <c r="AE8" s="1048"/>
      <c r="AF8" s="1048"/>
      <c r="AG8" s="1048"/>
      <c r="AH8" s="539" t="s">
        <v>311</v>
      </c>
    </row>
    <row r="9" spans="1:45" ht="13.5" customHeight="1">
      <c r="A9" s="1010"/>
      <c r="B9" s="1014"/>
      <c r="C9" s="1015"/>
      <c r="D9" s="1015"/>
      <c r="E9" s="1015"/>
      <c r="F9" s="1015"/>
      <c r="G9" s="1015"/>
      <c r="H9" s="1015"/>
      <c r="I9" s="1015"/>
      <c r="J9" s="1015"/>
      <c r="K9" s="1016"/>
      <c r="L9" s="1018"/>
      <c r="M9" s="1031"/>
      <c r="N9" s="1032"/>
      <c r="O9" s="1020"/>
      <c r="P9" s="1022"/>
      <c r="Q9" s="1024"/>
      <c r="R9" s="1038" t="s">
        <v>87</v>
      </c>
      <c r="S9" s="1051" t="s">
        <v>304</v>
      </c>
      <c r="T9" s="1044" t="s">
        <v>347</v>
      </c>
      <c r="U9" s="1049" t="s">
        <v>239</v>
      </c>
      <c r="V9" s="1027" t="s">
        <v>348</v>
      </c>
      <c r="W9" s="1036"/>
      <c r="X9" s="1036"/>
      <c r="Y9" s="1036"/>
      <c r="Z9" s="1036"/>
      <c r="AA9" s="1036"/>
      <c r="AB9" s="1036"/>
      <c r="AC9" s="1036"/>
      <c r="AD9" s="1036"/>
      <c r="AE9" s="1036"/>
      <c r="AF9" s="1036"/>
      <c r="AG9" s="1036"/>
      <c r="AH9" s="1041" t="s">
        <v>346</v>
      </c>
    </row>
    <row r="10" spans="1:45"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51"/>
      <c r="T10" s="1044"/>
      <c r="U10" s="1050"/>
      <c r="V10" s="1029"/>
      <c r="W10" s="1037"/>
      <c r="X10" s="1037"/>
      <c r="Y10" s="1037"/>
      <c r="Z10" s="1037"/>
      <c r="AA10" s="1037"/>
      <c r="AB10" s="1037"/>
      <c r="AC10" s="1037"/>
      <c r="AD10" s="1037"/>
      <c r="AE10" s="1037"/>
      <c r="AF10" s="1037"/>
      <c r="AG10" s="1037"/>
      <c r="AH10" s="1041"/>
    </row>
    <row r="11" spans="1:45" ht="14.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A3" sqref="A3"/>
    </sheetView>
  </sheetViews>
  <sheetFormatPr defaultColWidth="9" defaultRowHeight="13"/>
  <cols>
    <col min="1" max="1" width="2.453125" style="603" customWidth="1"/>
    <col min="2" max="6" width="2.7265625" style="603" customWidth="1"/>
    <col min="7" max="34" width="2.453125" style="603" customWidth="1"/>
    <col min="35" max="35" width="12.08984375" style="603" customWidth="1"/>
    <col min="36" max="36" width="2.453125" style="616" customWidth="1"/>
    <col min="37" max="37" width="4.08984375" style="603" customWidth="1"/>
    <col min="38" max="43" width="9.26953125" style="603" customWidth="1"/>
    <col min="44" max="44" width="9.7265625" style="603" bestFit="1" customWidth="1"/>
    <col min="45" max="16384" width="9" style="603"/>
  </cols>
  <sheetData>
    <row r="1" spans="1:36" ht="40.5" customHeight="1"/>
    <row r="2" spans="1:36" ht="14.25" customHeight="1">
      <c r="A2" s="654" t="s">
        <v>456</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072" t="s">
        <v>440</v>
      </c>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73" t="s">
        <v>8</v>
      </c>
      <c r="B9" s="1074"/>
      <c r="C9" s="1074"/>
      <c r="D9" s="1074"/>
      <c r="E9" s="1074"/>
      <c r="F9" s="1075"/>
      <c r="G9" s="1076"/>
      <c r="H9" s="1076"/>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7"/>
    </row>
    <row r="10" spans="1:36" s="613" customFormat="1" ht="25.5" customHeight="1">
      <c r="A10" s="1078" t="s">
        <v>6</v>
      </c>
      <c r="B10" s="1079"/>
      <c r="C10" s="1079"/>
      <c r="D10" s="1079"/>
      <c r="E10" s="1079"/>
      <c r="F10" s="1080"/>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2"/>
    </row>
    <row r="11" spans="1:36" s="613" customFormat="1" ht="25.5" customHeight="1">
      <c r="A11" s="1119" t="s">
        <v>8</v>
      </c>
      <c r="B11" s="1120"/>
      <c r="C11" s="1120"/>
      <c r="D11" s="1120"/>
      <c r="E11" s="1120"/>
      <c r="F11" s="1121"/>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3"/>
    </row>
    <row r="12" spans="1:36" s="613" customFormat="1" ht="25.5" customHeight="1">
      <c r="A12" s="1124" t="s">
        <v>447</v>
      </c>
      <c r="B12" s="1125"/>
      <c r="C12" s="1125"/>
      <c r="D12" s="1125"/>
      <c r="E12" s="1125"/>
      <c r="F12" s="1126"/>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8"/>
    </row>
    <row r="13" spans="1:36" s="613" customFormat="1" ht="12" customHeight="1">
      <c r="A13" s="1073" t="s">
        <v>8</v>
      </c>
      <c r="B13" s="1074"/>
      <c r="C13" s="1074"/>
      <c r="D13" s="1074"/>
      <c r="E13" s="1074"/>
      <c r="F13" s="1075"/>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7"/>
    </row>
    <row r="14" spans="1:36" s="613" customFormat="1" ht="25.5" customHeight="1">
      <c r="A14" s="1134" t="s">
        <v>95</v>
      </c>
      <c r="B14" s="1135"/>
      <c r="C14" s="1135"/>
      <c r="D14" s="1135"/>
      <c r="E14" s="1135"/>
      <c r="F14" s="1136"/>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36" s="613" customFormat="1" ht="12.75" customHeight="1">
      <c r="A15" s="1099" t="s">
        <v>441</v>
      </c>
      <c r="B15" s="1100"/>
      <c r="C15" s="1100"/>
      <c r="D15" s="1100"/>
      <c r="E15" s="1100"/>
      <c r="F15" s="1101"/>
      <c r="G15" s="657" t="s">
        <v>7</v>
      </c>
      <c r="H15" s="1097"/>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8"/>
    </row>
    <row r="16" spans="1:36" s="613" customFormat="1" ht="16.5" customHeight="1">
      <c r="A16" s="1088"/>
      <c r="B16" s="1089"/>
      <c r="C16" s="1089"/>
      <c r="D16" s="1089"/>
      <c r="E16" s="1089"/>
      <c r="F16" s="1090"/>
      <c r="G16" s="1102"/>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4"/>
    </row>
    <row r="17" spans="1:46" s="613" customFormat="1" ht="16.5" customHeight="1">
      <c r="A17" s="1088"/>
      <c r="B17" s="1089"/>
      <c r="C17" s="1089"/>
      <c r="D17" s="1089"/>
      <c r="E17" s="1089"/>
      <c r="F17" s="1090"/>
      <c r="G17" s="1105"/>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2"/>
    </row>
    <row r="18" spans="1:46" s="613" customFormat="1" ht="16.5" customHeight="1">
      <c r="A18" s="1139" t="s">
        <v>442</v>
      </c>
      <c r="B18" s="1140"/>
      <c r="C18" s="1140"/>
      <c r="D18" s="1140"/>
      <c r="E18" s="1140"/>
      <c r="F18" s="1130"/>
      <c r="G18" s="1094"/>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6"/>
    </row>
    <row r="19" spans="1:46" s="613" customFormat="1" ht="12">
      <c r="A19" s="1083" t="s">
        <v>8</v>
      </c>
      <c r="B19" s="1084"/>
      <c r="C19" s="1084"/>
      <c r="D19" s="1084"/>
      <c r="E19" s="1084"/>
      <c r="F19" s="1085"/>
      <c r="G19" s="1086"/>
      <c r="H19" s="1086"/>
      <c r="I19" s="1086"/>
      <c r="J19" s="1086"/>
      <c r="K19" s="1086"/>
      <c r="L19" s="1086"/>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086"/>
      <c r="AI19" s="1086"/>
      <c r="AJ19" s="1087"/>
    </row>
    <row r="20" spans="1:46" s="613" customFormat="1" ht="25.5" customHeight="1">
      <c r="A20" s="1088" t="s">
        <v>443</v>
      </c>
      <c r="B20" s="1089"/>
      <c r="C20" s="1089"/>
      <c r="D20" s="1089"/>
      <c r="E20" s="1089"/>
      <c r="F20" s="1090"/>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2"/>
    </row>
    <row r="21" spans="1:46" s="613" customFormat="1" ht="15" customHeight="1">
      <c r="A21" s="1093" t="s">
        <v>113</v>
      </c>
      <c r="B21" s="1093"/>
      <c r="C21" s="1093"/>
      <c r="D21" s="1093"/>
      <c r="E21" s="1093"/>
      <c r="F21" s="1093"/>
      <c r="G21" s="1130" t="s">
        <v>0</v>
      </c>
      <c r="H21" s="1131"/>
      <c r="I21" s="1131"/>
      <c r="J21" s="1131"/>
      <c r="K21" s="1132"/>
      <c r="L21" s="1132"/>
      <c r="M21" s="1132"/>
      <c r="N21" s="1132"/>
      <c r="O21" s="1132"/>
      <c r="P21" s="1131" t="s">
        <v>1</v>
      </c>
      <c r="Q21" s="1131"/>
      <c r="R21" s="1131"/>
      <c r="S21" s="1131"/>
      <c r="T21" s="1132"/>
      <c r="U21" s="1132"/>
      <c r="V21" s="1132"/>
      <c r="W21" s="1132"/>
      <c r="X21" s="1132"/>
      <c r="Y21" s="1131" t="s">
        <v>112</v>
      </c>
      <c r="Z21" s="1131"/>
      <c r="AA21" s="1131"/>
      <c r="AB21" s="1131"/>
      <c r="AC21" s="1133"/>
      <c r="AD21" s="1133"/>
      <c r="AE21" s="1133"/>
      <c r="AF21" s="1133"/>
      <c r="AG21" s="1133"/>
      <c r="AH21" s="1133"/>
      <c r="AI21" s="1133"/>
      <c r="AJ21" s="1133"/>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445</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129" t="s">
        <v>451</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616"/>
      <c r="AT24" s="617"/>
    </row>
    <row r="25" spans="1:46" ht="36.75" customHeight="1">
      <c r="A25" s="1106" t="s">
        <v>452</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616"/>
      <c r="AT25" s="617"/>
    </row>
    <row r="26" spans="1:46" ht="36.75" customHeight="1">
      <c r="A26" s="1106" t="s">
        <v>453</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616"/>
      <c r="AT26" s="617"/>
    </row>
    <row r="27" spans="1:46" ht="36.75" customHeight="1">
      <c r="A27" s="1107" t="s">
        <v>444</v>
      </c>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616"/>
      <c r="AT27" s="617"/>
    </row>
    <row r="28" spans="1:46" ht="37.5" customHeight="1">
      <c r="A28" s="1107"/>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3.5" thickBot="1">
      <c r="A33" s="664"/>
      <c r="B33" s="1114" t="s">
        <v>86</v>
      </c>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6"/>
      <c r="Z33" s="1108" t="s">
        <v>58</v>
      </c>
      <c r="AA33" s="1109"/>
      <c r="AB33" s="1109"/>
      <c r="AC33" s="1109"/>
      <c r="AD33" s="1109"/>
      <c r="AE33" s="1109"/>
      <c r="AF33" s="1109"/>
      <c r="AG33" s="1109"/>
      <c r="AH33" s="1109"/>
      <c r="AI33" s="1110"/>
      <c r="AJ33" s="666"/>
      <c r="AK33" s="616"/>
    </row>
    <row r="34" spans="1:37" ht="51" customHeight="1">
      <c r="A34" s="664"/>
      <c r="B34" s="667"/>
      <c r="C34" s="1117" t="s">
        <v>446</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8"/>
      <c r="Z34" s="1111" t="s">
        <v>455</v>
      </c>
      <c r="AA34" s="1112"/>
      <c r="AB34" s="1112"/>
      <c r="AC34" s="1112"/>
      <c r="AD34" s="1112"/>
      <c r="AE34" s="1112"/>
      <c r="AF34" s="1112"/>
      <c r="AG34" s="1112"/>
      <c r="AH34" s="1112"/>
      <c r="AI34" s="1113"/>
      <c r="AJ34" s="666"/>
      <c r="AK34" s="616"/>
    </row>
    <row r="35" spans="1:37" ht="27.75" customHeight="1" thickBot="1">
      <c r="A35" s="664"/>
      <c r="B35" s="668"/>
      <c r="C35" s="1057" t="s">
        <v>450</v>
      </c>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8"/>
      <c r="Z35" s="1052" t="s">
        <v>118</v>
      </c>
      <c r="AA35" s="1053"/>
      <c r="AB35" s="1053"/>
      <c r="AC35" s="1053"/>
      <c r="AD35" s="1053"/>
      <c r="AE35" s="1053"/>
      <c r="AF35" s="1053"/>
      <c r="AG35" s="1053"/>
      <c r="AH35" s="1053"/>
      <c r="AI35" s="1054"/>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454</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059" t="s">
        <v>448</v>
      </c>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060" t="s">
        <v>449</v>
      </c>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061">
        <v>5</v>
      </c>
      <c r="E43" s="1062"/>
      <c r="F43" s="632" t="s">
        <v>5</v>
      </c>
      <c r="G43" s="1063"/>
      <c r="H43" s="1064"/>
      <c r="I43" s="632" t="s">
        <v>4</v>
      </c>
      <c r="J43" s="1063"/>
      <c r="K43" s="1064"/>
      <c r="L43" s="632" t="s">
        <v>3</v>
      </c>
      <c r="M43" s="633"/>
      <c r="N43" s="1065" t="s">
        <v>6</v>
      </c>
      <c r="O43" s="1065"/>
      <c r="P43" s="1065"/>
      <c r="Q43" s="1066" t="str">
        <f>IF(G10="","",G10)</f>
        <v/>
      </c>
      <c r="R43" s="1066"/>
      <c r="S43" s="1066"/>
      <c r="T43" s="1066"/>
      <c r="U43" s="1066"/>
      <c r="V43" s="1066"/>
      <c r="W43" s="1066"/>
      <c r="X43" s="1066"/>
      <c r="Y43" s="1066"/>
      <c r="Z43" s="1066"/>
      <c r="AA43" s="1066"/>
      <c r="AB43" s="1066"/>
      <c r="AC43" s="1066"/>
      <c r="AD43" s="1066"/>
      <c r="AE43" s="1066"/>
      <c r="AF43" s="1066"/>
      <c r="AG43" s="1066"/>
      <c r="AH43" s="1066"/>
      <c r="AI43" s="1066"/>
      <c r="AJ43" s="1067"/>
    </row>
    <row r="44" spans="1:37" s="634" customFormat="1" ht="13.5" customHeight="1">
      <c r="A44" s="635"/>
      <c r="B44" s="636"/>
      <c r="C44" s="637"/>
      <c r="D44" s="637"/>
      <c r="E44" s="637"/>
      <c r="F44" s="637"/>
      <c r="G44" s="637"/>
      <c r="H44" s="637"/>
      <c r="I44" s="637"/>
      <c r="J44" s="637"/>
      <c r="K44" s="637"/>
      <c r="L44" s="637"/>
      <c r="M44" s="637"/>
      <c r="N44" s="1068" t="s">
        <v>82</v>
      </c>
      <c r="O44" s="1068"/>
      <c r="P44" s="1068"/>
      <c r="Q44" s="1069" t="s">
        <v>83</v>
      </c>
      <c r="R44" s="1069"/>
      <c r="S44" s="1070"/>
      <c r="T44" s="1070"/>
      <c r="U44" s="1070"/>
      <c r="V44" s="1070"/>
      <c r="W44" s="1070"/>
      <c r="X44" s="1071" t="s">
        <v>84</v>
      </c>
      <c r="Y44" s="1071"/>
      <c r="Z44" s="1070"/>
      <c r="AA44" s="1070"/>
      <c r="AB44" s="1070"/>
      <c r="AC44" s="1070"/>
      <c r="AD44" s="1070"/>
      <c r="AE44" s="1070"/>
      <c r="AF44" s="1070"/>
      <c r="AG44" s="1070"/>
      <c r="AH44" s="1070"/>
      <c r="AI44" s="1055"/>
      <c r="AJ44" s="1056"/>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6.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 ref="A25:AJ25"/>
    <mergeCell ref="A26:AJ26"/>
    <mergeCell ref="A27:AJ28"/>
    <mergeCell ref="Z33:AI33"/>
    <mergeCell ref="Z34:AI34"/>
    <mergeCell ref="B33:Y33"/>
    <mergeCell ref="C34:Y34"/>
    <mergeCell ref="G18:AJ18"/>
    <mergeCell ref="H15:AJ15"/>
    <mergeCell ref="A15:F17"/>
    <mergeCell ref="G16:AJ16"/>
    <mergeCell ref="G17:AJ17"/>
    <mergeCell ref="A19:F19"/>
    <mergeCell ref="G19:AJ19"/>
    <mergeCell ref="A20:F20"/>
    <mergeCell ref="G20:AJ20"/>
    <mergeCell ref="A21:F21"/>
    <mergeCell ref="A5:AJ5"/>
    <mergeCell ref="A9:F9"/>
    <mergeCell ref="G9:AJ9"/>
    <mergeCell ref="A10:F10"/>
    <mergeCell ref="G10:AJ10"/>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7"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298450</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431800</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12700</xdr:colOff>
                    <xdr:row>24</xdr:row>
                    <xdr:rowOff>127000</xdr:rowOff>
                  </from>
                  <to>
                    <xdr:col>1</xdr:col>
                    <xdr:colOff>50800</xdr:colOff>
                    <xdr:row>24</xdr:row>
                    <xdr:rowOff>355600</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450850</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
  <cols>
    <col min="1" max="1" width="21.7265625" style="4" customWidth="1"/>
    <col min="2" max="2" width="20.36328125" style="4" customWidth="1"/>
    <col min="3" max="5" width="10.7265625" style="4" customWidth="1"/>
    <col min="6" max="8" width="10.7265625" style="22" customWidth="1"/>
    <col min="9" max="9" width="19.2695312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49999999999999"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49999999999999"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49999999999999"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49999999999999"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49999999999999"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49999999999999"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cp:lastModifiedBy>
  <cp:lastPrinted>2023-04-03T03:27:05Z</cp:lastPrinted>
  <dcterms:created xsi:type="dcterms:W3CDTF">2020-02-21T08:37:11Z</dcterms:created>
  <dcterms:modified xsi:type="dcterms:W3CDTF">2023-04-03T03:49:41Z</dcterms:modified>
</cp:coreProperties>
</file>