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120" yWindow="-120" windowWidth="19440" windowHeight="15000" tabRatio="527"/>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C36" i="10"/>
  <c r="BE35" i="10"/>
  <c r="CO34" i="10"/>
  <c r="CO35" i="10" s="1"/>
  <c r="BW34" i="10"/>
  <c r="BW35" i="10" s="1"/>
  <c r="BW36" i="10" s="1"/>
  <c r="BW37" i="10" s="1"/>
  <c r="BW38" i="10" s="1"/>
  <c r="BW39" i="10" s="1"/>
  <c r="BW40" i="10" s="1"/>
  <c r="BW41" i="10" s="1"/>
  <c r="BW42" i="10" s="1"/>
  <c r="BW43" i="10" s="1"/>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alcChain>
</file>

<file path=xl/sharedStrings.xml><?xml version="1.0" encoding="utf-8"?>
<sst xmlns="http://schemas.openxmlformats.org/spreadsheetml/2006/main" count="1057" uniqueCount="617">
  <si>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</si>
  <si>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</si>
  <si>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</si>
  <si>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</si>
  <si>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</si>
  <si>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</si>
  <si>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</si>
  <si>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</si>
  <si>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</si>
  <si>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</si>
  <si>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</si>
  <si>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</si>
  <si>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</si>
  <si>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</si>
  <si>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</si>
  <si>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</si>
  <si>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</si>
  <si>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</si>
  <si>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</si>
  <si>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</si>
  <si>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</si>
  <si>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</si>
  <si>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</si>
  <si>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</si>
  <si>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</si>
  <si>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</si>
  <si>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</si>
  <si>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</si>
  <si>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</si>
  <si>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</si>
  <si>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</si>
  <si>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</si>
  <si>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</si>
  <si>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</si>
  <si>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</si>
  <si>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</si>
  <si>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</si>
  <si>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</si>
  <si>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</si>
  <si>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</si>
  <si>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</si>
  <si>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</si>
  <si>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</si>
  <si>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</si>
  <si>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</si>
  <si>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</si>
  <si>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</si>
  <si>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</si>
  <si>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</si>
  <si>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</si>
  <si>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</si>
  <si>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</si>
  <si>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</si>
  <si>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</si>
  <si>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</si>
  <si>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</si>
  <si>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</si>
  <si>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</si>
  <si>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</si>
  <si>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</si>
  <si>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</si>
  <si>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</si>
  <si>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</si>
  <si>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</si>
  <si>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</si>
  <si>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</si>
  <si>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</si>
  <si>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</si>
  <si>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</si>
  <si>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</si>
  <si>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</si>
  <si>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</si>
  <si>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</si>
  <si>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</si>
  <si>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</si>
  <si>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</si>
  <si>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</si>
  <si>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</si>
  <si>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</si>
  <si>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</si>
  <si>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</si>
  <si>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</si>
  <si>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</si>
  <si>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</si>
  <si>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</si>
  <si>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</si>
  <si>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</si>
  <si>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</si>
  <si>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</si>
  <si>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</si>
  <si>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</si>
  <si>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</si>
  <si>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</si>
  <si>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</si>
  <si>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</si>
  <si>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</si>
  <si>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</si>
  <si>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</si>
  <si>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</si>
  <si>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</si>
  <si>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井原市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</si>
  <si>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</si>
  <si>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</si>
  <si>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</si>
  <si>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</si>
  <si>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</si>
  <si>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</si>
  <si>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</si>
  <si>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</si>
  <si>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</si>
  <si>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</si>
  <si>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</si>
  <si>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</si>
  <si>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</si>
  <si>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</si>
  <si>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</si>
  <si>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</si>
  <si>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</si>
  <si>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</si>
  <si>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</si>
  <si>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</si>
  <si>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</si>
  <si>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</si>
  <si>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</si>
  <si>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</si>
  <si>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</si>
  <si>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</si>
  <si>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</si>
  <si>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</si>
  <si>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</si>
  <si>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</si>
  <si>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</si>
  <si>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</si>
  <si>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</si>
  <si>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</si>
  <si>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</si>
  <si>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</si>
  <si>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</si>
  <si>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</si>
  <si>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</si>
  <si>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</si>
  <si>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</si>
  <si>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</si>
  <si>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</si>
  <si>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</si>
  <si>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</si>
  <si>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</si>
  <si>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</si>
  <si>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</si>
  <si>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</si>
  <si>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</si>
  <si>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</si>
  <si>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</si>
  <si>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</si>
  <si>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</si>
  <si>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</si>
  <si>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</si>
  <si>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</si>
  <si>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</si>
  <si>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</si>
  <si>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</si>
  <si>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</si>
  <si>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</si>
  <si>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</si>
  <si>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</si>
  <si>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</si>
  <si>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</si>
  <si>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</si>
  <si>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</si>
  <si>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</si>
  <si>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</si>
  <si>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</si>
  <si>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</si>
  <si>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</si>
  <si>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</si>
  <si>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</si>
  <si>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</si>
  <si>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</si>
  <si>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</si>
  <si>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</si>
  <si>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</si>
  <si>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</si>
  <si>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</si>
  <si>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</si>
  <si>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</si>
  <si>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</si>
  <si>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</si>
  <si>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</si>
  <si>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</si>
  <si>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</si>
  <si>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</si>
  <si>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</si>
  <si>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</si>
  <si>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</si>
  <si>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</si>
  <si>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</si>
  <si>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</si>
  <si>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</si>
  <si>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</si>
  <si>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</si>
  <si>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</si>
  <si>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</si>
  <si>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</si>
  <si>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</si>
  <si>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</si>
  <si>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</si>
  <si>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</si>
  <si>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</si>
  <si>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</si>
  <si>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</si>
  <si>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</si>
  <si>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</si>
  <si>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</si>
  <si>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</si>
  <si>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</si>
  <si>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</si>
  <si>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</si>
  <si>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</si>
  <si>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岡山県井原市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</si>
  <si>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</si>
  <si>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</si>
  <si>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</si>
  <si>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</si>
  <si>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</si>
  <si>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</si>
  <si>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</si>
  <si>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</si>
  <si>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</si>
  <si>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</si>
  <si>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</si>
  <si>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</si>
  <si>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</si>
  <si>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</si>
  <si>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</si>
  <si>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</si>
  <si>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</si>
  <si>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</si>
  <si>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</si>
  <si>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</si>
  <si>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</si>
  <si>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</si>
  <si>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</si>
  <si>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</si>
  <si>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</si>
  <si>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</si>
  <si>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</si>
  <si>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</si>
  <si>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</si>
  <si>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</si>
  <si>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</si>
  <si>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</si>
  <si>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</si>
  <si>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</si>
  <si>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</si>
  <si>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</si>
  <si>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</si>
  <si>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</si>
  <si>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</si>
  <si>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</si>
  <si>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</si>
  <si>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</si>
  <si>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</si>
  <si>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</si>
  <si>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</si>
  <si>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</si>
  <si>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</si>
  <si>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</si>
  <si>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</si>
  <si>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</si>
  <si>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</si>
  <si>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</si>
  <si>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</si>
  <si>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</si>
  <si>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</si>
  <si>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</si>
  <si>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</si>
  <si>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</si>
  <si>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</si>
  <si>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</si>
  <si>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</si>
  <si>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</si>
  <si>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</si>
  <si>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</si>
  <si>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</si>
  <si>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</si>
  <si>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</si>
  <si>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</si>
  <si>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</si>
  <si>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</si>
  <si>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</si>
  <si>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</si>
  <si>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</si>
  <si>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</si>
  <si>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</si>
  <si>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</si>
  <si>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</si>
  <si>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</si>
  <si>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</si>
  <si>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</si>
  <si>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</si>
  <si>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</si>
  <si>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</si>
  <si>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</si>
  <si>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</si>
  <si>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</si>
  <si>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</si>
  <si>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</si>
  <si>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</si>
  <si>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</si>
  <si>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</si>
  <si>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</si>
  <si>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</si>
  <si>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</si>
  <si>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</si>
  <si>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</si>
  <si>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</si>
  <si>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</si>
  <si>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</si>
  <si>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</si>
  <si>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</si>
  <si>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</si>
  <si>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</si>
  <si>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</si>
  <si>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</si>
  <si>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</si>
  <si>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</si>
  <si>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</si>
  <si>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</si>
  <si>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</si>
  <si>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</si>
  <si>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</si>
  <si>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</si>
  <si>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</si>
  <si>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</si>
  <si>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</si>
  <si>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</si>
  <si>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</si>
  <si>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</si>
  <si>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</si>
  <si>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</si>
  <si>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</si>
  <si>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</si>
  <si>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</si>
  <si>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</si>
  <si>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</si>
  <si>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</si>
  <si>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</si>
  <si>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</si>
  <si>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</si>
  <si>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</si>
  <si>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</si>
  <si>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</si>
  <si>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</si>
  <si>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</si>
  <si>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</si>
  <si>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</si>
  <si>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</si>
  <si>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</si>
  <si>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</si>
  <si>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</si>
  <si>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</si>
  <si>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</si>
  <si>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</si>
  <si>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</si>
  <si>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</si>
  <si>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</si>
  <si>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</si>
  <si>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</si>
  <si>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</si>
  <si>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</si>
  <si>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</si>
  <si>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岡山県井原市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</si>
  <si>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</si>
  <si>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</si>
  <si>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</si>
  <si>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</si>
  <si>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</si>
  <si>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</si>
  <si>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</si>
  <si>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</si>
  <si>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</si>
  <si>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</si>
  <si>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</si>
  <si>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</si>
  <si>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</si>
  <si>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</si>
  <si>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</si>
  <si>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</si>
  <si>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</si>
  <si>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</si>
  <si>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</si>
  <si>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</si>
  <si>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井原市美星地区畑地かんがい給水事業特別会計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</si>
  <si>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</si>
  <si>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</si>
  <si>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</si>
  <si>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</si>
  <si>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</si>
  <si>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</si>
  <si>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</si>
  <si>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</si>
  <si>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</si>
  <si>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</si>
  <si>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</si>
  <si>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</si>
  <si>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</si>
  <si>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</si>
  <si>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</si>
  <si>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井原市国民健康保険事業特別会計</t>
    <phoneticPr fontId="5"/>
  </si>
  <si>
    <t>井原市介護保険事業特別会計</t>
    <phoneticPr fontId="5"/>
  </si>
  <si>
    <t>井原市後期高齢者医療事業特別会計</t>
    <phoneticPr fontId="5"/>
  </si>
  <si>
    <t>井原市水道事業会計</t>
    <phoneticPr fontId="5"/>
  </si>
  <si>
    <t>法適用企業</t>
    <phoneticPr fontId="5"/>
  </si>
  <si>
    <t>井原市病院事業会計</t>
    <phoneticPr fontId="5"/>
  </si>
  <si>
    <t>法適用企業</t>
    <phoneticPr fontId="5"/>
  </si>
  <si>
    <t>井原市工業用水道事業会計</t>
    <phoneticPr fontId="5"/>
  </si>
  <si>
    <t>井原市簡易水道事業会計</t>
    <phoneticPr fontId="5"/>
  </si>
  <si>
    <t>井原市下水道事業会計</t>
    <phoneticPr fontId="5"/>
  </si>
  <si>
    <t>井原市産業団地開発事業特別会計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</si>
  <si>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</si>
  <si>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</si>
  <si>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</si>
  <si>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</si>
  <si>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</si>
  <si>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</si>
  <si>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</si>
  <si>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</si>
  <si>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</si>
  <si>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</si>
  <si>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</si>
  <si>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</si>
  <si>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</si>
  <si>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</si>
  <si>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</si>
  <si>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</si>
  <si>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</si>
  <si>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</si>
  <si>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</si>
  <si>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</si>
  <si>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</si>
  <si>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</si>
  <si>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</si>
  <si>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</si>
  <si>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</si>
  <si>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</si>
  <si>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</si>
  <si>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</si>
  <si>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</si>
  <si>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</si>
  <si>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</si>
  <si>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</si>
  <si>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</si>
  <si>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</si>
  <si>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</si>
  <si>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</si>
  <si>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</si>
  <si>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</si>
  <si>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</si>
  <si>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</si>
  <si>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</si>
  <si>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</si>
  <si>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</si>
  <si>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</si>
  <si>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</si>
  <si>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</si>
  <si>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</si>
  <si>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</si>
  <si>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</si>
  <si>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</si>
  <si>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</si>
  <si>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</si>
  <si>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</si>
  <si>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</si>
  <si>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</si>
  <si>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</si>
  <si>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</si>
  <si>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</si>
  <si>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</si>
  <si>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</si>
  <si>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</si>
  <si>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</si>
  <si>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</si>
  <si>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</si>
  <si>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</si>
  <si>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井原市下水道事業会計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</si>
  <si>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</si>
  <si>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</si>
  <si>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井原市病院事業会計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</si>
  <si>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</si>
  <si>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井原市簡易水道事業会計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</si>
  <si>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</si>
  <si>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</si>
  <si>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</si>
  <si>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</si>
  <si>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</si>
  <si>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</si>
  <si>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</si>
  <si>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</si>
  <si>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</si>
  <si>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</si>
  <si>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</si>
  <si>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</si>
  <si>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</si>
  <si>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</si>
  <si>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</si>
  <si>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</si>
  <si>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</si>
  <si>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</si>
  <si>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</si>
  <si>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</si>
  <si>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</si>
  <si>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</si>
  <si>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</si>
  <si>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</si>
  <si>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</si>
  <si>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</si>
  <si>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</si>
  <si>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</si>
  <si>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</si>
  <si>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</si>
  <si>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</si>
  <si>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</si>
  <si>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</si>
  <si>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</si>
  <si>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</si>
  <si>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</si>
  <si>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</si>
  <si>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</si>
  <si>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</si>
  <si>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</si>
  <si>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</si>
  <si>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</si>
  <si>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</si>
  <si>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</si>
  <si>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</si>
  <si>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</si>
  <si>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</si>
  <si>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</si>
  <si>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</si>
  <si>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</si>
  <si>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</si>
  <si>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</si>
  <si>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</si>
  <si>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</si>
  <si>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</si>
  <si>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</si>
  <si>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</si>
  <si>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</si>
  <si>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</si>
  <si>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</si>
  <si>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</si>
  <si>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</si>
  <si>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</si>
  <si>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</si>
  <si>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</si>
  <si>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</si>
  <si>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</si>
  <si>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</si>
  <si>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</si>
  <si>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</si>
  <si>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</si>
  <si>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</si>
  <si>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</si>
  <si>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</si>
  <si>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</si>
  <si>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</si>
  <si>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</si>
  <si>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</si>
  <si>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</si>
  <si>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</si>
  <si>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</si>
  <si>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</si>
  <si>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</si>
  <si>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</si>
  <si>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</si>
  <si>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</si>
  <si>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</si>
  <si>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1.49</t>
  </si>
  <si>
    <t>▲ 1.75</t>
  </si>
  <si>
    <t>▲ 3.35</t>
  </si>
  <si>
    <t>井原市病院事業会計</t>
  </si>
  <si>
    <t>井原市水道事業会計</t>
  </si>
  <si>
    <t>一般会計</t>
  </si>
  <si>
    <t>井原市介護保険事業特別会計</t>
  </si>
  <si>
    <t>井原市国民健康保険事業特別会計</t>
  </si>
  <si>
    <t>井原市工業用水道事業会計</t>
  </si>
  <si>
    <t>井原市簡易水道事業会計</t>
  </si>
  <si>
    <t>井原市下水道事業会計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</si>
  <si>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</si>
  <si>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</si>
  <si>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</si>
  <si>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</si>
  <si>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</si>
  <si>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</si>
  <si>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</si>
  <si>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</si>
  <si>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</si>
  <si>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岡山県井原地区清掃施設組合</t>
    <rPh sb="0" eb="3">
      <t>オカヤマケン</t>
    </rPh>
    <rPh sb="3" eb="5">
      <t>イバラ</t>
    </rPh>
    <rPh sb="5" eb="7">
      <t>チク</t>
    </rPh>
    <rPh sb="7" eb="9">
      <t>セイソウ</t>
    </rPh>
    <rPh sb="9" eb="11">
      <t>シセツ</t>
    </rPh>
    <rPh sb="11" eb="13">
      <t>クミアイ</t>
    </rPh>
    <phoneticPr fontId="2"/>
  </si>
  <si>
    <t>井原地区消防組合</t>
    <rPh sb="0" eb="2">
      <t>イバラ</t>
    </rPh>
    <rPh sb="2" eb="4">
      <t>チク</t>
    </rPh>
    <rPh sb="4" eb="6">
      <t>ショウボウ</t>
    </rPh>
    <rPh sb="6" eb="8">
      <t>クミアイ</t>
    </rPh>
    <phoneticPr fontId="2"/>
  </si>
  <si>
    <t>岡山県西部衛生施設組合</t>
    <rPh sb="0" eb="3">
      <t>オカヤマケン</t>
    </rPh>
    <rPh sb="3" eb="5">
      <t>セイブ</t>
    </rPh>
    <rPh sb="5" eb="7">
      <t>エイセイ</t>
    </rPh>
    <rPh sb="7" eb="9">
      <t>シセツ</t>
    </rPh>
    <rPh sb="9" eb="11">
      <t>クミアイ</t>
    </rPh>
    <phoneticPr fontId="2"/>
  </si>
  <si>
    <t>岡山県広域水道事業団</t>
    <rPh sb="0" eb="3">
      <t>オカヤマケン</t>
    </rPh>
    <rPh sb="3" eb="5">
      <t>コウイキ</t>
    </rPh>
    <rPh sb="5" eb="7">
      <t>スイドウ</t>
    </rPh>
    <rPh sb="7" eb="9">
      <t>ジギョウ</t>
    </rPh>
    <rPh sb="9" eb="10">
      <t>ダン</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</si>
  <si>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</si>
  <si>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</si>
  <si>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</si>
  <si>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</si>
  <si>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岡山県市町村総合事務組合（拠出金事業特別会計）</t>
  </si>
  <si>
    <t>-</t>
    <phoneticPr fontId="2"/>
  </si>
  <si>
    <t>○</t>
    <phoneticPr fontId="2"/>
  </si>
  <si>
    <t>井原市土地開発公社</t>
    <rPh sb="0" eb="3">
      <t>イバラシ</t>
    </rPh>
    <rPh sb="3" eb="5">
      <t>トチ</t>
    </rPh>
    <rPh sb="5" eb="7">
      <t>カイハツ</t>
    </rPh>
    <rPh sb="7" eb="9">
      <t>コウシャ</t>
    </rPh>
    <phoneticPr fontId="2"/>
  </si>
  <si>
    <t>井原鉄道株式会社</t>
    <rPh sb="0" eb="2">
      <t>イバラ</t>
    </rPh>
    <rPh sb="2" eb="4">
      <t>テツドウ</t>
    </rPh>
    <rPh sb="4" eb="6">
      <t>カブシキ</t>
    </rPh>
    <rPh sb="6" eb="8">
      <t>カイシャ</t>
    </rPh>
    <phoneticPr fontId="2"/>
  </si>
  <si>
    <t>-</t>
    <phoneticPr fontId="2"/>
  </si>
  <si>
    <t>公共施設整備基金</t>
    <rPh sb="0" eb="4">
      <t>コウキョウシセツ</t>
    </rPh>
    <rPh sb="4" eb="6">
      <t>セイビ</t>
    </rPh>
    <rPh sb="6" eb="8">
      <t>キキン</t>
    </rPh>
    <phoneticPr fontId="5"/>
  </si>
  <si>
    <t>地域づくり基金</t>
    <rPh sb="0" eb="2">
      <t>チイキ</t>
    </rPh>
    <rPh sb="5" eb="7">
      <t>キキン</t>
    </rPh>
    <phoneticPr fontId="2"/>
  </si>
  <si>
    <t>福祉基金</t>
    <rPh sb="0" eb="4">
      <t>フクシキキン</t>
    </rPh>
    <phoneticPr fontId="2"/>
  </si>
  <si>
    <t>次世代育成基金</t>
    <rPh sb="0" eb="3">
      <t>ジセダイ</t>
    </rPh>
    <rPh sb="3" eb="5">
      <t>イクセイ</t>
    </rPh>
    <rPh sb="5" eb="7">
      <t>キキン</t>
    </rPh>
    <phoneticPr fontId="2"/>
  </si>
  <si>
    <t>地域振興基金</t>
    <rPh sb="0" eb="2">
      <t>チイキ</t>
    </rPh>
    <rPh sb="2" eb="4">
      <t>シンコウ</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</si>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</sst>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92919</c:v>
                </c:pt>
                <c:pt idx="4">
                  <c:v>103663</c:v>
                </c:pt>
              </c:numCache>
            </c:numRef>
          </c:val>
          <c:smooth val="0"/>
          <c:extLst>
            <c:ext xmlns:c16="http://schemas.microsoft.com/office/drawing/2014/chart" uri="{C3380CC4-5D6E-409C-BE32-E72D297353CC}">
              <c16:uniqueId val="{00000000-79A8-4781-A011-67DDC991E8E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63700</c:v>
                </c:pt>
                <c:pt idx="1">
                  <c:v>79906</c:v>
                </c:pt>
                <c:pt idx="2">
                  <c:v>143645</c:v>
                </c:pt>
                <c:pt idx="3">
                  <c:v>98988</c:v>
                </c:pt>
                <c:pt idx="4">
                  <c:v>99807</c:v>
                </c:pt>
              </c:numCache>
            </c:numRef>
          </c:val>
          <c:smooth val="0"/>
          <c:extLst>
            <c:ext xmlns:c16="http://schemas.microsoft.com/office/drawing/2014/chart" uri="{C3380CC4-5D6E-409C-BE32-E72D297353CC}">
              <c16:uniqueId val="{00000001-79A8-4781-A011-67DDC991E8E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c:v>
                </c:pt>
                <c:pt idx="1">
                  <c:v>0.48</c:v>
                </c:pt>
                <c:pt idx="2">
                  <c:v>0.7</c:v>
                </c:pt>
                <c:pt idx="3">
                  <c:v>9.0399999999999991</c:v>
                </c:pt>
                <c:pt idx="4">
                  <c:v>6.35</c:v>
                </c:pt>
              </c:numCache>
            </c:numRef>
          </c:val>
          <c:extLst>
            <c:ext xmlns:c16="http://schemas.microsoft.com/office/drawing/2014/chart" uri="{C3380CC4-5D6E-409C-BE32-E72D297353CC}">
              <c16:uniqueId val="{00000000-8078-4602-A69B-FF59DB14EF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52.68</c:v>
                </c:pt>
                <c:pt idx="1">
                  <c:v>54.03</c:v>
                </c:pt>
                <c:pt idx="2">
                  <c:v>49.41</c:v>
                </c:pt>
                <c:pt idx="3">
                  <c:v>45.51</c:v>
                </c:pt>
                <c:pt idx="4">
                  <c:v>56.09</c:v>
                </c:pt>
              </c:numCache>
            </c:numRef>
          </c:val>
          <c:extLst>
            <c:ext xmlns:c16="http://schemas.microsoft.com/office/drawing/2014/chart" uri="{C3380CC4-5D6E-409C-BE32-E72D297353CC}">
              <c16:uniqueId val="{00000001-8078-4602-A69B-FF59DB14EF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-1.75</c:v>
                </c:pt>
                <c:pt idx="2">
                  <c:v>-3.35</c:v>
                </c:pt>
                <c:pt idx="3">
                  <c:v>6.61</c:v>
                </c:pt>
                <c:pt idx="4">
                  <c:v>6.19</c:v>
                </c:pt>
              </c:numCache>
            </c:numRef>
          </c:val>
          <c:smooth val="0"/>
          <c:extLst>
            <c:ext xmlns:c16="http://schemas.microsoft.com/office/drawing/2014/chart" uri="{C3380CC4-5D6E-409C-BE32-E72D297353CC}">
              <c16:uniqueId val="{00000002-8078-4602-A69B-FF59DB14EF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0.33</c:v>
                </c:pt>
                <c:pt idx="4">
                  <c:v>#N/A</c:v>
                </c:pt>
                <c:pt idx="5">
                  <c:v>0.02</c:v>
                </c:pt>
                <c:pt idx="6">
                  <c:v>#N/A</c:v>
                </c:pt>
                <c:pt idx="7">
                  <c:v>0.02</c:v>
                </c:pt>
                <c:pt idx="8">
                  <c:v>#N/A</c:v>
                </c:pt>
                <c:pt idx="9">
                  <c:v>0</c:v>
                </c:pt>
              </c:numCache>
            </c:numRef>
          </c:val>
          <c:extLst>
            <c:ext xmlns:c16="http://schemas.microsoft.com/office/drawing/2014/chart" uri="{C3380CC4-5D6E-409C-BE32-E72D297353CC}">
              <c16:uniqueId val="{00000000-68BA-439A-88E3-F21B121ED1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BA-439A-88E3-F21B121ED191}"/>
            </c:ext>
          </c:extLst>
        </c:ser>
        <c:ser>
          <c:idx val="2"/>
          <c:order val="2"/>
          <c:tx>
            <c:strRef>
              <c:f>データシート!$A$29</c:f>
              <c:strCache>
                <c:ptCount val="1"/>
                <c:pt idx="0">
                  <c:v>井原市下水道事業会計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0.03</c:v>
                </c:pt>
                <c:pt idx="6">
                  <c:v>#N/A</c:v>
                </c:pt>
                <c:pt idx="7">
                  <c:v>0.23</c:v>
                </c:pt>
                <c:pt idx="8">
                  <c:v>#N/A</c:v>
                </c:pt>
                <c:pt idx="9">
                  <c:v>0.23</c:v>
                </c:pt>
              </c:numCache>
            </c:numRef>
          </c:val>
          <c:extLst>
            <c:ext xmlns:c16="http://schemas.microsoft.com/office/drawing/2014/chart" uri="{C3380CC4-5D6E-409C-BE32-E72D297353CC}">
              <c16:uniqueId val="{00000002-68BA-439A-88E3-F21B121ED191}"/>
            </c:ext>
          </c:extLst>
        </c:ser>
        <c:ser>
          <c:idx val="3"/>
          <c:order val="3"/>
          <c:tx>
            <c:strRef>
              <c:f>データシート!$A$30</c:f>
              <c:strCache>
                <c:ptCount val="1"/>
                <c:pt idx="0">
                  <c:v>井原市簡易水道事業会計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0.28000000000000003</c:v>
                </c:pt>
                <c:pt idx="6">
                  <c:v>#N/A</c:v>
                </c:pt>
                <c:pt idx="7">
                  <c:v>0.28000000000000003</c:v>
                </c:pt>
                <c:pt idx="8">
                  <c:v>#N/A</c:v>
                </c:pt>
                <c:pt idx="9">
                  <c:v>0.3</c:v>
                </c:pt>
              </c:numCache>
            </c:numRef>
          </c:val>
          <c:extLst>
            <c:ext xmlns:c16="http://schemas.microsoft.com/office/drawing/2014/chart" uri="{C3380CC4-5D6E-409C-BE32-E72D297353CC}">
              <c16:uniqueId val="{00000003-68BA-439A-88E3-F21B121ED191}"/>
            </c:ext>
          </c:extLst>
        </c:ser>
        <c:ser>
          <c:idx val="4"/>
          <c:order val="4"/>
          <c:tx>
            <c:strRef>
              <c:f>データシート!$A$31</c:f>
              <c:strCache>
                <c:ptCount val="1"/>
                <c:pt idx="0">
                  <c:v>井原市工業用水道事業会計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0.77</c:v>
                </c:pt>
                <c:pt idx="2">
                  <c:v>#N/A</c:v>
                </c:pt>
                <c:pt idx="3">
                  <c:v>0.85</c:v>
                </c:pt>
                <c:pt idx="4">
                  <c:v>#N/A</c:v>
                </c:pt>
                <c:pt idx="5">
                  <c:v>0.87</c:v>
                </c:pt>
                <c:pt idx="6">
                  <c:v>#N/A</c:v>
                </c:pt>
                <c:pt idx="7">
                  <c:v>0.88</c:v>
                </c:pt>
                <c:pt idx="8">
                  <c:v>#N/A</c:v>
                </c:pt>
                <c:pt idx="9">
                  <c:v>0.89</c:v>
                </c:pt>
              </c:numCache>
            </c:numRef>
          </c:val>
          <c:extLst>
            <c:ext xmlns:c16="http://schemas.microsoft.com/office/drawing/2014/chart" uri="{C3380CC4-5D6E-409C-BE32-E72D297353CC}">
              <c16:uniqueId val="{00000004-68BA-439A-88E3-F21B121ED191}"/>
            </c:ext>
          </c:extLst>
        </c:ser>
        <c:ser>
          <c:idx val="5"/>
          <c:order val="5"/>
          <c:tx>
            <c:strRef>
              <c:f>データシート!$A$32</c:f>
              <c:strCache>
                <c:ptCount val="1"/>
                <c:pt idx="0">
                  <c:v>井原市国民健康保険事業特別会計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3.03</c:v>
                </c:pt>
                <c:pt idx="2">
                  <c:v>#N/A</c:v>
                </c:pt>
                <c:pt idx="3">
                  <c:v>2.6</c:v>
                </c:pt>
                <c:pt idx="4">
                  <c:v>#N/A</c:v>
                </c:pt>
                <c:pt idx="5">
                  <c:v>3.3</c:v>
                </c:pt>
                <c:pt idx="6">
                  <c:v>#N/A</c:v>
                </c:pt>
                <c:pt idx="7">
                  <c:v>3.74</c:v>
                </c:pt>
                <c:pt idx="8">
                  <c:v>#N/A</c:v>
                </c:pt>
                <c:pt idx="9">
                  <c:v>1.1399999999999999</c:v>
                </c:pt>
              </c:numCache>
            </c:numRef>
          </c:val>
          <c:extLst>
            <c:ext xmlns:c16="http://schemas.microsoft.com/office/drawing/2014/chart" uri="{C3380CC4-5D6E-409C-BE32-E72D297353CC}">
              <c16:uniqueId val="{00000005-68BA-439A-88E3-F21B121ED191}"/>
            </c:ext>
          </c:extLst>
        </c:ser>
        <c:ser>
          <c:idx val="6"/>
          <c:order val="6"/>
          <c:tx>
            <c:strRef>
              <c:f>データシート!$A$33</c:f>
              <c:strCache>
                <c:ptCount val="1"/>
                <c:pt idx="0">
                  <c:v>井原市介護保険事業特別会計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0.69</c:v>
                </c:pt>
                <c:pt idx="4">
                  <c:v>#N/A</c:v>
                </c:pt>
                <c:pt idx="5">
                  <c:v>0.8</c:v>
                </c:pt>
                <c:pt idx="6">
                  <c:v>#N/A</c:v>
                </c:pt>
                <c:pt idx="7">
                  <c:v>1.58</c:v>
                </c:pt>
                <c:pt idx="8">
                  <c:v>#N/A</c:v>
                </c:pt>
                <c:pt idx="9">
                  <c:v>2.59</c:v>
                </c:pt>
              </c:numCache>
            </c:numRef>
          </c:val>
          <c:extLst>
            <c:ext xmlns:c16="http://schemas.microsoft.com/office/drawing/2014/chart" uri="{C3380CC4-5D6E-409C-BE32-E72D297353CC}">
              <c16:uniqueId val="{00000006-68BA-439A-88E3-F21B121ED19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2.36</c:v>
                </c:pt>
                <c:pt idx="2">
                  <c:v>#N/A</c:v>
                </c:pt>
                <c:pt idx="3">
                  <c:v>0.46</c:v>
                </c:pt>
                <c:pt idx="4">
                  <c:v>#N/A</c:v>
                </c:pt>
                <c:pt idx="5">
                  <c:v>0.67</c:v>
                </c:pt>
                <c:pt idx="6">
                  <c:v>#N/A</c:v>
                </c:pt>
                <c:pt idx="7">
                  <c:v>9.01</c:v>
                </c:pt>
                <c:pt idx="8">
                  <c:v>#N/A</c:v>
                </c:pt>
                <c:pt idx="9">
                  <c:v>6.34</c:v>
                </c:pt>
              </c:numCache>
            </c:numRef>
          </c:val>
          <c:extLst>
            <c:ext xmlns:c16="http://schemas.microsoft.com/office/drawing/2014/chart" uri="{C3380CC4-5D6E-409C-BE32-E72D297353CC}">
              <c16:uniqueId val="{00000007-68BA-439A-88E3-F21B121ED191}"/>
            </c:ext>
          </c:extLst>
        </c:ser>
        <c:ser>
          <c:idx val="8"/>
          <c:order val="8"/>
          <c:tx>
            <c:strRef>
              <c:f>データシート!$A$35</c:f>
              <c:strCache>
                <c:ptCount val="1"/>
                <c:pt idx="0">
                  <c:v>井原市水道事業会計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9.23</c:v>
                </c:pt>
                <c:pt idx="2">
                  <c:v>#N/A</c:v>
                </c:pt>
                <c:pt idx="3">
                  <c:v>9.36</c:v>
                </c:pt>
                <c:pt idx="4">
                  <c:v>#N/A</c:v>
                </c:pt>
                <c:pt idx="5">
                  <c:v>9.0299999999999994</c:v>
                </c:pt>
                <c:pt idx="6">
                  <c:v>#N/A</c:v>
                </c:pt>
                <c:pt idx="7">
                  <c:v>8.19</c:v>
                </c:pt>
                <c:pt idx="8">
                  <c:v>#N/A</c:v>
                </c:pt>
                <c:pt idx="9">
                  <c:v>7.7</c:v>
                </c:pt>
              </c:numCache>
            </c:numRef>
          </c:val>
          <c:extLst>
            <c:ext xmlns:c16="http://schemas.microsoft.com/office/drawing/2014/chart" uri="{C3380CC4-5D6E-409C-BE32-E72D297353CC}">
              <c16:uniqueId val="{00000008-68BA-439A-88E3-F21B121ED191}"/>
            </c:ext>
          </c:extLst>
        </c:ser>
        <c:ser>
          <c:idx val="9"/>
          <c:order val="9"/>
          <c:tx>
            <c:strRef>
              <c:f>データシート!$A$36</c:f>
              <c:strCache>
                <c:ptCount val="1"/>
                <c:pt idx="0">
                  <c:v>井原市病院事業会計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10.58</c:v>
                </c:pt>
                <c:pt idx="2">
                  <c:v>#N/A</c:v>
                </c:pt>
                <c:pt idx="3">
                  <c:v>9.7799999999999994</c:v>
                </c:pt>
                <c:pt idx="4">
                  <c:v>#N/A</c:v>
                </c:pt>
                <c:pt idx="5">
                  <c:v>10.119999999999999</c:v>
                </c:pt>
                <c:pt idx="6">
                  <c:v>#N/A</c:v>
                </c:pt>
                <c:pt idx="7">
                  <c:v>10.32</c:v>
                </c:pt>
                <c:pt idx="8">
                  <c:v>#N/A</c:v>
                </c:pt>
                <c:pt idx="9">
                  <c:v>14.76</c:v>
                </c:pt>
              </c:numCache>
            </c:numRef>
          </c:val>
          <c:extLst>
            <c:ext xmlns:c16="http://schemas.microsoft.com/office/drawing/2014/chart" uri="{C3380CC4-5D6E-409C-BE32-E72D297353CC}">
              <c16:uniqueId val="{00000009-68BA-439A-88E3-F21B121ED1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2615</c:v>
                </c:pt>
                <c:pt idx="5">
                  <c:v>2570</c:v>
                </c:pt>
                <c:pt idx="8">
                  <c:v>2474</c:v>
                </c:pt>
                <c:pt idx="11">
                  <c:v>2547</c:v>
                </c:pt>
                <c:pt idx="14">
                  <c:v>2465</c:v>
                </c:pt>
              </c:numCache>
            </c:numRef>
          </c:val>
          <c:extLst>
            <c:ext xmlns:c16="http://schemas.microsoft.com/office/drawing/2014/chart" uri="{C3380CC4-5D6E-409C-BE32-E72D297353CC}">
              <c16:uniqueId val="{00000000-D6AE-4A5A-A5AE-50B2EC9234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AE-4A5A-A5AE-50B2EC9234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11</c:v>
                </c:pt>
                <c:pt idx="6">
                  <c:v>18</c:v>
                </c:pt>
                <c:pt idx="9">
                  <c:v>3</c:v>
                </c:pt>
                <c:pt idx="12">
                  <c:v>17</c:v>
                </c:pt>
              </c:numCache>
            </c:numRef>
          </c:val>
          <c:extLst>
            <c:ext xmlns:c16="http://schemas.microsoft.com/office/drawing/2014/chart" uri="{C3380CC4-5D6E-409C-BE32-E72D297353CC}">
              <c16:uniqueId val="{00000002-D6AE-4A5A-A5AE-50B2EC9234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46</c:v>
                </c:pt>
                <c:pt idx="6">
                  <c:v>46</c:v>
                </c:pt>
                <c:pt idx="9">
                  <c:v>46</c:v>
                </c:pt>
                <c:pt idx="12">
                  <c:v>47</c:v>
                </c:pt>
              </c:numCache>
            </c:numRef>
          </c:val>
          <c:extLst>
            <c:ext xmlns:c16="http://schemas.microsoft.com/office/drawing/2014/chart" uri="{C3380CC4-5D6E-409C-BE32-E72D297353CC}">
              <c16:uniqueId val="{00000003-D6AE-4A5A-A5AE-50B2EC9234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1541</c:v>
                </c:pt>
                <c:pt idx="3">
                  <c:v>1522</c:v>
                </c:pt>
                <c:pt idx="6">
                  <c:v>1475</c:v>
                </c:pt>
                <c:pt idx="9">
                  <c:v>1441</c:v>
                </c:pt>
                <c:pt idx="12">
                  <c:v>1507</c:v>
                </c:pt>
              </c:numCache>
            </c:numRef>
          </c:val>
          <c:extLst>
            <c:ext xmlns:c16="http://schemas.microsoft.com/office/drawing/2014/chart" uri="{C3380CC4-5D6E-409C-BE32-E72D297353CC}">
              <c16:uniqueId val="{00000004-D6AE-4A5A-A5AE-50B2EC9234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AE-4A5A-A5AE-50B2EC9234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AE-4A5A-A5AE-50B2EC9234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2053</c:v>
                </c:pt>
                <c:pt idx="3">
                  <c:v>1972</c:v>
                </c:pt>
                <c:pt idx="6">
                  <c:v>1870</c:v>
                </c:pt>
                <c:pt idx="9">
                  <c:v>1935</c:v>
                </c:pt>
                <c:pt idx="12">
                  <c:v>1918</c:v>
                </c:pt>
              </c:numCache>
            </c:numRef>
          </c:val>
          <c:extLst>
            <c:ext xmlns:c16="http://schemas.microsoft.com/office/drawing/2014/chart" uri="{C3380CC4-5D6E-409C-BE32-E72D297353CC}">
              <c16:uniqueId val="{00000007-D6AE-4A5A-A5AE-50B2EC9234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1044</c:v>
                </c:pt>
                <c:pt idx="2">
                  <c:v>#N/A</c:v>
                </c:pt>
                <c:pt idx="3">
                  <c:v>#N/A</c:v>
                </c:pt>
                <c:pt idx="4">
                  <c:v>981</c:v>
                </c:pt>
                <c:pt idx="5">
                  <c:v>#N/A</c:v>
                </c:pt>
                <c:pt idx="6">
                  <c:v>#N/A</c:v>
                </c:pt>
                <c:pt idx="7">
                  <c:v>935</c:v>
                </c:pt>
                <c:pt idx="8">
                  <c:v>#N/A</c:v>
                </c:pt>
                <c:pt idx="9">
                  <c:v>#N/A</c:v>
                </c:pt>
                <c:pt idx="10">
                  <c:v>878</c:v>
                </c:pt>
                <c:pt idx="11">
                  <c:v>#N/A</c:v>
                </c:pt>
                <c:pt idx="12">
                  <c:v>#N/A</c:v>
                </c:pt>
                <c:pt idx="13">
                  <c:v>1024</c:v>
                </c:pt>
                <c:pt idx="14">
                  <c:v>#N/A</c:v>
                </c:pt>
              </c:numCache>
            </c:numRef>
          </c:val>
          <c:smooth val="0"/>
          <c:extLst>
            <c:ext xmlns:c16="http://schemas.microsoft.com/office/drawing/2014/chart" uri="{C3380CC4-5D6E-409C-BE32-E72D297353CC}">
              <c16:uniqueId val="{00000008-D6AE-4A5A-A5AE-50B2EC9234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22819</c:v>
                </c:pt>
                <c:pt idx="5">
                  <c:v>22771</c:v>
                </c:pt>
                <c:pt idx="8">
                  <c:v>23376</c:v>
                </c:pt>
                <c:pt idx="11">
                  <c:v>23551</c:v>
                </c:pt>
                <c:pt idx="14">
                  <c:v>23865</c:v>
                </c:pt>
              </c:numCache>
            </c:numRef>
          </c:val>
          <c:extLst>
            <c:ext xmlns:c16="http://schemas.microsoft.com/office/drawing/2014/chart" uri="{C3380CC4-5D6E-409C-BE32-E72D297353CC}">
              <c16:uniqueId val="{00000000-E5E2-48D8-B3AA-8F7CE89DB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1454</c:v>
                </c:pt>
                <c:pt idx="5">
                  <c:v>1404</c:v>
                </c:pt>
                <c:pt idx="8">
                  <c:v>1350</c:v>
                </c:pt>
                <c:pt idx="11">
                  <c:v>1370</c:v>
                </c:pt>
                <c:pt idx="14">
                  <c:v>1346</c:v>
                </c:pt>
              </c:numCache>
            </c:numRef>
          </c:val>
          <c:extLst>
            <c:ext xmlns:c16="http://schemas.microsoft.com/office/drawing/2014/chart" uri="{C3380CC4-5D6E-409C-BE32-E72D297353CC}">
              <c16:uniqueId val="{00000001-E5E2-48D8-B3AA-8F7CE89DB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14762</c:v>
                </c:pt>
                <c:pt idx="5">
                  <c:v>14362</c:v>
                </c:pt>
                <c:pt idx="8">
                  <c:v>13401</c:v>
                </c:pt>
                <c:pt idx="11">
                  <c:v>12985</c:v>
                </c:pt>
                <c:pt idx="14">
                  <c:v>14340</c:v>
                </c:pt>
              </c:numCache>
            </c:numRef>
          </c:val>
          <c:extLst>
            <c:ext xmlns:c16="http://schemas.microsoft.com/office/drawing/2014/chart" uri="{C3380CC4-5D6E-409C-BE32-E72D297353CC}">
              <c16:uniqueId val="{00000002-E5E2-48D8-B3AA-8F7CE89DB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E2-48D8-B3AA-8F7CE89DB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E2-48D8-B3AA-8F7CE89DB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c:v>
                </c:pt>
                <c:pt idx="6">
                  <c:v>0</c:v>
                </c:pt>
                <c:pt idx="9">
                  <c:v>0</c:v>
                </c:pt>
                <c:pt idx="12">
                  <c:v>1</c:v>
                </c:pt>
              </c:numCache>
            </c:numRef>
          </c:val>
          <c:extLst>
            <c:ext xmlns:c16="http://schemas.microsoft.com/office/drawing/2014/chart" uri="{C3380CC4-5D6E-409C-BE32-E72D297353CC}">
              <c16:uniqueId val="{00000005-E5E2-48D8-B3AA-8F7CE89DB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2889</c:v>
                </c:pt>
                <c:pt idx="3">
                  <c:v>2822</c:v>
                </c:pt>
                <c:pt idx="6">
                  <c:v>2705</c:v>
                </c:pt>
                <c:pt idx="9">
                  <c:v>2651</c:v>
                </c:pt>
                <c:pt idx="12">
                  <c:v>2755</c:v>
                </c:pt>
              </c:numCache>
            </c:numRef>
          </c:val>
          <c:extLst>
            <c:ext xmlns:c16="http://schemas.microsoft.com/office/drawing/2014/chart" uri="{C3380CC4-5D6E-409C-BE32-E72D297353CC}">
              <c16:uniqueId val="{00000006-E5E2-48D8-B3AA-8F7CE89DB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545</c:v>
                </c:pt>
                <c:pt idx="3">
                  <c:v>510</c:v>
                </c:pt>
                <c:pt idx="6">
                  <c:v>471</c:v>
                </c:pt>
                <c:pt idx="9">
                  <c:v>431</c:v>
                </c:pt>
                <c:pt idx="12">
                  <c:v>390</c:v>
                </c:pt>
              </c:numCache>
            </c:numRef>
          </c:val>
          <c:extLst>
            <c:ext xmlns:c16="http://schemas.microsoft.com/office/drawing/2014/chart" uri="{C3380CC4-5D6E-409C-BE32-E72D297353CC}">
              <c16:uniqueId val="{00000007-E5E2-48D8-B3AA-8F7CE89DB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16144</c:v>
                </c:pt>
                <c:pt idx="3">
                  <c:v>15465</c:v>
                </c:pt>
                <c:pt idx="6">
                  <c:v>14881</c:v>
                </c:pt>
                <c:pt idx="9">
                  <c:v>13765</c:v>
                </c:pt>
                <c:pt idx="12">
                  <c:v>13067</c:v>
                </c:pt>
              </c:numCache>
            </c:numRef>
          </c:val>
          <c:extLst>
            <c:ext xmlns:c16="http://schemas.microsoft.com/office/drawing/2014/chart" uri="{C3380CC4-5D6E-409C-BE32-E72D297353CC}">
              <c16:uniqueId val="{00000008-E5E2-48D8-B3AA-8F7CE89DB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c:v>
                </c:pt>
                <c:pt idx="3">
                  <c:v>40</c:v>
                </c:pt>
                <c:pt idx="6">
                  <c:v>36</c:v>
                </c:pt>
                <c:pt idx="9">
                  <c:v>59</c:v>
                </c:pt>
                <c:pt idx="12">
                  <c:v>55</c:v>
                </c:pt>
              </c:numCache>
            </c:numRef>
          </c:val>
          <c:extLst>
            <c:ext xmlns:c16="http://schemas.microsoft.com/office/drawing/2014/chart" uri="{C3380CC4-5D6E-409C-BE32-E72D297353CC}">
              <c16:uniqueId val="{00000009-E5E2-48D8-B3AA-8F7CE89DB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17764</c:v>
                </c:pt>
                <c:pt idx="3">
                  <c:v>18195</c:v>
                </c:pt>
                <c:pt idx="6">
                  <c:v>19680</c:v>
                </c:pt>
                <c:pt idx="9">
                  <c:v>21227</c:v>
                </c:pt>
                <c:pt idx="12">
                  <c:v>22245</c:v>
                </c:pt>
              </c:numCache>
            </c:numRef>
          </c:val>
          <c:extLst>
            <c:ext xmlns:c16="http://schemas.microsoft.com/office/drawing/2014/chart" uri="{C3380CC4-5D6E-409C-BE32-E72D297353CC}">
              <c16:uniqueId val="{0000000A-E5E2-48D8-B3AA-8F7CE89DB7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227</c:v>
                </c:pt>
                <c:pt idx="11">
                  <c:v>#N/A</c:v>
                </c:pt>
                <c:pt idx="12">
                  <c:v>#N/A</c:v>
                </c:pt>
                <c:pt idx="13">
                  <c:v>0</c:v>
                </c:pt>
                <c:pt idx="14">
                  <c:v>#N/A</c:v>
                </c:pt>
              </c:numCache>
            </c:numRef>
          </c:val>
          <c:smooth val="0"/>
          <c:extLst>
            <c:ext xmlns:c16="http://schemas.microsoft.com/office/drawing/2014/chart" uri="{C3380CC4-5D6E-409C-BE32-E72D297353CC}">
              <c16:uniqueId val="{0000000B-E5E2-48D8-B3AA-8F7CE89DB7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6218</c:v>
                </c:pt>
                <c:pt idx="1">
                  <c:v>5980</c:v>
                </c:pt>
                <c:pt idx="2">
                  <c:v>7147</c:v>
                </c:pt>
              </c:numCache>
            </c:numRef>
          </c:val>
          <c:extLst>
            <c:ext xmlns:c16="http://schemas.microsoft.com/office/drawing/2014/chart" uri="{C3380CC4-5D6E-409C-BE32-E72D297353CC}">
              <c16:uniqueId val="{00000000-4467-4EF0-B300-14ECB0CE01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742</c:v>
                </c:pt>
                <c:pt idx="1">
                  <c:v>842</c:v>
                </c:pt>
                <c:pt idx="2">
                  <c:v>788</c:v>
                </c:pt>
              </c:numCache>
            </c:numRef>
          </c:val>
          <c:extLst>
            <c:ext xmlns:c16="http://schemas.microsoft.com/office/drawing/2014/chart" uri="{C3380CC4-5D6E-409C-BE32-E72D297353CC}">
              <c16:uniqueId val="{00000001-4467-4EF0-B300-14ECB0CE01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6774</c:v>
                </c:pt>
                <c:pt idx="1">
                  <c:v>6399</c:v>
                </c:pt>
                <c:pt idx="2">
                  <c:v>6507</c:v>
                </c:pt>
              </c:numCache>
            </c:numRef>
          </c:val>
          <c:extLst>
            <c:ext xmlns:c16="http://schemas.microsoft.com/office/drawing/2014/chart" uri="{C3380CC4-5D6E-409C-BE32-E72D297353CC}">
              <c16:uniqueId val="{00000002-4467-4EF0-B300-14ECB0CE01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交付税算入率の有利な地方債の選択に努めているが、近年の大規模事業の地方債新規発行により元利償還金が増加しているため実質公債費比率の分子は増加した。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田中美術館新館建設事業等の大規模事業に係る元金償還が開始することにより、公債費はさらに増加するため、公共施設等総合管理計画の基本方針に沿い、優先度を精査した計画的な整備により地方債の発行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令和４年度では、充当可能財源が将来負担額を上回ったため将来負担比率の分子はマイナスとなっている。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これは、一般会計等に係る地方債現在高の増加により将来負担額が増加した以上に、財政調整基金の積立てにより充当可能財源等が増加したことによるものである。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今後も、地方債の新規発行を抑制するとともに、借入にあたっては交付税算入率の高い有利な地方債を選定することとし、将来負担比率の抑制を図る。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岡山県井原市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産業団地売払収入等を財政の健全な運営に備えるため「財政調整基金」に積み立てる等により、全体としては２，０６９百万円を積み立てた。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市債の償還に必要な財源を確保するため「減債基金」から５５百万円、公共施設整備のため「公共施設整備基金」から１０８百万円、子どもたちの育成や子育て支援充実のため「次世代育成基金」から８３百万円を取り崩したこと等により、全体としては８４７百万円を取り崩した。このことから、基金全体としては１，２２２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基金残高は増加したが、今後の財政運営においては、基金残高の確保に向け、基金からの繰入に依存することなく、歳入確保に努める。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「公共施設整備基金」・・・公共施設整備事業の財源に充てるため。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「地域振興基金」・・・・・新市将来構想・建設計画に定められた事業に要する経費の財源に充てるため。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「地域づくり基金」・・・・夢と活力にあふれ豊かで住みよい井原市を築くため。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「公共施設整備基金」・・・公共施設整備事業に充当したため。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「地域振興基金」・・・・・星の郷まちづくり推進事業費等に充当したため。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「地域づくり基金」・・・・地域づくり推進事業費に充当したため。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度経済成長期に整備した公共施設が多いため、その整備のための「公共施設整備基金」や子どもたちの育成や子育て支援充実のための「次世代育成基金」の取り崩し額が大きくなると見込まれる。引き続き、基金残高を考慮しながら、それぞれの目的に応じて基金の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産業団地売払収入の積立てにより増加した。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基金残高は増加したが、今後の財政運営においては、基金残高の確保に向け基金からの繰入に依存することなく、歳入確保に努める。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減債基金繰入計画に基づく償還のために取り崩したことにより減少した。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今後も、基金残高を考慮しながら、減債基金繰入基準に基づき償還を行う。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1039E05-700A-46FD-A915-CBE563BFBE1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94BAD98-D2BF-4166-97B1-7E5A5E6CDBC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D306155-7168-4E4F-8201-49A932E6E22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D43E4B0-5109-4890-8793-D6C3D19B1E1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872063B-9642-4135-B91B-712A8782C58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1E4191F-CBB1-49FC-A610-DDBA6F9A9A5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E6AF77A-8D2C-42E7-847B-0529ED569A3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F70FA02-8E71-41F2-9A0F-FB4148106EA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869EDB0-ACFF-4FDA-B578-292B45AEA05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4C007A4-C6BF-48B7-BB93-6C4D29644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38,064
37,495
243.54
25,431,493
24,498,896
808,786
12,742,361
22,245,473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B7F8F68-2876-4B8F-A82A-5A0F6FFB743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F81D348-0717-48C5-8B5B-85FAE7773A5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36E8C96-7D9D-4CDD-9080-05BF96B0F16E}"/>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E905FC1-E49A-4A7D-8256-9FFF551B5A3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4886B16-B2D2-4093-AB5B-725EDB60613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D05595B-E2BA-483D-9161-78D2031DC5E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00466C4-15E6-4785-B191-AA0508B7EC6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8ACA122-5AE9-417E-B780-A2A5D6ABC1D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C119EC0-05A3-4B2F-944B-C708D7F2A5D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B8F7C1B-DCDC-4C3A-93EA-B63D440FBB5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379617D-1D41-4E07-A4A7-641EB48A061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4125316-4FEF-4182-AC18-EA3A5BA1159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41F7503-0424-483F-B1F6-61E1E1C342D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1FACF30-E625-4364-9D8B-536B44B7DC7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8E5E15D-5283-4583-A85D-197469CDE11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A9CC230-DF11-491B-8C8B-876FE0190BF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061232C-6591-4915-B817-E8DD827B3C4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9233F1B-C672-4565-9DF5-1DDBB3DA324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69BCEF0-C113-4251-9185-EDA702D1FA5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B196E49-7808-4684-B494-D912ADCE727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5DCB2D9-15E4-4E32-9697-CBC048817B8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76843D2-CD4E-4F0A-B95F-D719FC66573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7214C6-56C1-48E9-B24A-A3EEB40AD715}"/>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86862AD-20A7-4B7E-9351-319627E8D9D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2D34B7F-FD15-4A6C-B1A2-BE594F7B4CD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EDC1068-18AA-44B9-9F0A-EAB336EB88E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A4863F4-3E04-40EE-8C36-346381BDDA5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ECB32A8-AECD-4F38-A70C-FC1BE637BEA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A2425C6-2D08-44E0-91C0-5A6A14C2CFC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F6B68DE-16DA-4CD7-9FE1-D68676A7BE4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E06DCC-C9D9-44F5-A05C-B1F8EE9B5EF4}"/>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8889876-1AE1-4A14-AB68-283F8822401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CA3BDE5-256A-4D57-BB61-4D99A58F2C9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C6B4422-261D-4636-B760-7BD8F43610F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5356A87-4EFA-4A58-ADC5-730FCD0F08A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7B00770-2B6C-4B46-8D34-CDA43921A49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252FCEA-FBCD-4965-8ECA-1E9D925CDED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前年度から微減したものの、類似団体内平均値と同程度となっている。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依存財源に頼ることの多い財政構造となっている。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今後も、企業誘致や地場企業の育成・支援を推進し、将来的な税収の増加に努めるとともに、収納率向上による税収確保に取り組む。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A0D2C6B-6E55-433B-961C-F6FCB648AED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67089CE-394B-428F-8BF0-C73D3E80CFE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119A247B-D475-490E-8958-2F52941F0DB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62659351-18EB-49BF-B7ED-A24763D0E32B}"/>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ADFF81C-1E5C-4039-9C65-7398C8C7FF5E}"/>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DAC81A76-812F-4811-B98D-E8A46FA9E50E}"/>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AECE642F-A286-4F74-B0EF-EE5EF0CB94A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41C73945-6D47-4940-A35F-FA94D4C3EA35}"/>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8CA9FB4C-C825-4BE6-AF88-50789F86767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AAA74C5B-13C8-41F1-AB34-55709DA462C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BCD34784-D4C1-4421-8F26-9827CB33546F}"/>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A979983-3C49-463C-9516-BF6C908CDBA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941685EB-9A94-4897-8255-22C7CBB90BB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A4C89F02-7DBF-4CB5-9389-D8483B3E946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482B5653-38F7-4632-9A1A-BF5583454314}"/>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9D36FDB-EDF5-4C51-AE50-CD39FA6EAFE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65E2E176-2A19-4F94-BD2B-26D764F1A3C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4DC4EA61-0385-4C97-BC78-1A72BFCB1491}"/>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7CC8FF0A-AC39-4B51-B735-B11D01E9DD48}"/>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38D4EDC0-3E0F-4601-BD8B-28D5C14F2D59}"/>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B35857BE-8F67-4A8D-8121-E78B3349C37B}"/>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F4F6B87B-51BC-4CEE-8939-3DAFCF93D343}"/>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368C49E5-A572-45D9-A1A9-4682FC8D6C24}"/>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7C81F8EB-FC99-485B-8859-7E048CFEA5B9}"/>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2F0F213B-3588-403E-B51B-51F40A25F679}"/>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D06BC978-9E32-454E-B675-4DB271295EA4}"/>
            </a:ext>
          </a:extLst>
        </xdr:cNvPr>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4162CA3A-F126-41DD-AE22-0FAF170A5EA8}"/>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CEFA1F28-98C7-4F2F-985F-B5D6C2AC57D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F196D59C-1016-42FD-BF30-9428A2A45F22}"/>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5443</xdr:rowOff>
    </xdr:from>
    <xdr:to>
      <xdr:col>15</xdr:col>
      <xdr:colOff>133350</xdr:colOff>
      <xdr:row>38</xdr:row>
      <xdr:rowOff>107043</xdr:rowOff>
    </xdr:to>
    <xdr:sp macro="" textlink="">
      <xdr:nvSpPr>
        <xdr:cNvPr id="78" name="フローチャート: 判断 77">
          <a:extLst>
            <a:ext uri="{FF2B5EF4-FFF2-40B4-BE49-F238E27FC236}">
              <a16:creationId xmlns:a16="http://schemas.microsoft.com/office/drawing/2014/main" id="{C98AB4C0-DF93-4A15-A409-9243688A5110}"/>
            </a:ext>
          </a:extLst>
        </xdr:cNvPr>
        <xdr:cNvSpPr/>
      </xdr:nvSpPr>
      <xdr:spPr>
        <a:xfrm>
          <a:off x="3175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79" name="テキスト ボックス 78">
          <a:extLst>
            <a:ext uri="{FF2B5EF4-FFF2-40B4-BE49-F238E27FC236}">
              <a16:creationId xmlns:a16="http://schemas.microsoft.com/office/drawing/2014/main" id="{34B4ED73-5CE6-4868-9B9B-28EB5B7798C7}"/>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2C65016B-CC09-4176-A47A-0D8947F69F19}"/>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5443</xdr:rowOff>
    </xdr:from>
    <xdr:to>
      <xdr:col>11</xdr:col>
      <xdr:colOff>82550</xdr:colOff>
      <xdr:row>38</xdr:row>
      <xdr:rowOff>107043</xdr:rowOff>
    </xdr:to>
    <xdr:sp macro="" textlink="">
      <xdr:nvSpPr>
        <xdr:cNvPr id="81" name="フローチャート: 判断 80">
          <a:extLst>
            <a:ext uri="{FF2B5EF4-FFF2-40B4-BE49-F238E27FC236}">
              <a16:creationId xmlns:a16="http://schemas.microsoft.com/office/drawing/2014/main" id="{C2B1EC01-CA04-4034-ACDA-A833A55CBF7A}"/>
            </a:ext>
          </a:extLst>
        </xdr:cNvPr>
        <xdr:cNvSpPr/>
      </xdr:nvSpPr>
      <xdr:spPr>
        <a:xfrm>
          <a:off x="2286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82" name="テキスト ボックス 81">
          <a:extLst>
            <a:ext uri="{FF2B5EF4-FFF2-40B4-BE49-F238E27FC236}">
              <a16:creationId xmlns:a16="http://schemas.microsoft.com/office/drawing/2014/main" id="{1DE00C1B-4646-46BD-8B2C-70B1F4C9F3D5}"/>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83" name="フローチャート: 判断 82">
          <a:extLst>
            <a:ext uri="{FF2B5EF4-FFF2-40B4-BE49-F238E27FC236}">
              <a16:creationId xmlns:a16="http://schemas.microsoft.com/office/drawing/2014/main" id="{3FEC8637-D6C9-4DB8-85D3-5A9406BEDDF3}"/>
            </a:ext>
          </a:extLst>
        </xdr:cNvPr>
        <xdr:cNvSpPr/>
      </xdr:nvSpPr>
      <xdr:spPr>
        <a:xfrm>
          <a:off x="13970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84" name="テキスト ボックス 83">
          <a:extLst>
            <a:ext uri="{FF2B5EF4-FFF2-40B4-BE49-F238E27FC236}">
              <a16:creationId xmlns:a16="http://schemas.microsoft.com/office/drawing/2014/main" id="{09B90FCE-4C08-419B-AA06-14D69524AB34}"/>
            </a:ext>
          </a:extLst>
        </xdr:cNvPr>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DDCFA30-3D42-49FA-BF0C-B9B6B44C2B2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C28E238-F06F-4FCD-972D-40CBFDA95C2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D35A622-2B0A-4444-837A-D29F2B1369C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31DD3B4-43F6-4F87-AA41-BE29D84B74C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53C4BB93-52E9-40E4-B5DD-D8245BD4F5C9}"/>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24433E1B-15E1-48E2-8B23-3F5CB1DBC2CE}"/>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4DE2BFD1-396C-41AA-AB25-C33E32CC9EE1}"/>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7072D0DE-73BC-4740-B35B-3550C0FCDC4B}"/>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949C44C-21DF-46FC-AAB8-3F397BC71FD6}"/>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E4E1705-2294-4103-9B51-C1F1A7C36289}"/>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A5D0C0FF-7ECB-461E-A580-755DEF98E66D}"/>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77F83053-869C-41C1-A05C-7E5686E871E4}"/>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a:extLst>
            <a:ext uri="{FF2B5EF4-FFF2-40B4-BE49-F238E27FC236}">
              <a16:creationId xmlns:a16="http://schemas.microsoft.com/office/drawing/2014/main" id="{E1D741C7-0A20-49FF-B584-A2AADE375BF2}"/>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121CB58A-B7B2-4A15-98C9-138602A8F36F}"/>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D86521F4-1E74-4FAA-B4D2-C7A0DDBCB24B}"/>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F154EEC-6747-4389-BF92-DCD4D5A1327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40DDD05A-A5E1-4EA0-9D85-5C205F4B707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26B188FD-CDD0-45CA-BDC6-6987841A98D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B6F45778-9834-491C-B316-9F5BFD15996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F6B226A-D6D2-4E09-9537-7BD61491FF3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DA38A97-25F0-4D89-B44F-A0BAE26D764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C269A4FF-7448-47C3-A679-AA7B94995F7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F08A619-8155-43B5-88A4-85A5ECF8D27A}"/>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8D60A02-A3F5-4C06-8B1E-A4C05E43F5A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90988E88-1C41-449E-895E-8CEC614F02A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8A40760A-B8F5-4184-AA9D-E87E62E2B47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74EFC3F2-D116-4484-92B5-B4AB944357E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F9A67BF2-2C7C-490C-AB2A-8DDD33740CB7}"/>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前年度からは３．３ポイント増加（悪化）したものの、類似団体内平均値より低い（良い）値を維持している。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これは、歳入において令和３年度に大幅な増収となっていた普通交付税や臨時財政対策債が減少したことによるものである。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今後も、行政改革の推進等による事業の選択と集中を徹底し、経常的経費の抑制を図る。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EEFD633-91AC-4531-8FF1-CB3DD26BB75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9AB2A83D-16DC-441A-9281-97749C4A64E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56078F46-F1FF-4B32-92A8-E9C071ADBD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B530A864-FEAD-451F-8DE7-D0DD498C244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3A943426-41B1-423D-8120-91CC713BAB88}"/>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FFEE1C97-D116-438E-BDFF-016EF02BDBB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2C253625-FEE3-4663-B5E5-BE353B19E8B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41E5C659-1BA4-40AE-9820-DD8B075D34E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18E2A840-F5A4-4128-9C2A-0B279E73C88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F18875E3-B451-4F86-8BDD-A26A691458E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35070E5F-33CC-45CE-B7E7-94BAB487F31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20916D8-5AF0-406C-81D1-F1653028CE1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C31C917-347D-4E47-8D24-D3F047B4B9D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0EA12EB-5B75-4002-9353-29C4343DEA6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17194B15-0918-40D9-B257-0F49E85C5F5E}"/>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3AF7E5EE-9994-4BF8-8F1D-F6CEB2BB1334}"/>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F3BE3BD7-4CF5-47AA-B80A-0F8601373C95}"/>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1FFD5F80-A499-4BA1-B0E8-75086263640C}"/>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9526869F-E6DC-4AF9-980D-BE473FEE17B4}"/>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163322</xdr:rowOff>
    </xdr:from>
    <xdr:to>
      <xdr:col>23</xdr:col>
      <xdr:colOff>133350</xdr:colOff>
      <xdr:row>59</xdr:row>
      <xdr:rowOff>138938</xdr:rowOff>
    </xdr:to>
    <xdr:cxnSp macro="">
      <xdr:nvCxnSpPr>
        <xdr:cNvPr id="132" name="直線コネクタ 131">
          <a:extLst>
            <a:ext uri="{FF2B5EF4-FFF2-40B4-BE49-F238E27FC236}">
              <a16:creationId xmlns:a16="http://schemas.microsoft.com/office/drawing/2014/main" id="{3F6BB342-EBF9-42DA-9913-0359BD8836DD}"/>
            </a:ext>
          </a:extLst>
        </xdr:cNvPr>
        <xdr:cNvCxnSpPr/>
      </xdr:nvCxnSpPr>
      <xdr:spPr>
        <a:xfrm>
          <a:off x="4114800" y="9935972"/>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3" name="財政構造の弾力性平均値テキスト">
          <a:extLst>
            <a:ext uri="{FF2B5EF4-FFF2-40B4-BE49-F238E27FC236}">
              <a16:creationId xmlns:a16="http://schemas.microsoft.com/office/drawing/2014/main" id="{652D52F9-6FBD-4818-A1C3-4A8616E899F9}"/>
            </a:ext>
          </a:extLst>
        </xdr:cNvPr>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33C740DC-A51B-4F84-99D0-391C90DB8A66}"/>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163322</xdr:rowOff>
    </xdr:from>
    <xdr:to>
      <xdr:col>19</xdr:col>
      <xdr:colOff>133350</xdr:colOff>
      <xdr:row>60</xdr:row>
      <xdr:rowOff>170180</xdr:rowOff>
    </xdr:to>
    <xdr:cxnSp macro="">
      <xdr:nvCxnSpPr>
        <xdr:cNvPr id="135" name="直線コネクタ 134">
          <a:extLst>
            <a:ext uri="{FF2B5EF4-FFF2-40B4-BE49-F238E27FC236}">
              <a16:creationId xmlns:a16="http://schemas.microsoft.com/office/drawing/2014/main" id="{124F39FA-5B2E-4572-AEC4-9643BB9A213A}"/>
            </a:ext>
          </a:extLst>
        </xdr:cNvPr>
        <xdr:cNvCxnSpPr/>
      </xdr:nvCxnSpPr>
      <xdr:spPr>
        <a:xfrm flipV="1">
          <a:off x="3225800" y="9935972"/>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42267F8F-0D8E-41C3-9579-C499BF95A7E5}"/>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a:extLst>
            <a:ext uri="{FF2B5EF4-FFF2-40B4-BE49-F238E27FC236}">
              <a16:creationId xmlns:a16="http://schemas.microsoft.com/office/drawing/2014/main" id="{21C7C393-FF1A-4ED5-A2BC-C14DE48F33BC}"/>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63</xdr:row>
      <xdr:rowOff>138430</xdr:rowOff>
    </xdr:to>
    <xdr:cxnSp macro="">
      <xdr:nvCxnSpPr>
        <xdr:cNvPr id="138" name="直線コネクタ 137">
          <a:extLst>
            <a:ext uri="{FF2B5EF4-FFF2-40B4-BE49-F238E27FC236}">
              <a16:creationId xmlns:a16="http://schemas.microsoft.com/office/drawing/2014/main" id="{438979F9-518F-4C01-A000-A2413E066B6C}"/>
            </a:ext>
          </a:extLst>
        </xdr:cNvPr>
        <xdr:cNvCxnSpPr/>
      </xdr:nvCxnSpPr>
      <xdr:spPr>
        <a:xfrm flipV="1">
          <a:off x="2336800" y="1045718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258396AC-6E0A-4A48-9C64-D5B65CEA3C9C}"/>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a:extLst>
            <a:ext uri="{FF2B5EF4-FFF2-40B4-BE49-F238E27FC236}">
              <a16:creationId xmlns:a16="http://schemas.microsoft.com/office/drawing/2014/main" id="{F642D662-C3B3-451E-B8E2-F834A066A13E}"/>
            </a:ext>
          </a:extLst>
        </xdr:cNvPr>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15240</xdr:rowOff>
    </xdr:to>
    <xdr:cxnSp macro="">
      <xdr:nvCxnSpPr>
        <xdr:cNvPr id="141" name="直線コネクタ 140">
          <a:extLst>
            <a:ext uri="{FF2B5EF4-FFF2-40B4-BE49-F238E27FC236}">
              <a16:creationId xmlns:a16="http://schemas.microsoft.com/office/drawing/2014/main" id="{D19BC678-C816-4BF3-9E28-4898E84C12E1}"/>
            </a:ext>
          </a:extLst>
        </xdr:cNvPr>
        <xdr:cNvCxnSpPr/>
      </xdr:nvCxnSpPr>
      <xdr:spPr>
        <a:xfrm flipV="1">
          <a:off x="1447800" y="1093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E931AD61-7302-42D8-8F21-0A216E9F6A59}"/>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a:extLst>
            <a:ext uri="{FF2B5EF4-FFF2-40B4-BE49-F238E27FC236}">
              <a16:creationId xmlns:a16="http://schemas.microsoft.com/office/drawing/2014/main" id="{31C1287F-5ABC-4A46-9CCC-86A40CD7AFB5}"/>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3CEBD984-F8A8-4087-BAFC-BE654C29CB0F}"/>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a:extLst>
            <a:ext uri="{FF2B5EF4-FFF2-40B4-BE49-F238E27FC236}">
              <a16:creationId xmlns:a16="http://schemas.microsoft.com/office/drawing/2014/main" id="{BC791A2F-DC16-4CE3-BE39-D93DE57A3AD5}"/>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7F49C14-E709-4441-97D7-3508FDE3517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5961788-6D80-47D8-8C95-F70FAA8FC25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625A6CA-1C64-4DE0-BCD8-BF9E61394D9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40540EF-0368-442B-94B3-1348DA62B799}"/>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5C67E3E1-D14A-4D61-90E9-890077FE07E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88138</xdr:rowOff>
    </xdr:from>
    <xdr:to>
      <xdr:col>23</xdr:col>
      <xdr:colOff>184150</xdr:colOff>
      <xdr:row>60</xdr:row>
      <xdr:rowOff>18288</xdr:rowOff>
    </xdr:to>
    <xdr:sp macro="" textlink="">
      <xdr:nvSpPr>
        <xdr:cNvPr id="151" name="楕円 150">
          <a:extLst>
            <a:ext uri="{FF2B5EF4-FFF2-40B4-BE49-F238E27FC236}">
              <a16:creationId xmlns:a16="http://schemas.microsoft.com/office/drawing/2014/main" id="{EE0B285F-1F34-4AD7-A0F0-4ACFCC95D25A}"/>
            </a:ext>
          </a:extLst>
        </xdr:cNvPr>
        <xdr:cNvSpPr/>
      </xdr:nvSpPr>
      <xdr:spPr>
        <a:xfrm>
          <a:off x="4902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104665</xdr:rowOff>
    </xdr:from>
    <xdr:ext cx="762000" cy="259045"/>
    <xdr:sp macro="" textlink="">
      <xdr:nvSpPr>
        <xdr:cNvPr id="152" name="財政構造の弾力性該当値テキスト">
          <a:extLst>
            <a:ext uri="{FF2B5EF4-FFF2-40B4-BE49-F238E27FC236}">
              <a16:creationId xmlns:a16="http://schemas.microsoft.com/office/drawing/2014/main" id="{9BD774E9-D4DC-4F13-B83B-E48098BE1F01}"/>
            </a:ext>
          </a:extLst>
        </xdr:cNvPr>
        <xdr:cNvSpPr txBox="1"/>
      </xdr:nvSpPr>
      <xdr:spPr>
        <a:xfrm>
          <a:off x="5041900" y="10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112522</xdr:rowOff>
    </xdr:from>
    <xdr:to>
      <xdr:col>19</xdr:col>
      <xdr:colOff>184150</xdr:colOff>
      <xdr:row>58</xdr:row>
      <xdr:rowOff>42672</xdr:rowOff>
    </xdr:to>
    <xdr:sp macro="" textlink="">
      <xdr:nvSpPr>
        <xdr:cNvPr id="153" name="楕円 152">
          <a:extLst>
            <a:ext uri="{FF2B5EF4-FFF2-40B4-BE49-F238E27FC236}">
              <a16:creationId xmlns:a16="http://schemas.microsoft.com/office/drawing/2014/main" id="{AC88BD41-BD6C-41F4-9A90-D42DACA306F0}"/>
            </a:ext>
          </a:extLst>
        </xdr:cNvPr>
        <xdr:cNvSpPr/>
      </xdr:nvSpPr>
      <xdr:spPr>
        <a:xfrm>
          <a:off x="4064000" y="98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52849</xdr:rowOff>
    </xdr:from>
    <xdr:ext cx="736600" cy="259045"/>
    <xdr:sp macro="" textlink="">
      <xdr:nvSpPr>
        <xdr:cNvPr id="154" name="テキスト ボックス 153">
          <a:extLst>
            <a:ext uri="{FF2B5EF4-FFF2-40B4-BE49-F238E27FC236}">
              <a16:creationId xmlns:a16="http://schemas.microsoft.com/office/drawing/2014/main" id="{5646A872-4A34-4973-80A5-D311422D6F67}"/>
            </a:ext>
          </a:extLst>
        </xdr:cNvPr>
        <xdr:cNvSpPr txBox="1"/>
      </xdr:nvSpPr>
      <xdr:spPr>
        <a:xfrm>
          <a:off x="3733800" y="965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5" name="楕円 154">
          <a:extLst>
            <a:ext uri="{FF2B5EF4-FFF2-40B4-BE49-F238E27FC236}">
              <a16:creationId xmlns:a16="http://schemas.microsoft.com/office/drawing/2014/main" id="{EA913208-58AF-487F-8761-BE9C654AACA4}"/>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6" name="テキスト ボックス 155">
          <a:extLst>
            <a:ext uri="{FF2B5EF4-FFF2-40B4-BE49-F238E27FC236}">
              <a16:creationId xmlns:a16="http://schemas.microsoft.com/office/drawing/2014/main" id="{A65AD9BB-6ADD-4A8F-997C-537DC4E8975E}"/>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a:extLst>
            <a:ext uri="{FF2B5EF4-FFF2-40B4-BE49-F238E27FC236}">
              <a16:creationId xmlns:a16="http://schemas.microsoft.com/office/drawing/2014/main" id="{A507C322-5CBC-46A2-9830-82478B26215D}"/>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3B20D7D0-7DAC-4EAB-8A84-E53E9F053C18}"/>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C1ABD8A5-5B10-4656-9A36-D58624647F27}"/>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0" name="テキスト ボックス 159">
          <a:extLst>
            <a:ext uri="{FF2B5EF4-FFF2-40B4-BE49-F238E27FC236}">
              <a16:creationId xmlns:a16="http://schemas.microsoft.com/office/drawing/2014/main" id="{EAD0EDC0-5F1C-429C-90A5-2E4A4CB6602D}"/>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2B8C6D8-4233-47AD-80FC-6A9FE563F0B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6E41DB0-0B59-42A2-9E86-66F4EED458C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3BB60DA-FFBA-4358-A909-C83E56B457E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4D97645-4B22-41E8-AEB7-8506AE79B58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C42A876-7273-430D-81A8-2350EBC2183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D0C8E05-765E-4790-849D-DD7DB2490E9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D468AEC-83C0-45F5-8D72-CCC70501D08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AA095F6-2B89-4F23-B707-F998F8E9B7E2}"/>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EBD1B82-11B7-4B79-83EE-92192A81CA7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48A8A44-381E-4A02-8FE2-6E5F45EA6E1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32B83F87-AD4C-497D-9DE7-52ED29A8E0E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7021383-7FE1-40DE-A2E4-D68674B9805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68895C86-648F-436D-ACE3-4B5127802D2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円増加したものの、類似団体内平均値を下回った状態を維持している。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これは、情報ネットワーク機器の改修等による物件費が増加したことが主な要因である。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今後も、行政改革の推進等による事業の選択と集中を徹底し、経常的経費の抑制を図る。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3BB1E52-546D-40EB-8E93-25559A1D580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E0DB4DE-EB4D-4176-B176-F07D0ADF785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2BD3D5F6-A096-4A5A-8721-DADF966DC58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EA004AB3-5DCB-4EEE-82F2-221478C004D9}"/>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E7490B9E-7860-46C7-8243-FA36A12E8DFD}"/>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C90F866-8728-46C5-A1B3-20A96038C993}"/>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6C881B43-9503-4EA6-9F15-568A3CCCDF0C}"/>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B30ADAB5-AFC2-437E-9AC6-F1EC3D71D312}"/>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94E1BF74-5195-465C-A592-08AB9D11D653}"/>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22232DBA-EE20-43D1-BAA5-32511291E105}"/>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FA5143E9-D261-4766-84E3-B1273775B165}"/>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20C170F-CDB8-49B4-B96B-FF505BF72CD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E790DA2B-FF2C-4FF1-81CD-4E21F2677E9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7258468-E11E-4845-8B98-E6D73DAA7F2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FB3D39B3-C7E0-4675-AF61-60BEBE5CC121}"/>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3A8AA0F0-775A-4F42-A04B-6E1AA42D937D}"/>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501A3EB-A762-4070-96C1-CA60626BB248}"/>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F7CC1BBD-BE92-4A39-9D4F-2A35CF7109E5}"/>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B9198721-F6AD-4A09-ABE7-727F37E2F01D}"/>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54766</xdr:rowOff>
    </xdr:from>
    <xdr:to>
      <xdr:col>23</xdr:col>
      <xdr:colOff>133350</xdr:colOff>
      <xdr:row>82</xdr:row>
      <xdr:rowOff>119125</xdr:rowOff>
    </xdr:to>
    <xdr:cxnSp macro="">
      <xdr:nvCxnSpPr>
        <xdr:cNvPr id="193" name="直線コネクタ 192">
          <a:extLst>
            <a:ext uri="{FF2B5EF4-FFF2-40B4-BE49-F238E27FC236}">
              <a16:creationId xmlns:a16="http://schemas.microsoft.com/office/drawing/2014/main" id="{906E96D5-7D82-45A9-8E4B-573C56E67692}"/>
            </a:ext>
          </a:extLst>
        </xdr:cNvPr>
        <xdr:cNvCxnSpPr/>
      </xdr:nvCxnSpPr>
      <xdr:spPr>
        <a:xfrm>
          <a:off x="4114800" y="14113666"/>
          <a:ext cx="8382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a:extLst>
            <a:ext uri="{FF2B5EF4-FFF2-40B4-BE49-F238E27FC236}">
              <a16:creationId xmlns:a16="http://schemas.microsoft.com/office/drawing/2014/main" id="{A515396F-68E2-4749-8F91-0F7801111F60}"/>
            </a:ext>
          </a:extLst>
        </xdr:cNvPr>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C253C2E5-998C-4688-8343-EE60D28617C4}"/>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46299</xdr:rowOff>
    </xdr:from>
    <xdr:to>
      <xdr:col>19</xdr:col>
      <xdr:colOff>133350</xdr:colOff>
      <xdr:row>82</xdr:row>
      <xdr:rowOff>54766</xdr:rowOff>
    </xdr:to>
    <xdr:cxnSp macro="">
      <xdr:nvCxnSpPr>
        <xdr:cNvPr id="196" name="直線コネクタ 195">
          <a:extLst>
            <a:ext uri="{FF2B5EF4-FFF2-40B4-BE49-F238E27FC236}">
              <a16:creationId xmlns:a16="http://schemas.microsoft.com/office/drawing/2014/main" id="{3072B709-0A99-428C-929B-E7A9A0901180}"/>
            </a:ext>
          </a:extLst>
        </xdr:cNvPr>
        <xdr:cNvCxnSpPr/>
      </xdr:nvCxnSpPr>
      <xdr:spPr>
        <a:xfrm>
          <a:off x="3225800" y="14105199"/>
          <a:ext cx="8890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363FCEA3-EC5E-49C4-B714-C3ADA78F1B46}"/>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a:extLst>
            <a:ext uri="{FF2B5EF4-FFF2-40B4-BE49-F238E27FC236}">
              <a16:creationId xmlns:a16="http://schemas.microsoft.com/office/drawing/2014/main" id="{84331082-C67A-4E5F-86D7-3211DE6D1213}"/>
            </a:ext>
          </a:extLst>
        </xdr:cNvPr>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167314</xdr:rowOff>
    </xdr:from>
    <xdr:to>
      <xdr:col>15</xdr:col>
      <xdr:colOff>82550</xdr:colOff>
      <xdr:row>82</xdr:row>
      <xdr:rowOff>46299</xdr:rowOff>
    </xdr:to>
    <xdr:cxnSp macro="">
      <xdr:nvCxnSpPr>
        <xdr:cNvPr id="199" name="直線コネクタ 198">
          <a:extLst>
            <a:ext uri="{FF2B5EF4-FFF2-40B4-BE49-F238E27FC236}">
              <a16:creationId xmlns:a16="http://schemas.microsoft.com/office/drawing/2014/main" id="{AF43ED69-745D-4730-8CA2-CBC1B23C0FC4}"/>
            </a:ext>
          </a:extLst>
        </xdr:cNvPr>
        <xdr:cNvCxnSpPr/>
      </xdr:nvCxnSpPr>
      <xdr:spPr>
        <a:xfrm>
          <a:off x="2336800" y="14054764"/>
          <a:ext cx="889000" cy="5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66351</xdr:rowOff>
    </xdr:from>
    <xdr:to>
      <xdr:col>15</xdr:col>
      <xdr:colOff>133350</xdr:colOff>
      <xdr:row>82</xdr:row>
      <xdr:rowOff>167951</xdr:rowOff>
    </xdr:to>
    <xdr:sp macro="" textlink="">
      <xdr:nvSpPr>
        <xdr:cNvPr id="200" name="フローチャート: 判断 199">
          <a:extLst>
            <a:ext uri="{FF2B5EF4-FFF2-40B4-BE49-F238E27FC236}">
              <a16:creationId xmlns:a16="http://schemas.microsoft.com/office/drawing/2014/main" id="{2965C3D1-A2D2-4C3E-BA82-CFD26F8B88E6}"/>
            </a:ext>
          </a:extLst>
        </xdr:cNvPr>
        <xdr:cNvSpPr/>
      </xdr:nvSpPr>
      <xdr:spPr>
        <a:xfrm>
          <a:off x="3175000" y="1412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152728</xdr:rowOff>
    </xdr:from>
    <xdr:ext cx="762000" cy="259045"/>
    <xdr:sp macro="" textlink="">
      <xdr:nvSpPr>
        <xdr:cNvPr id="201" name="テキスト ボックス 200">
          <a:extLst>
            <a:ext uri="{FF2B5EF4-FFF2-40B4-BE49-F238E27FC236}">
              <a16:creationId xmlns:a16="http://schemas.microsoft.com/office/drawing/2014/main" id="{4F0B9A3C-A779-49F2-87A6-CA8E6DD77429}"/>
            </a:ext>
          </a:extLst>
        </xdr:cNvPr>
        <xdr:cNvSpPr txBox="1"/>
      </xdr:nvSpPr>
      <xdr:spPr>
        <a:xfrm>
          <a:off x="2844800" y="1421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136688</xdr:rowOff>
    </xdr:from>
    <xdr:to>
      <xdr:col>11</xdr:col>
      <xdr:colOff>31750</xdr:colOff>
      <xdr:row>81</xdr:row>
      <xdr:rowOff>167314</xdr:rowOff>
    </xdr:to>
    <xdr:cxnSp macro="">
      <xdr:nvCxnSpPr>
        <xdr:cNvPr id="202" name="直線コネクタ 201">
          <a:extLst>
            <a:ext uri="{FF2B5EF4-FFF2-40B4-BE49-F238E27FC236}">
              <a16:creationId xmlns:a16="http://schemas.microsoft.com/office/drawing/2014/main" id="{E38ADABD-A7C0-4470-865E-5BF1D458AA64}"/>
            </a:ext>
          </a:extLst>
        </xdr:cNvPr>
        <xdr:cNvCxnSpPr/>
      </xdr:nvCxnSpPr>
      <xdr:spPr>
        <a:xfrm>
          <a:off x="1447800" y="14024138"/>
          <a:ext cx="889000" cy="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157742</xdr:rowOff>
    </xdr:from>
    <xdr:to>
      <xdr:col>11</xdr:col>
      <xdr:colOff>82550</xdr:colOff>
      <xdr:row>82</xdr:row>
      <xdr:rowOff>87892</xdr:rowOff>
    </xdr:to>
    <xdr:sp macro="" textlink="">
      <xdr:nvSpPr>
        <xdr:cNvPr id="203" name="フローチャート: 判断 202">
          <a:extLst>
            <a:ext uri="{FF2B5EF4-FFF2-40B4-BE49-F238E27FC236}">
              <a16:creationId xmlns:a16="http://schemas.microsoft.com/office/drawing/2014/main" id="{E5D551EC-C564-4F15-AB50-9613BB0302A1}"/>
            </a:ext>
          </a:extLst>
        </xdr:cNvPr>
        <xdr:cNvSpPr/>
      </xdr:nvSpPr>
      <xdr:spPr>
        <a:xfrm>
          <a:off x="2286000" y="1404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72669</xdr:rowOff>
    </xdr:from>
    <xdr:ext cx="762000" cy="259045"/>
    <xdr:sp macro="" textlink="">
      <xdr:nvSpPr>
        <xdr:cNvPr id="204" name="テキスト ボックス 203">
          <a:extLst>
            <a:ext uri="{FF2B5EF4-FFF2-40B4-BE49-F238E27FC236}">
              <a16:creationId xmlns:a16="http://schemas.microsoft.com/office/drawing/2014/main" id="{6AC2D9C1-533F-4BAB-9134-E87C5A18704F}"/>
            </a:ext>
          </a:extLst>
        </xdr:cNvPr>
        <xdr:cNvSpPr txBox="1"/>
      </xdr:nvSpPr>
      <xdr:spPr>
        <a:xfrm>
          <a:off x="1955800" y="1413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132328</xdr:rowOff>
    </xdr:from>
    <xdr:to>
      <xdr:col>7</xdr:col>
      <xdr:colOff>31750</xdr:colOff>
      <xdr:row>82</xdr:row>
      <xdr:rowOff>62478</xdr:rowOff>
    </xdr:to>
    <xdr:sp macro="" textlink="">
      <xdr:nvSpPr>
        <xdr:cNvPr id="205" name="フローチャート: 判断 204">
          <a:extLst>
            <a:ext uri="{FF2B5EF4-FFF2-40B4-BE49-F238E27FC236}">
              <a16:creationId xmlns:a16="http://schemas.microsoft.com/office/drawing/2014/main" id="{F4EA043C-E5F2-42E9-8D02-FF991A20C7E6}"/>
            </a:ext>
          </a:extLst>
        </xdr:cNvPr>
        <xdr:cNvSpPr/>
      </xdr:nvSpPr>
      <xdr:spPr>
        <a:xfrm>
          <a:off x="1397000" y="1401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47255</xdr:rowOff>
    </xdr:from>
    <xdr:ext cx="762000" cy="259045"/>
    <xdr:sp macro="" textlink="">
      <xdr:nvSpPr>
        <xdr:cNvPr id="206" name="テキスト ボックス 205">
          <a:extLst>
            <a:ext uri="{FF2B5EF4-FFF2-40B4-BE49-F238E27FC236}">
              <a16:creationId xmlns:a16="http://schemas.microsoft.com/office/drawing/2014/main" id="{A2D8767D-9A1A-48DF-82D5-12C5435FEB49}"/>
            </a:ext>
          </a:extLst>
        </xdr:cNvPr>
        <xdr:cNvSpPr txBox="1"/>
      </xdr:nvSpPr>
      <xdr:spPr>
        <a:xfrm>
          <a:off x="1066800" y="1410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401565C-588E-4643-85DE-D38396DB0F9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725BDE1-7E8D-44B4-B2E3-AD1850B310A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941A7E7-B370-4266-9750-326890778FB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669798D-293A-4E37-82FE-7FAF86A89A4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2561C77-21F6-408C-B207-9CC41526116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68325</xdr:rowOff>
    </xdr:from>
    <xdr:to>
      <xdr:col>23</xdr:col>
      <xdr:colOff>184150</xdr:colOff>
      <xdr:row>82</xdr:row>
      <xdr:rowOff>169925</xdr:rowOff>
    </xdr:to>
    <xdr:sp macro="" textlink="">
      <xdr:nvSpPr>
        <xdr:cNvPr id="212" name="楕円 211">
          <a:extLst>
            <a:ext uri="{FF2B5EF4-FFF2-40B4-BE49-F238E27FC236}">
              <a16:creationId xmlns:a16="http://schemas.microsoft.com/office/drawing/2014/main" id="{95AB1EB8-2A79-470A-ABC3-BC28DB23FDD9}"/>
            </a:ext>
          </a:extLst>
        </xdr:cNvPr>
        <xdr:cNvSpPr/>
      </xdr:nvSpPr>
      <xdr:spPr>
        <a:xfrm>
          <a:off x="4902200" y="141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84852</xdr:rowOff>
    </xdr:from>
    <xdr:ext cx="762000" cy="259045"/>
    <xdr:sp macro="" textlink="">
      <xdr:nvSpPr>
        <xdr:cNvPr id="213" name="人件費・物件費等の状況該当値テキスト">
          <a:extLst>
            <a:ext uri="{FF2B5EF4-FFF2-40B4-BE49-F238E27FC236}">
              <a16:creationId xmlns:a16="http://schemas.microsoft.com/office/drawing/2014/main" id="{09C98B60-4B51-4930-912D-CE705DC95B5D}"/>
            </a:ext>
          </a:extLst>
        </xdr:cNvPr>
        <xdr:cNvSpPr txBox="1"/>
      </xdr:nvSpPr>
      <xdr:spPr>
        <a:xfrm>
          <a:off x="5041900" y="1397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3966</xdr:rowOff>
    </xdr:from>
    <xdr:to>
      <xdr:col>19</xdr:col>
      <xdr:colOff>184150</xdr:colOff>
      <xdr:row>82</xdr:row>
      <xdr:rowOff>105566</xdr:rowOff>
    </xdr:to>
    <xdr:sp macro="" textlink="">
      <xdr:nvSpPr>
        <xdr:cNvPr id="214" name="楕円 213">
          <a:extLst>
            <a:ext uri="{FF2B5EF4-FFF2-40B4-BE49-F238E27FC236}">
              <a16:creationId xmlns:a16="http://schemas.microsoft.com/office/drawing/2014/main" id="{C873EE64-E262-436B-B3C1-708C938A368C}"/>
            </a:ext>
          </a:extLst>
        </xdr:cNvPr>
        <xdr:cNvSpPr/>
      </xdr:nvSpPr>
      <xdr:spPr>
        <a:xfrm>
          <a:off x="4064000" y="140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115743</xdr:rowOff>
    </xdr:from>
    <xdr:ext cx="736600" cy="259045"/>
    <xdr:sp macro="" textlink="">
      <xdr:nvSpPr>
        <xdr:cNvPr id="215" name="テキスト ボックス 214">
          <a:extLst>
            <a:ext uri="{FF2B5EF4-FFF2-40B4-BE49-F238E27FC236}">
              <a16:creationId xmlns:a16="http://schemas.microsoft.com/office/drawing/2014/main" id="{40B7C642-A019-4283-9B3F-A922564DE244}"/>
            </a:ext>
          </a:extLst>
        </xdr:cNvPr>
        <xdr:cNvSpPr txBox="1"/>
      </xdr:nvSpPr>
      <xdr:spPr>
        <a:xfrm>
          <a:off x="3733800" y="1383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166949</xdr:rowOff>
    </xdr:from>
    <xdr:to>
      <xdr:col>15</xdr:col>
      <xdr:colOff>133350</xdr:colOff>
      <xdr:row>82</xdr:row>
      <xdr:rowOff>97099</xdr:rowOff>
    </xdr:to>
    <xdr:sp macro="" textlink="">
      <xdr:nvSpPr>
        <xdr:cNvPr id="216" name="楕円 215">
          <a:extLst>
            <a:ext uri="{FF2B5EF4-FFF2-40B4-BE49-F238E27FC236}">
              <a16:creationId xmlns:a16="http://schemas.microsoft.com/office/drawing/2014/main" id="{209E15AC-AA42-4491-BDDB-066DD6066CC7}"/>
            </a:ext>
          </a:extLst>
        </xdr:cNvPr>
        <xdr:cNvSpPr/>
      </xdr:nvSpPr>
      <xdr:spPr>
        <a:xfrm>
          <a:off x="3175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107276</xdr:rowOff>
    </xdr:from>
    <xdr:ext cx="762000" cy="259045"/>
    <xdr:sp macro="" textlink="">
      <xdr:nvSpPr>
        <xdr:cNvPr id="217" name="テキスト ボックス 216">
          <a:extLst>
            <a:ext uri="{FF2B5EF4-FFF2-40B4-BE49-F238E27FC236}">
              <a16:creationId xmlns:a16="http://schemas.microsoft.com/office/drawing/2014/main" id="{990A82F7-6D4F-40C5-826E-36217C534D0E}"/>
            </a:ext>
          </a:extLst>
        </xdr:cNvPr>
        <xdr:cNvSpPr txBox="1"/>
      </xdr:nvSpPr>
      <xdr:spPr>
        <a:xfrm>
          <a:off x="2844800" y="138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116514</xdr:rowOff>
    </xdr:from>
    <xdr:to>
      <xdr:col>11</xdr:col>
      <xdr:colOff>82550</xdr:colOff>
      <xdr:row>82</xdr:row>
      <xdr:rowOff>46664</xdr:rowOff>
    </xdr:to>
    <xdr:sp macro="" textlink="">
      <xdr:nvSpPr>
        <xdr:cNvPr id="218" name="楕円 217">
          <a:extLst>
            <a:ext uri="{FF2B5EF4-FFF2-40B4-BE49-F238E27FC236}">
              <a16:creationId xmlns:a16="http://schemas.microsoft.com/office/drawing/2014/main" id="{7CC80C00-3802-4A87-BC03-D2C837CA689B}"/>
            </a:ext>
          </a:extLst>
        </xdr:cNvPr>
        <xdr:cNvSpPr/>
      </xdr:nvSpPr>
      <xdr:spPr>
        <a:xfrm>
          <a:off x="2286000" y="140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56841</xdr:rowOff>
    </xdr:from>
    <xdr:ext cx="762000" cy="259045"/>
    <xdr:sp macro="" textlink="">
      <xdr:nvSpPr>
        <xdr:cNvPr id="219" name="テキスト ボックス 218">
          <a:extLst>
            <a:ext uri="{FF2B5EF4-FFF2-40B4-BE49-F238E27FC236}">
              <a16:creationId xmlns:a16="http://schemas.microsoft.com/office/drawing/2014/main" id="{9A23C4D2-A7C8-4433-A8B8-1E51B10C418C}"/>
            </a:ext>
          </a:extLst>
        </xdr:cNvPr>
        <xdr:cNvSpPr txBox="1"/>
      </xdr:nvSpPr>
      <xdr:spPr>
        <a:xfrm>
          <a:off x="1955800" y="1377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85888</xdr:rowOff>
    </xdr:from>
    <xdr:to>
      <xdr:col>7</xdr:col>
      <xdr:colOff>31750</xdr:colOff>
      <xdr:row>82</xdr:row>
      <xdr:rowOff>16038</xdr:rowOff>
    </xdr:to>
    <xdr:sp macro="" textlink="">
      <xdr:nvSpPr>
        <xdr:cNvPr id="220" name="楕円 219">
          <a:extLst>
            <a:ext uri="{FF2B5EF4-FFF2-40B4-BE49-F238E27FC236}">
              <a16:creationId xmlns:a16="http://schemas.microsoft.com/office/drawing/2014/main" id="{1AC3A5C8-6E85-44F0-B5EE-BA94D50C0025}"/>
            </a:ext>
          </a:extLst>
        </xdr:cNvPr>
        <xdr:cNvSpPr/>
      </xdr:nvSpPr>
      <xdr:spPr>
        <a:xfrm>
          <a:off x="1397000" y="1397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26215</xdr:rowOff>
    </xdr:from>
    <xdr:ext cx="762000" cy="259045"/>
    <xdr:sp macro="" textlink="">
      <xdr:nvSpPr>
        <xdr:cNvPr id="221" name="テキスト ボックス 220">
          <a:extLst>
            <a:ext uri="{FF2B5EF4-FFF2-40B4-BE49-F238E27FC236}">
              <a16:creationId xmlns:a16="http://schemas.microsoft.com/office/drawing/2014/main" id="{240FE088-C076-43A5-9EF7-7251960727DE}"/>
            </a:ext>
          </a:extLst>
        </xdr:cNvPr>
        <xdr:cNvSpPr txBox="1"/>
      </xdr:nvSpPr>
      <xdr:spPr>
        <a:xfrm>
          <a:off x="1066800" y="1374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120E071-8860-445D-8B80-C43626D6C38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9ABA98E0-9B7F-49D3-85D2-8DCD1EB7731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E3EFA147-F5A7-45B6-BDD2-D66B00F090E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CFF7761-1F51-4471-A88A-198D3872253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9DC8CA1-2F6C-4412-B02C-1A7C3ACD83F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E7A1A89-20C5-4860-B908-F6614629C5AF}"/>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ED1B4AC-5B79-4A19-8A0F-9B8ABD92648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666B32E0-EC59-4A8D-A312-37F4E6EDC29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17172FD-3848-4AE7-94ED-C0280D81B8E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273F98B-DFBF-4FC3-9C5E-BFDFB7288A3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DF92453-2DE5-4B7C-8C20-1B9C75A0A1E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95A8FF7-8CD8-45A3-A479-9F3A808F734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55CE32F-2B4E-4E28-8589-55DBB18C1EB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前年度と比較して増減はなく、１００を下回ったものの類似団体内平均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を上回っている。増の要因としては、経験年数階層の変動によるもの、減の要因としては、給料の高い職員が退職し、給料の低い職員が採用されたことによるものが挙げられる。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今後も、指数が増加しないよう、国や他の地方公共団体との比較・検討を行い、財政状況や地域の実情等にも配慮しながら適正化に努める。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085B5CC-B391-4DED-B938-2A5CA93A4BE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A2CE916-7BE3-497A-883B-094F6A14FF1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21BCD210-C55C-4FC8-8F5D-EDE96E2E1D0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577475B8-D06C-4D41-9119-C2D994BBA31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3E15D50E-487C-451A-B6F4-BC2A3F32696D}"/>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2B5609E2-D0C6-458D-BA9A-50793A652E2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D1D9D27A-7CF1-4CE7-9248-823976193273}"/>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13CF7D14-BD31-4ACA-9723-3128332FB12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5C2CC086-E6A8-4277-8402-9DBF0B5B262A}"/>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B045CF6F-47F8-4A7A-AE8B-0A1DD98AE7A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86AAFA8B-78DA-4B03-BD32-821EA83E4F85}"/>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FA02C2AB-0AB4-4461-986E-FF77F1EF219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F62D5A15-BAE9-4041-87E6-4718DB16BBB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9FC9C5A3-2236-45C3-814D-6DD3FE7806FC}"/>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BA67F019-A3B3-4378-BCF8-C0FCC18DD6D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3A225403-63DA-4228-92ED-E118879AA82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84FE1D8-C7E7-44E8-B985-9EBAF0765F3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760763D2-8240-423F-A419-011CDBE1845E}"/>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1468FFDA-9887-47AA-8B1A-E14AD262B4E2}"/>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A59D9904-DB80-4709-BF21-409D6748833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1F46D0AB-019A-41E0-9140-104FEECB1C8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D62BA3C6-F947-4BA2-83B4-51DFC5F5C69D}"/>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ED1F4127-ECB9-417F-857B-6916BAFD3B41}"/>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C8A34EFC-63D5-418B-9738-A1CC847DA3E6}"/>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9FBFE1BD-7531-4AC7-95DE-A73877C74F5D}"/>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34471</xdr:rowOff>
    </xdr:to>
    <xdr:cxnSp macro="">
      <xdr:nvCxnSpPr>
        <xdr:cNvPr id="260" name="直線コネクタ 259">
          <a:extLst>
            <a:ext uri="{FF2B5EF4-FFF2-40B4-BE49-F238E27FC236}">
              <a16:creationId xmlns:a16="http://schemas.microsoft.com/office/drawing/2014/main" id="{4F856C79-B83C-4283-93DE-951E3A6B06C9}"/>
            </a:ext>
          </a:extLst>
        </xdr:cNvPr>
        <xdr:cNvCxnSpPr/>
      </xdr:nvCxnSpPr>
      <xdr:spPr>
        <a:xfrm flipV="1">
          <a:off x="15290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84EBB231-E11C-42D0-B666-613477D29926}"/>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a:extLst>
            <a:ext uri="{FF2B5EF4-FFF2-40B4-BE49-F238E27FC236}">
              <a16:creationId xmlns:a16="http://schemas.microsoft.com/office/drawing/2014/main" id="{0B900EF6-05DC-4A77-A0C3-6527DBCE557C}"/>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34471</xdr:rowOff>
    </xdr:to>
    <xdr:cxnSp macro="">
      <xdr:nvCxnSpPr>
        <xdr:cNvPr id="263" name="直線コネクタ 262">
          <a:extLst>
            <a:ext uri="{FF2B5EF4-FFF2-40B4-BE49-F238E27FC236}">
              <a16:creationId xmlns:a16="http://schemas.microsoft.com/office/drawing/2014/main" id="{389E072A-DAB1-498B-92ED-A6DE751A3011}"/>
            </a:ext>
          </a:extLst>
        </xdr:cNvPr>
        <xdr:cNvCxnSpPr/>
      </xdr:nvCxnSpPr>
      <xdr:spPr>
        <a:xfrm>
          <a:off x="14401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a:extLst>
            <a:ext uri="{FF2B5EF4-FFF2-40B4-BE49-F238E27FC236}">
              <a16:creationId xmlns:a16="http://schemas.microsoft.com/office/drawing/2014/main" id="{C1AAA150-899B-4E71-B54A-346B36564266}"/>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a:extLst>
            <a:ext uri="{FF2B5EF4-FFF2-40B4-BE49-F238E27FC236}">
              <a16:creationId xmlns:a16="http://schemas.microsoft.com/office/drawing/2014/main" id="{AA334550-8DA9-47B7-A66E-9198F6702325}"/>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51707</xdr:rowOff>
    </xdr:to>
    <xdr:cxnSp macro="">
      <xdr:nvCxnSpPr>
        <xdr:cNvPr id="266" name="直線コネクタ 265">
          <a:extLst>
            <a:ext uri="{FF2B5EF4-FFF2-40B4-BE49-F238E27FC236}">
              <a16:creationId xmlns:a16="http://schemas.microsoft.com/office/drawing/2014/main" id="{9BA1931B-669E-478D-9AE0-09305D2DA701}"/>
            </a:ext>
          </a:extLst>
        </xdr:cNvPr>
        <xdr:cNvCxnSpPr/>
      </xdr:nvCxnSpPr>
      <xdr:spPr>
        <a:xfrm flipV="1">
          <a:off x="13512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E611AA25-FF9A-4D3C-B76A-6FD9A26EF293}"/>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33E21704-90D0-4208-B233-F494CD467056}"/>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FAA309ED-588D-4667-A880-C84C667AE2B8}"/>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B056AADD-9539-4362-9A96-D572AB8F743F}"/>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E79F798-6752-4688-9E62-04DD8C41FD5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04F23B6-FDE0-4E26-AE69-2E7B9C57B1A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419E38A-ED45-4AE0-9FE4-3423BAEF4F2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6B00264-4E4C-440B-A2FF-84ACA36DB85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24C21AF-11D9-4797-8BFD-DC727F67C98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a:extLst>
            <a:ext uri="{FF2B5EF4-FFF2-40B4-BE49-F238E27FC236}">
              <a16:creationId xmlns:a16="http://schemas.microsoft.com/office/drawing/2014/main" id="{751024E1-B96E-497B-8C70-75A18358CA73}"/>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a:extLst>
            <a:ext uri="{FF2B5EF4-FFF2-40B4-BE49-F238E27FC236}">
              <a16:creationId xmlns:a16="http://schemas.microsoft.com/office/drawing/2014/main" id="{B339D235-5320-4590-87EE-1BCDC55F59A5}"/>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6162A336-028E-4F01-8B4A-A5B3D6F1424C}"/>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1A13955D-2319-4C2A-AFBB-222CC0602E52}"/>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a:extLst>
            <a:ext uri="{FF2B5EF4-FFF2-40B4-BE49-F238E27FC236}">
              <a16:creationId xmlns:a16="http://schemas.microsoft.com/office/drawing/2014/main" id="{2F7E583A-48D4-4D17-9642-7A33FC93AF68}"/>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95B32EC5-52E8-4992-8E35-63ED711914C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2" name="楕円 281">
          <a:extLst>
            <a:ext uri="{FF2B5EF4-FFF2-40B4-BE49-F238E27FC236}">
              <a16:creationId xmlns:a16="http://schemas.microsoft.com/office/drawing/2014/main" id="{8A93A652-1D0B-4EF3-BB6C-F51CF3D7AB5C}"/>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6B63EEDE-77EF-4264-8832-50586C298271}"/>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4" name="楕円 283">
          <a:extLst>
            <a:ext uri="{FF2B5EF4-FFF2-40B4-BE49-F238E27FC236}">
              <a16:creationId xmlns:a16="http://schemas.microsoft.com/office/drawing/2014/main" id="{64695FA5-A796-4525-A2EA-1C06F0668D1D}"/>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712A806A-AC63-47E5-BE39-84FEEA5BB5E7}"/>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CA5DAD6C-176A-4F30-B28B-2B8DE726547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78D04E3D-FE56-4502-AF75-FCBA354E1B0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61B76EE3-E90D-4881-9687-2C8DF0970F3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32C5A0B4-08B2-4A0A-B592-AD7AD15A588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87D78D6-AEE9-4DEB-96B7-48944563F34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A2AF8B40-23FD-4B06-8F70-C4A97F697FA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7D269B15-C06A-4D2C-A4E0-290DBE404C7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D7AAC6DD-0090-4A13-A69F-35D18A1D738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ADF9E673-FD93-45C1-AB59-EC9F4EB4669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D472BF4B-F257-47AC-AE52-2CF6C37572F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A8424AE1-A9AA-4B6F-8C08-564162AA03D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1FB66536-A7B4-42CA-A6CE-DE58157C067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69AC4E8E-4A41-42AE-8B40-7F4E160704D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前年度からやや増加しているが、類似団体内平均値を下回った状態を維持している。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これは、中長期的視野に立った職員採用計画による定員管理によるものである。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行政需要の多様化・複雑化に対応し、市民サービスの質を維持するため、業務の民間委託や地域との協働により、行政の担うべき役割の重点化を図るなど、今後も、引き続き、適正な職員数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BA0B20B7-3FC4-45F4-9850-CBDDEACD7AD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1F5AD102-BDF2-4EF7-8A75-204F8B571B3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3DA3F0BE-F045-4C07-8E16-052AB2A0ED6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55C2466-F85F-42D1-81F1-C910EECA1FE6}"/>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6ED85F5D-4E3A-4685-96CE-52A0560AE81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59C02EE-7589-4DAD-BCA6-F3976704D6BE}"/>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6FBAC0BE-4251-4B92-9DAB-4D3A34093FA2}"/>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DEAAB12-DBD8-42D8-83A7-FF36454CB30B}"/>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A1A1D932-D13D-419D-8EC6-703DB7A5FED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3DE38297-F553-4EBC-B55B-BD03536D4EAB}"/>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CC81AEF2-9307-4AB2-9D93-E3CC5377917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82F2F3E0-D2FD-4A6F-B64C-F2EE2ADED3C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E06D78FF-BB38-4F30-96FE-E338A8307F6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C1A87296-1AE7-40F9-A68E-79F4E12A8D85}"/>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94029933-164F-48FF-9662-9C08F13B5A1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4E2370D6-F368-4880-B104-A0AB501A6D1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8FF1B758-9C63-4D75-BA54-24156980F5C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641C297-602F-4016-9EB5-E12F0452926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6FE231FA-9437-468B-9F73-2CDCD3D9BB72}"/>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2CF2A7AD-C356-4828-8D59-B09129125EED}"/>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942DAAC7-677A-45F8-ACCA-FED30EA72399}"/>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A11330F5-5F9F-4E74-9683-EAE13E494531}"/>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F42791C2-7A7A-4BCA-8ADA-94C72F45DB3C}"/>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32294</xdr:rowOff>
    </xdr:from>
    <xdr:to>
      <xdr:col>81</xdr:col>
      <xdr:colOff>44450</xdr:colOff>
      <xdr:row>60</xdr:row>
      <xdr:rowOff>61595</xdr:rowOff>
    </xdr:to>
    <xdr:cxnSp macro="">
      <xdr:nvCxnSpPr>
        <xdr:cNvPr id="322" name="直線コネクタ 321">
          <a:extLst>
            <a:ext uri="{FF2B5EF4-FFF2-40B4-BE49-F238E27FC236}">
              <a16:creationId xmlns:a16="http://schemas.microsoft.com/office/drawing/2014/main" id="{AD86F4DA-C5D2-4191-AC97-31C83A8785EA}"/>
            </a:ext>
          </a:extLst>
        </xdr:cNvPr>
        <xdr:cNvCxnSpPr/>
      </xdr:nvCxnSpPr>
      <xdr:spPr>
        <a:xfrm>
          <a:off x="16179800" y="10319294"/>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4CB6FB08-70FF-47C8-BBAF-62EBEEFAA09A}"/>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73A2888-C0E1-4A16-8B18-728B22916516}"/>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16782</xdr:rowOff>
    </xdr:from>
    <xdr:to>
      <xdr:col>77</xdr:col>
      <xdr:colOff>44450</xdr:colOff>
      <xdr:row>60</xdr:row>
      <xdr:rowOff>32294</xdr:rowOff>
    </xdr:to>
    <xdr:cxnSp macro="">
      <xdr:nvCxnSpPr>
        <xdr:cNvPr id="325" name="直線コネクタ 324">
          <a:extLst>
            <a:ext uri="{FF2B5EF4-FFF2-40B4-BE49-F238E27FC236}">
              <a16:creationId xmlns:a16="http://schemas.microsoft.com/office/drawing/2014/main" id="{8CDFA318-8079-48A1-9642-D656857F9F59}"/>
            </a:ext>
          </a:extLst>
        </xdr:cNvPr>
        <xdr:cNvCxnSpPr/>
      </xdr:nvCxnSpPr>
      <xdr:spPr>
        <a:xfrm>
          <a:off x="15290800" y="1030378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C1A18210-DBB2-4754-955D-B273FFE89EA3}"/>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a:extLst>
            <a:ext uri="{FF2B5EF4-FFF2-40B4-BE49-F238E27FC236}">
              <a16:creationId xmlns:a16="http://schemas.microsoft.com/office/drawing/2014/main" id="{D5DDAB9C-4140-4D3B-B5F0-7787B6389867}"/>
            </a:ext>
          </a:extLst>
        </xdr:cNvPr>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165826</xdr:rowOff>
    </xdr:from>
    <xdr:to>
      <xdr:col>72</xdr:col>
      <xdr:colOff>203200</xdr:colOff>
      <xdr:row>60</xdr:row>
      <xdr:rowOff>16782</xdr:rowOff>
    </xdr:to>
    <xdr:cxnSp macro="">
      <xdr:nvCxnSpPr>
        <xdr:cNvPr id="328" name="直線コネクタ 327">
          <a:extLst>
            <a:ext uri="{FF2B5EF4-FFF2-40B4-BE49-F238E27FC236}">
              <a16:creationId xmlns:a16="http://schemas.microsoft.com/office/drawing/2014/main" id="{67F9A4C0-DC6F-4E72-9132-C70526BC777E}"/>
            </a:ext>
          </a:extLst>
        </xdr:cNvPr>
        <xdr:cNvCxnSpPr/>
      </xdr:nvCxnSpPr>
      <xdr:spPr>
        <a:xfrm>
          <a:off x="14401800" y="102813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29754</xdr:rowOff>
    </xdr:from>
    <xdr:to>
      <xdr:col>73</xdr:col>
      <xdr:colOff>44450</xdr:colOff>
      <xdr:row>60</xdr:row>
      <xdr:rowOff>131354</xdr:rowOff>
    </xdr:to>
    <xdr:sp macro="" textlink="">
      <xdr:nvSpPr>
        <xdr:cNvPr id="329" name="フローチャート: 判断 328">
          <a:extLst>
            <a:ext uri="{FF2B5EF4-FFF2-40B4-BE49-F238E27FC236}">
              <a16:creationId xmlns:a16="http://schemas.microsoft.com/office/drawing/2014/main" id="{2A135231-B13B-4BCA-AB0F-508DA66E101A}"/>
            </a:ext>
          </a:extLst>
        </xdr:cNvPr>
        <xdr:cNvSpPr/>
      </xdr:nvSpPr>
      <xdr:spPr>
        <a:xfrm>
          <a:off x="15240000" y="103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116131</xdr:rowOff>
    </xdr:from>
    <xdr:ext cx="762000" cy="259045"/>
    <xdr:sp macro="" textlink="">
      <xdr:nvSpPr>
        <xdr:cNvPr id="330" name="テキスト ボックス 329">
          <a:extLst>
            <a:ext uri="{FF2B5EF4-FFF2-40B4-BE49-F238E27FC236}">
              <a16:creationId xmlns:a16="http://schemas.microsoft.com/office/drawing/2014/main" id="{4DFFF65D-3937-4BF9-A6F2-EFDA4018F2ED}"/>
            </a:ext>
          </a:extLst>
        </xdr:cNvPr>
        <xdr:cNvSpPr txBox="1"/>
      </xdr:nvSpPr>
      <xdr:spPr>
        <a:xfrm>
          <a:off x="14909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165826</xdr:rowOff>
    </xdr:to>
    <xdr:cxnSp macro="">
      <xdr:nvCxnSpPr>
        <xdr:cNvPr id="331" name="直線コネクタ 330">
          <a:extLst>
            <a:ext uri="{FF2B5EF4-FFF2-40B4-BE49-F238E27FC236}">
              <a16:creationId xmlns:a16="http://schemas.microsoft.com/office/drawing/2014/main" id="{51F015E6-F935-4E7C-8693-12F5AB4E4297}"/>
            </a:ext>
          </a:extLst>
        </xdr:cNvPr>
        <xdr:cNvCxnSpPr/>
      </xdr:nvCxnSpPr>
      <xdr:spPr>
        <a:xfrm>
          <a:off x="13512800" y="102641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163285</xdr:rowOff>
    </xdr:from>
    <xdr:to>
      <xdr:col>68</xdr:col>
      <xdr:colOff>203200</xdr:colOff>
      <xdr:row>60</xdr:row>
      <xdr:rowOff>93435</xdr:rowOff>
    </xdr:to>
    <xdr:sp macro="" textlink="">
      <xdr:nvSpPr>
        <xdr:cNvPr id="332" name="フローチャート: 判断 331">
          <a:extLst>
            <a:ext uri="{FF2B5EF4-FFF2-40B4-BE49-F238E27FC236}">
              <a16:creationId xmlns:a16="http://schemas.microsoft.com/office/drawing/2014/main" id="{9E9C9BA2-7DE5-429D-8750-70CF55E1507E}"/>
            </a:ext>
          </a:extLst>
        </xdr:cNvPr>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78212</xdr:rowOff>
    </xdr:from>
    <xdr:ext cx="762000" cy="259045"/>
    <xdr:sp macro="" textlink="">
      <xdr:nvSpPr>
        <xdr:cNvPr id="333" name="テキスト ボックス 332">
          <a:extLst>
            <a:ext uri="{FF2B5EF4-FFF2-40B4-BE49-F238E27FC236}">
              <a16:creationId xmlns:a16="http://schemas.microsoft.com/office/drawing/2014/main" id="{F2A9D2A9-3048-453C-B557-2249F4A1D7A3}"/>
            </a:ext>
          </a:extLst>
        </xdr:cNvPr>
        <xdr:cNvSpPr txBox="1"/>
      </xdr:nvSpPr>
      <xdr:spPr>
        <a:xfrm>
          <a:off x="14020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125367</xdr:rowOff>
    </xdr:from>
    <xdr:to>
      <xdr:col>64</xdr:col>
      <xdr:colOff>152400</xdr:colOff>
      <xdr:row>60</xdr:row>
      <xdr:rowOff>55517</xdr:rowOff>
    </xdr:to>
    <xdr:sp macro="" textlink="">
      <xdr:nvSpPr>
        <xdr:cNvPr id="334" name="フローチャート: 判断 333">
          <a:extLst>
            <a:ext uri="{FF2B5EF4-FFF2-40B4-BE49-F238E27FC236}">
              <a16:creationId xmlns:a16="http://schemas.microsoft.com/office/drawing/2014/main" id="{6A741A02-E689-457C-9A1C-B904B7B4CD27}"/>
            </a:ext>
          </a:extLst>
        </xdr:cNvPr>
        <xdr:cNvSpPr/>
      </xdr:nvSpPr>
      <xdr:spPr>
        <a:xfrm>
          <a:off x="13462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40294</xdr:rowOff>
    </xdr:from>
    <xdr:ext cx="762000" cy="259045"/>
    <xdr:sp macro="" textlink="">
      <xdr:nvSpPr>
        <xdr:cNvPr id="335" name="テキスト ボックス 334">
          <a:extLst>
            <a:ext uri="{FF2B5EF4-FFF2-40B4-BE49-F238E27FC236}">
              <a16:creationId xmlns:a16="http://schemas.microsoft.com/office/drawing/2014/main" id="{0EC53248-D078-4FC7-9FDF-31E8CDF0D177}"/>
            </a:ext>
          </a:extLst>
        </xdr:cNvPr>
        <xdr:cNvSpPr txBox="1"/>
      </xdr:nvSpPr>
      <xdr:spPr>
        <a:xfrm>
          <a:off x="13131800" y="1032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E806495-EFDC-4C91-887F-29C0714DEECB}"/>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E0A6312-D5F3-4608-AA61-F560728CA1A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85C3550-2714-49B7-8465-DF1667B9080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7393F17-FC25-46DA-85C7-B743E4A1462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5EC6A79-F090-465A-A941-9C5C7758C449}"/>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41" name="楕円 340">
          <a:extLst>
            <a:ext uri="{FF2B5EF4-FFF2-40B4-BE49-F238E27FC236}">
              <a16:creationId xmlns:a16="http://schemas.microsoft.com/office/drawing/2014/main" id="{27B81E2B-032B-4166-B90A-3D3BA81259C5}"/>
            </a:ext>
          </a:extLst>
        </xdr:cNvPr>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42" name="定員管理の状況該当値テキスト">
          <a:extLst>
            <a:ext uri="{FF2B5EF4-FFF2-40B4-BE49-F238E27FC236}">
              <a16:creationId xmlns:a16="http://schemas.microsoft.com/office/drawing/2014/main" id="{E07E46B5-6238-47D7-A93C-EBF5CCCF8157}"/>
            </a:ext>
          </a:extLst>
        </xdr:cNvPr>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152944</xdr:rowOff>
    </xdr:from>
    <xdr:to>
      <xdr:col>77</xdr:col>
      <xdr:colOff>95250</xdr:colOff>
      <xdr:row>60</xdr:row>
      <xdr:rowOff>83094</xdr:rowOff>
    </xdr:to>
    <xdr:sp macro="" textlink="">
      <xdr:nvSpPr>
        <xdr:cNvPr id="343" name="楕円 342">
          <a:extLst>
            <a:ext uri="{FF2B5EF4-FFF2-40B4-BE49-F238E27FC236}">
              <a16:creationId xmlns:a16="http://schemas.microsoft.com/office/drawing/2014/main" id="{D0C08D3C-A392-401B-8900-7DB8390D2466}"/>
            </a:ext>
          </a:extLst>
        </xdr:cNvPr>
        <xdr:cNvSpPr/>
      </xdr:nvSpPr>
      <xdr:spPr>
        <a:xfrm>
          <a:off x="16129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93271</xdr:rowOff>
    </xdr:from>
    <xdr:ext cx="736600" cy="259045"/>
    <xdr:sp macro="" textlink="">
      <xdr:nvSpPr>
        <xdr:cNvPr id="344" name="テキスト ボックス 343">
          <a:extLst>
            <a:ext uri="{FF2B5EF4-FFF2-40B4-BE49-F238E27FC236}">
              <a16:creationId xmlns:a16="http://schemas.microsoft.com/office/drawing/2014/main" id="{2CCAA3FC-F25C-42E0-951F-0C3F6CA5E315}"/>
            </a:ext>
          </a:extLst>
        </xdr:cNvPr>
        <xdr:cNvSpPr txBox="1"/>
      </xdr:nvSpPr>
      <xdr:spPr>
        <a:xfrm>
          <a:off x="15798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137432</xdr:rowOff>
    </xdr:from>
    <xdr:to>
      <xdr:col>73</xdr:col>
      <xdr:colOff>44450</xdr:colOff>
      <xdr:row>60</xdr:row>
      <xdr:rowOff>67582</xdr:rowOff>
    </xdr:to>
    <xdr:sp macro="" textlink="">
      <xdr:nvSpPr>
        <xdr:cNvPr id="345" name="楕円 344">
          <a:extLst>
            <a:ext uri="{FF2B5EF4-FFF2-40B4-BE49-F238E27FC236}">
              <a16:creationId xmlns:a16="http://schemas.microsoft.com/office/drawing/2014/main" id="{7E643359-97CA-4B83-BFF8-659785E783E3}"/>
            </a:ext>
          </a:extLst>
        </xdr:cNvPr>
        <xdr:cNvSpPr/>
      </xdr:nvSpPr>
      <xdr:spPr>
        <a:xfrm>
          <a:off x="15240000" y="102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77759</xdr:rowOff>
    </xdr:from>
    <xdr:ext cx="762000" cy="259045"/>
    <xdr:sp macro="" textlink="">
      <xdr:nvSpPr>
        <xdr:cNvPr id="346" name="テキスト ボックス 345">
          <a:extLst>
            <a:ext uri="{FF2B5EF4-FFF2-40B4-BE49-F238E27FC236}">
              <a16:creationId xmlns:a16="http://schemas.microsoft.com/office/drawing/2014/main" id="{90EB1E0F-5F0A-4198-ADDC-DCBEA94CFF3B}"/>
            </a:ext>
          </a:extLst>
        </xdr:cNvPr>
        <xdr:cNvSpPr txBox="1"/>
      </xdr:nvSpPr>
      <xdr:spPr>
        <a:xfrm>
          <a:off x="14909800" y="1002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115026</xdr:rowOff>
    </xdr:from>
    <xdr:to>
      <xdr:col>68</xdr:col>
      <xdr:colOff>203200</xdr:colOff>
      <xdr:row>60</xdr:row>
      <xdr:rowOff>45176</xdr:rowOff>
    </xdr:to>
    <xdr:sp macro="" textlink="">
      <xdr:nvSpPr>
        <xdr:cNvPr id="347" name="楕円 346">
          <a:extLst>
            <a:ext uri="{FF2B5EF4-FFF2-40B4-BE49-F238E27FC236}">
              <a16:creationId xmlns:a16="http://schemas.microsoft.com/office/drawing/2014/main" id="{7A3CC3E3-0E75-459D-AAAC-E3D0D2A236D6}"/>
            </a:ext>
          </a:extLst>
        </xdr:cNvPr>
        <xdr:cNvSpPr/>
      </xdr:nvSpPr>
      <xdr:spPr>
        <a:xfrm>
          <a:off x="14351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55353</xdr:rowOff>
    </xdr:from>
    <xdr:ext cx="762000" cy="259045"/>
    <xdr:sp macro="" textlink="">
      <xdr:nvSpPr>
        <xdr:cNvPr id="348" name="テキスト ボックス 347">
          <a:extLst>
            <a:ext uri="{FF2B5EF4-FFF2-40B4-BE49-F238E27FC236}">
              <a16:creationId xmlns:a16="http://schemas.microsoft.com/office/drawing/2014/main" id="{275DCB60-F5BD-4380-B26F-1BA109EC5354}"/>
            </a:ext>
          </a:extLst>
        </xdr:cNvPr>
        <xdr:cNvSpPr txBox="1"/>
      </xdr:nvSpPr>
      <xdr:spPr>
        <a:xfrm>
          <a:off x="14020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id="{C61A32EE-BCD8-4AC3-820D-195665E1C313}"/>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DE9DC164-E58E-481F-9D94-AB9056D2D12F}"/>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4FDEBF1B-FC43-4C4A-B2AD-CD7E76179A8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C2EFFEF-0D22-4113-93B1-5695A71316C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55176696-38C9-4CFC-BDA3-10ED3CCE5F6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E88A0BF2-658B-4D89-B16B-79E36976253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6A81CDE7-454A-407E-91C0-7E3BBDA1D09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4B4FB2DA-B631-4E72-9B6A-2BD545B26CE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751A2D2-4963-4389-B133-C4294D0C241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95CC7B16-2CAC-42AB-9A5D-658CB7FA012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50D8FA39-DAD9-4385-9F78-CD06BC97DD6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6D213745-48F6-4585-B1E6-95FABF73FBE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CE54E319-C3AD-4E0C-83AE-0C307C08F82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D1639880-9C6D-4CEC-BF24-C84113BE9A2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8D3AD954-B108-449C-9DE5-9EBBD7DDAB8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前年度と比較して増減はないものの、類似団体内平均値を上回っている。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これは、令和３年度（令和元～３年度）と令和４年度（令和２～４年度）との比較で分母の標準財政規模は増加したものの、分子となる元利償還金・準元利償還金も増加したことによるものである。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今後は、近年の大規模建設事業に対する償還が始まることにより、比率の上昇が予想されるため、地方債の新規発行の抑制を図り、地方債残高の抑制に努める。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27BFC013-6119-4DBF-BEE3-38DC353D194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F5A0068-893D-40F5-868A-D7B45661C1C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9F272AA8-E72D-437A-852E-673D6B7BF13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8CF32C27-6542-4C0F-8FDD-1B468C6016F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14FB1572-E26D-4D36-B3DA-CD2A9000B2A6}"/>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27585D1D-4310-4EF7-B0CC-3D6F7C713EC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A0E0B45-4DB2-49EF-ADA7-4A9C76A7E10B}"/>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5D02A3BE-267F-4C16-A4E7-4CB6FC97696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7D62C468-07CD-40E5-BF65-0C7066FEF65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34756D66-9EC9-4993-BD6C-CEA924B049B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1BCE7BDB-20A0-4BB0-BCB3-A36384B69C77}"/>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58EE6201-E8F1-4692-AF41-BEB213243CCE}"/>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A90C20C4-B34E-41CA-AD64-751DEED56C75}"/>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71D46695-71B4-49A0-A9DC-768A7EE31DA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52785C17-349C-47B7-9B27-C4AC9BA909F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47F147AF-7451-4AD1-810A-B2042FBB5CC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64EBBDF8-E283-411F-B8E1-EAA7F572B025}"/>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B2CD5120-8ECF-4511-AE9A-2C6BC7DFD6DF}"/>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82C54762-60F6-4D8B-880E-B1751B170BC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C88CA252-F61A-43F9-9611-770ED8579EE2}"/>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84" name="直線コネクタ 383">
          <a:extLst>
            <a:ext uri="{FF2B5EF4-FFF2-40B4-BE49-F238E27FC236}">
              <a16:creationId xmlns:a16="http://schemas.microsoft.com/office/drawing/2014/main" id="{88AD9391-3F98-4CD8-83F2-830A71ECBE62}"/>
            </a:ext>
          </a:extLst>
        </xdr:cNvPr>
        <xdr:cNvCxnSpPr/>
      </xdr:nvCxnSpPr>
      <xdr:spPr>
        <a:xfrm>
          <a:off x="16179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a:extLst>
            <a:ext uri="{FF2B5EF4-FFF2-40B4-BE49-F238E27FC236}">
              <a16:creationId xmlns:a16="http://schemas.microsoft.com/office/drawing/2014/main" id="{B45CC6A0-C66F-49E3-8504-F4FFDD2B467F}"/>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47FDC085-3FD9-4CAB-8B24-28654706E19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102870</xdr:rowOff>
    </xdr:to>
    <xdr:cxnSp macro="">
      <xdr:nvCxnSpPr>
        <xdr:cNvPr id="387" name="直線コネクタ 386">
          <a:extLst>
            <a:ext uri="{FF2B5EF4-FFF2-40B4-BE49-F238E27FC236}">
              <a16:creationId xmlns:a16="http://schemas.microsoft.com/office/drawing/2014/main" id="{C744DA81-1CF0-4528-AD0B-A1CFDE48B938}"/>
            </a:ext>
          </a:extLst>
        </xdr:cNvPr>
        <xdr:cNvCxnSpPr/>
      </xdr:nvCxnSpPr>
      <xdr:spPr>
        <a:xfrm flipV="1">
          <a:off x="15290800" y="690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7CB0C4F2-421F-4570-BEFD-60E0E72A1476}"/>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a:extLst>
            <a:ext uri="{FF2B5EF4-FFF2-40B4-BE49-F238E27FC236}">
              <a16:creationId xmlns:a16="http://schemas.microsoft.com/office/drawing/2014/main" id="{FB3DF08E-435A-4C2B-B652-DE8EBEC7306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135044</xdr:rowOff>
    </xdr:to>
    <xdr:cxnSp macro="">
      <xdr:nvCxnSpPr>
        <xdr:cNvPr id="390" name="直線コネクタ 389">
          <a:extLst>
            <a:ext uri="{FF2B5EF4-FFF2-40B4-BE49-F238E27FC236}">
              <a16:creationId xmlns:a16="http://schemas.microsoft.com/office/drawing/2014/main" id="{AF9B098D-4048-45C0-B189-8C724B19AAF3}"/>
            </a:ext>
          </a:extLst>
        </xdr:cNvPr>
        <xdr:cNvCxnSpPr/>
      </xdr:nvCxnSpPr>
      <xdr:spPr>
        <a:xfrm flipV="1">
          <a:off x="14401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C5E447DE-A708-4099-8D40-90FA4F75BBB7}"/>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a:extLst>
            <a:ext uri="{FF2B5EF4-FFF2-40B4-BE49-F238E27FC236}">
              <a16:creationId xmlns:a16="http://schemas.microsoft.com/office/drawing/2014/main" id="{CB9E42CA-4801-405B-8AFC-E7862B218172}"/>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159173</xdr:rowOff>
    </xdr:to>
    <xdr:cxnSp macro="">
      <xdr:nvCxnSpPr>
        <xdr:cNvPr id="393" name="直線コネクタ 392">
          <a:extLst>
            <a:ext uri="{FF2B5EF4-FFF2-40B4-BE49-F238E27FC236}">
              <a16:creationId xmlns:a16="http://schemas.microsoft.com/office/drawing/2014/main" id="{F54E2AAD-38FF-4204-A1CB-E983E0344042}"/>
            </a:ext>
          </a:extLst>
        </xdr:cNvPr>
        <xdr:cNvCxnSpPr/>
      </xdr:nvCxnSpPr>
      <xdr:spPr>
        <a:xfrm flipV="1">
          <a:off x="13512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4" name="フローチャート: 判断 393">
          <a:extLst>
            <a:ext uri="{FF2B5EF4-FFF2-40B4-BE49-F238E27FC236}">
              <a16:creationId xmlns:a16="http://schemas.microsoft.com/office/drawing/2014/main" id="{5C0FCDE0-98BC-4073-863B-6E8686B9C93F}"/>
            </a:ext>
          </a:extLst>
        </xdr:cNvPr>
        <xdr:cNvSpPr/>
      </xdr:nvSpPr>
      <xdr:spPr>
        <a:xfrm>
          <a:off x="14351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86312C7-C611-4923-A6DF-33A29684C10A}"/>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6" name="フローチャート: 判断 395">
          <a:extLst>
            <a:ext uri="{FF2B5EF4-FFF2-40B4-BE49-F238E27FC236}">
              <a16:creationId xmlns:a16="http://schemas.microsoft.com/office/drawing/2014/main" id="{AA1A9424-E8E0-40B6-ABBB-423A83B767B3}"/>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7" name="テキスト ボックス 396">
          <a:extLst>
            <a:ext uri="{FF2B5EF4-FFF2-40B4-BE49-F238E27FC236}">
              <a16:creationId xmlns:a16="http://schemas.microsoft.com/office/drawing/2014/main" id="{683BF7CB-39CD-4E4C-BC66-19B154A86A6A}"/>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DADDC92-DB2A-4607-8882-9EC1161FECA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6D138C7-C0E3-42A0-AF21-7A1FDD06140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CB5B6F0-FFF9-4B25-B6FC-FC9D194391FA}"/>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162C684-AD5E-452C-B08A-29FCDF95572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011312F-75EC-46AE-B42F-C7481680E71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3" name="楕円 402">
          <a:extLst>
            <a:ext uri="{FF2B5EF4-FFF2-40B4-BE49-F238E27FC236}">
              <a16:creationId xmlns:a16="http://schemas.microsoft.com/office/drawing/2014/main" id="{67EA4B25-D936-47B3-9AA3-22DF2D104392}"/>
            </a:ext>
          </a:extLst>
        </xdr:cNvPr>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139294</xdr:rowOff>
    </xdr:from>
    <xdr:ext cx="762000" cy="259045"/>
    <xdr:sp macro="" textlink="">
      <xdr:nvSpPr>
        <xdr:cNvPr id="404" name="公債費負担の状況該当値テキスト">
          <a:extLst>
            <a:ext uri="{FF2B5EF4-FFF2-40B4-BE49-F238E27FC236}">
              <a16:creationId xmlns:a16="http://schemas.microsoft.com/office/drawing/2014/main" id="{25D706BB-6B54-47C7-981E-8694E4A654F0}"/>
            </a:ext>
          </a:extLst>
        </xdr:cNvPr>
        <xdr:cNvSpPr txBox="1"/>
      </xdr:nvSpPr>
      <xdr:spPr>
        <a:xfrm>
          <a:off x="17106900" y="68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5" name="楕円 404">
          <a:extLst>
            <a:ext uri="{FF2B5EF4-FFF2-40B4-BE49-F238E27FC236}">
              <a16:creationId xmlns:a16="http://schemas.microsoft.com/office/drawing/2014/main" id="{440F01B9-15B6-49DB-9864-1CE1BC8E1DC6}"/>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6" name="テキスト ボックス 405">
          <a:extLst>
            <a:ext uri="{FF2B5EF4-FFF2-40B4-BE49-F238E27FC236}">
              <a16:creationId xmlns:a16="http://schemas.microsoft.com/office/drawing/2014/main" id="{8E777E34-A1B2-49EA-8403-246365B71FFA}"/>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7" name="楕円 406">
          <a:extLst>
            <a:ext uri="{FF2B5EF4-FFF2-40B4-BE49-F238E27FC236}">
              <a16:creationId xmlns:a16="http://schemas.microsoft.com/office/drawing/2014/main" id="{826C34E9-8739-4A67-8B31-E8288F0439DB}"/>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08" name="テキスト ボックス 407">
          <a:extLst>
            <a:ext uri="{FF2B5EF4-FFF2-40B4-BE49-F238E27FC236}">
              <a16:creationId xmlns:a16="http://schemas.microsoft.com/office/drawing/2014/main" id="{391D4A3E-A1FE-486B-A1DC-ACD0A734D1E3}"/>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9" name="楕円 408">
          <a:extLst>
            <a:ext uri="{FF2B5EF4-FFF2-40B4-BE49-F238E27FC236}">
              <a16:creationId xmlns:a16="http://schemas.microsoft.com/office/drawing/2014/main" id="{B8F9464D-8A9D-4E8A-957F-7B5F9B149181}"/>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0" name="テキスト ボックス 409">
          <a:extLst>
            <a:ext uri="{FF2B5EF4-FFF2-40B4-BE49-F238E27FC236}">
              <a16:creationId xmlns:a16="http://schemas.microsoft.com/office/drawing/2014/main" id="{378A43EE-C142-4C87-BD26-737C917A4806}"/>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1" name="楕円 410">
          <a:extLst>
            <a:ext uri="{FF2B5EF4-FFF2-40B4-BE49-F238E27FC236}">
              <a16:creationId xmlns:a16="http://schemas.microsoft.com/office/drawing/2014/main" id="{E91A684E-2F91-479D-AD21-9343D67056E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12" name="テキスト ボックス 411">
          <a:extLst>
            <a:ext uri="{FF2B5EF4-FFF2-40B4-BE49-F238E27FC236}">
              <a16:creationId xmlns:a16="http://schemas.microsoft.com/office/drawing/2014/main" id="{9921D484-3798-4C00-A025-FB3E9DA6BB37}"/>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40184CEA-ED22-4FF7-A1DE-E4DFEACE8BF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BD121BB8-C86C-492F-8E23-92BAE4860CA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A1D22FE3-3858-4B69-A45D-774FC4AFF31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819525B6-8EC4-41CE-A966-467C2978DDB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DAD58F20-FE96-4732-9DC6-17EFBEC6E67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5A99D006-C8E2-4462-B6D3-C88032B9DDF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A80E950-AA76-46AF-ABA6-1514EC335F9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E6498F9D-227D-4623-BED8-90BFE68F5B7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501DE126-58F3-47A9-9954-EB3BB6A67B2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DA585A93-9DA9-4DDA-AA6B-1407D152193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94B6A796-D80B-433F-8C33-4348453DD7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F019C85B-90C3-4EA8-9CA6-0D60E323C0F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E548BE2A-103A-479F-BD6C-6B5BE9B1231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前年度は、大規模建設事業の実施により平成２３年度以来の算定になったが、今年度は将来負担比率はマイナスとなり算定されなかった。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これは、大規模建設事業による地方債の新規発行により地方債現在高が増加しているものの、財政調整基金等の充当可能財源が増加したことが主な要因である。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引続き地方債の新規発行の抑制を図るほか、交付税算入率の高い有利な地方債を活用し、財政の健全化に努める。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DA7CBD56-2646-4EA2-A43E-7073A5ED3CF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69018A1D-279D-4F6B-BEEB-518B68B9354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487F9366-4581-424D-B964-F4C8C123339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86B20A0A-4A1B-4689-8992-BA1189B4CA6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8FCDB643-9C2B-40AC-925A-63DF4A6DF71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62CD7A29-7FA6-46CF-9A24-2BD72EA4D72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B395EE00-C7AC-4C53-B8CF-C877CA16BE1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30CBB641-5C1E-4489-BCF4-9A72C24A2BA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D692F9E3-3741-4E34-8326-A3B355BBCAB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7A559484-8501-4C34-AA42-FF56EFF964A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5F8AECC1-7126-4A19-BACA-89ED8F88407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67593373-CB78-46A2-A224-0644965A061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28DBA250-49CE-44E6-8BD0-EC113B80051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8C8BEAEA-8CA0-462F-B334-582378E8656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CF2179FA-97B9-46DE-9A9B-DFB81B4B885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1399764-E1A4-4010-98AB-F08005388F2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F72F73A7-D4B5-4FB6-8E41-98F5DD773D8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9570D831-917F-49E1-A5B3-B21D855E5D4E}"/>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355FE528-D9D6-4341-9319-777FDB4724C5}"/>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597E5DE7-2852-4BCB-B116-FEA00DBFF6F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a:extLst>
            <a:ext uri="{FF2B5EF4-FFF2-40B4-BE49-F238E27FC236}">
              <a16:creationId xmlns:a16="http://schemas.microsoft.com/office/drawing/2014/main" id="{97DDE46C-CD9F-45DB-ABAD-9125C32BBBDD}"/>
            </a:ext>
          </a:extLst>
        </xdr:cNvPr>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a:extLst>
            <a:ext uri="{FF2B5EF4-FFF2-40B4-BE49-F238E27FC236}">
              <a16:creationId xmlns:a16="http://schemas.microsoft.com/office/drawing/2014/main" id="{11A35E48-5A02-447C-90A7-3AF93A5D09DF}"/>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a:extLst>
            <a:ext uri="{FF2B5EF4-FFF2-40B4-BE49-F238E27FC236}">
              <a16:creationId xmlns:a16="http://schemas.microsoft.com/office/drawing/2014/main" id="{AE0B4AE5-0901-44A4-8BFD-1ACAED5DB6F4}"/>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12787</xdr:rowOff>
    </xdr:from>
    <xdr:ext cx="736600" cy="259045"/>
    <xdr:sp macro="" textlink="">
      <xdr:nvSpPr>
        <xdr:cNvPr id="449" name="テキスト ボックス 448">
          <a:extLst>
            <a:ext uri="{FF2B5EF4-FFF2-40B4-BE49-F238E27FC236}">
              <a16:creationId xmlns:a16="http://schemas.microsoft.com/office/drawing/2014/main" id="{D537C94F-4BF4-43FC-8A4B-19A7081957DD}"/>
            </a:ext>
          </a:extLst>
        </xdr:cNvPr>
        <xdr:cNvSpPr txBox="1"/>
      </xdr:nvSpPr>
      <xdr:spPr>
        <a:xfrm>
          <a:off x="15798800" y="2584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76694</xdr:rowOff>
    </xdr:from>
    <xdr:to>
      <xdr:col>73</xdr:col>
      <xdr:colOff>44450</xdr:colOff>
      <xdr:row>17</xdr:row>
      <xdr:rowOff>6844</xdr:rowOff>
    </xdr:to>
    <xdr:sp macro="" textlink="">
      <xdr:nvSpPr>
        <xdr:cNvPr id="450" name="フローチャート: 判断 449">
          <a:extLst>
            <a:ext uri="{FF2B5EF4-FFF2-40B4-BE49-F238E27FC236}">
              <a16:creationId xmlns:a16="http://schemas.microsoft.com/office/drawing/2014/main" id="{078EB436-B0AB-4E63-A7CC-79BB4F4DF869}"/>
            </a:ext>
          </a:extLst>
        </xdr:cNvPr>
        <xdr:cNvSpPr/>
      </xdr:nvSpPr>
      <xdr:spPr>
        <a:xfrm>
          <a:off x="15240000" y="281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17021</xdr:rowOff>
    </xdr:from>
    <xdr:ext cx="762000" cy="259045"/>
    <xdr:sp macro="" textlink="">
      <xdr:nvSpPr>
        <xdr:cNvPr id="451" name="テキスト ボックス 450">
          <a:extLst>
            <a:ext uri="{FF2B5EF4-FFF2-40B4-BE49-F238E27FC236}">
              <a16:creationId xmlns:a16="http://schemas.microsoft.com/office/drawing/2014/main" id="{22C7C65D-8478-4DB2-A44A-FFB95C4D3AE3}"/>
            </a:ext>
          </a:extLst>
        </xdr:cNvPr>
        <xdr:cNvSpPr txBox="1"/>
      </xdr:nvSpPr>
      <xdr:spPr>
        <a:xfrm>
          <a:off x="14909800" y="258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52" name="フローチャート: 判断 451">
          <a:extLst>
            <a:ext uri="{FF2B5EF4-FFF2-40B4-BE49-F238E27FC236}">
              <a16:creationId xmlns:a16="http://schemas.microsoft.com/office/drawing/2014/main" id="{DCA735C1-43CF-4EE0-BBC0-763BD290B434}"/>
            </a:ext>
          </a:extLst>
        </xdr:cNvPr>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3" name="テキスト ボックス 452">
          <a:extLst>
            <a:ext uri="{FF2B5EF4-FFF2-40B4-BE49-F238E27FC236}">
              <a16:creationId xmlns:a16="http://schemas.microsoft.com/office/drawing/2014/main" id="{5FF592DB-D1D5-468E-9919-CBAEC3B84C36}"/>
            </a:ext>
          </a:extLst>
        </xdr:cNvPr>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111690</xdr:rowOff>
    </xdr:from>
    <xdr:to>
      <xdr:col>64</xdr:col>
      <xdr:colOff>152400</xdr:colOff>
      <xdr:row>18</xdr:row>
      <xdr:rowOff>41840</xdr:rowOff>
    </xdr:to>
    <xdr:sp macro="" textlink="">
      <xdr:nvSpPr>
        <xdr:cNvPr id="454" name="フローチャート: 判断 453">
          <a:extLst>
            <a:ext uri="{FF2B5EF4-FFF2-40B4-BE49-F238E27FC236}">
              <a16:creationId xmlns:a16="http://schemas.microsoft.com/office/drawing/2014/main" id="{EB9BB135-F4B5-452D-8E95-E670BA9BEC46}"/>
            </a:ext>
          </a:extLst>
        </xdr:cNvPr>
        <xdr:cNvSpPr/>
      </xdr:nvSpPr>
      <xdr:spPr>
        <a:xfrm>
          <a:off x="13462000" y="30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52017</xdr:rowOff>
    </xdr:from>
    <xdr:ext cx="762000" cy="259045"/>
    <xdr:sp macro="" textlink="">
      <xdr:nvSpPr>
        <xdr:cNvPr id="455" name="テキスト ボックス 454">
          <a:extLst>
            <a:ext uri="{FF2B5EF4-FFF2-40B4-BE49-F238E27FC236}">
              <a16:creationId xmlns:a16="http://schemas.microsoft.com/office/drawing/2014/main" id="{2541722B-A449-4828-BDAD-1A79B6C5503D}"/>
            </a:ext>
          </a:extLst>
        </xdr:cNvPr>
        <xdr:cNvSpPr txBox="1"/>
      </xdr:nvSpPr>
      <xdr:spPr>
        <a:xfrm>
          <a:off x="13131800" y="27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21421E5-5025-4428-86CD-6FDBC5274FD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D6C799E-1CC4-4699-8559-3DE06460CAC1}"/>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566B525-8C85-4DE3-A906-9130E97DB4D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8725132-7CF1-46F6-968E-9F45800F172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5304CE9-7A18-4187-B8AE-877CED3E72B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119168</xdr:rowOff>
    </xdr:from>
    <xdr:to>
      <xdr:col>77</xdr:col>
      <xdr:colOff>95250</xdr:colOff>
      <xdr:row>14</xdr:row>
      <xdr:rowOff>49318</xdr:rowOff>
    </xdr:to>
    <xdr:sp macro="" textlink="">
      <xdr:nvSpPr>
        <xdr:cNvPr id="461" name="楕円 460">
          <a:extLst>
            <a:ext uri="{FF2B5EF4-FFF2-40B4-BE49-F238E27FC236}">
              <a16:creationId xmlns:a16="http://schemas.microsoft.com/office/drawing/2014/main" id="{4BE7A39C-FF9A-43A9-AFDA-7998D5FA1EBB}"/>
            </a:ext>
          </a:extLst>
        </xdr:cNvPr>
        <xdr:cNvSpPr/>
      </xdr:nvSpPr>
      <xdr:spPr>
        <a:xfrm>
          <a:off x="16129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59495</xdr:rowOff>
    </xdr:from>
    <xdr:ext cx="736600" cy="259045"/>
    <xdr:sp macro="" textlink="">
      <xdr:nvSpPr>
        <xdr:cNvPr id="462" name="テキスト ボックス 461">
          <a:extLst>
            <a:ext uri="{FF2B5EF4-FFF2-40B4-BE49-F238E27FC236}">
              <a16:creationId xmlns:a16="http://schemas.microsoft.com/office/drawing/2014/main" id="{7CE4282E-B166-41E0-AEF9-467EE43A651B}"/>
            </a:ext>
          </a:extLst>
        </xdr:cNvPr>
        <xdr:cNvSpPr txBox="1"/>
      </xdr:nvSpPr>
      <xdr:spPr>
        <a:xfrm>
          <a:off x="15798800" y="211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38,064
37,495
243.54
25,431,493
24,498,896
808,786
12,742,361
22,245,473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人件費に係る経常収支比率は、前年度と比較して０．７ポイント増加したものの、類似団体内平均値より低い（良い）値を維持している。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これは、会計年度任用職員、任期付職員に係る人件費の増加によるものである。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今後も近年の行政需要の多様化・複雑化に対応し、市民サービスの質を維持するため、引き続き、職員給与水準の適正化に努める。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9978</xdr:rowOff>
    </xdr:from>
    <xdr:to>
      <xdr:col>24</xdr:col>
      <xdr:colOff>25400</xdr:colOff>
      <xdr:row>35</xdr:row>
      <xdr:rowOff>86178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10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9978</xdr:rowOff>
    </xdr:from>
    <xdr:to>
      <xdr:col>19</xdr:col>
      <xdr:colOff>187325</xdr:colOff>
      <xdr:row>36</xdr:row>
      <xdr:rowOff>1814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107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4536</xdr:rowOff>
    </xdr:from>
    <xdr:to>
      <xdr:col>15</xdr:col>
      <xdr:colOff>98425</xdr:colOff>
      <xdr:row>36</xdr:row>
      <xdr:rowOff>1814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62386"/>
          <a:ext cx="889000" cy="5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81643</xdr:rowOff>
    </xdr:from>
    <xdr:to>
      <xdr:col>15</xdr:col>
      <xdr:colOff>149225</xdr:colOff>
      <xdr:row>37</xdr:row>
      <xdr:rowOff>11793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168020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4536</xdr:rowOff>
    </xdr:from>
    <xdr:to>
      <xdr:col>11</xdr:col>
      <xdr:colOff>9525</xdr:colOff>
      <xdr:row>33</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62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130628</xdr:rowOff>
    </xdr:from>
    <xdr:to>
      <xdr:col>20</xdr:col>
      <xdr:colOff>38100</xdr:colOff>
      <xdr:row>35</xdr:row>
      <xdr:rowOff>60778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70955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122464</xdr:rowOff>
    </xdr:from>
    <xdr:to>
      <xdr:col>15</xdr:col>
      <xdr:colOff>149225</xdr:colOff>
      <xdr:row>36</xdr:row>
      <xdr:rowOff>52614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62791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125186</xdr:rowOff>
    </xdr:from>
    <xdr:to>
      <xdr:col>11</xdr:col>
      <xdr:colOff>60325</xdr:colOff>
      <xdr:row>33</xdr:row>
      <xdr:rowOff>55336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65513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物件費に係る経常収支比率は、前年度と比較し０．８ポイント増加したものの、類似団体内平均値より低い（良い）値を維持している。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これは近年の物価高騰による経費の増加が主な要因である。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今後も、行財政改革の取り組みを推進し、経常的な経費の徹底した洗い直しや節減合理化を行い、物件費の抑制を図る。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0</xdr:rowOff>
    </xdr:from>
    <xdr:to>
      <xdr:col>82</xdr:col>
      <xdr:colOff>107950</xdr:colOff>
      <xdr:row>14</xdr:row>
      <xdr:rowOff>101600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00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0</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00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16</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27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6350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57150</xdr:rowOff>
    </xdr:from>
    <xdr:to>
      <xdr:col>69</xdr:col>
      <xdr:colOff>142875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120650</xdr:rowOff>
    </xdr:from>
    <xdr:to>
      <xdr:col>78</xdr:col>
      <xdr:colOff>120650</xdr:colOff>
      <xdr:row>14</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60977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扶助費に係る経常収支比率は、前年度と比較して０．５ポイント増加し、類似団体内平均値と同程度となった。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これは、子育て支援経費の保育料無償化事業費等の増加によるものである。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今後は、ますます少子高齢化が進み、扶助費の増加が見込まれることから、経常経費全般の抑制に努める。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09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94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95250</xdr:rowOff>
    </xdr:from>
    <xdr:to>
      <xdr:col>11</xdr:col>
      <xdr:colOff>60325</xdr:colOff>
      <xdr:row>59</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その他に係る経常収支比率は、類似団体内平均値をやや上回っており、前年度と比較し０．３ポイント増加した。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これは、維持補修費及び下水道事業会計に対する繰出金が増加したことによるものである。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今後も、行財政改革の取り組みを推進し、経常的な経費の徹底した洗い直しや節減合理化を行い、歳出抑制を図る。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107950</xdr:rowOff>
    </xdr:from>
    <xdr:to>
      <xdr:col>82</xdr:col>
      <xdr:colOff>196850</xdr:colOff>
      <xdr:row>59</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82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118110</xdr:rowOff>
    </xdr:from>
    <xdr:to>
      <xdr:col>78</xdr:col>
      <xdr:colOff>120650</xdr:colOff>
      <xdr:row>56</xdr:row>
      <xdr:rowOff>48260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61</xdr:row>
      <xdr:rowOff>1270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3582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1270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36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121920</xdr:rowOff>
    </xdr:from>
    <xdr:to>
      <xdr:col>69</xdr:col>
      <xdr:colOff>142875</xdr:colOff>
      <xdr:row>61</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99060</xdr:rowOff>
    </xdr:from>
    <xdr:to>
      <xdr:col>65</xdr:col>
      <xdr:colOff>53975</xdr:colOff>
      <xdr:row>61</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補助費等に係る経常収支比率は、類似団体内平均値を上回っており、前年度と比較し０．５ポイント増加した。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これは、企業立地促進奨励金等の補助金が増加したことによるものである。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今後も、行政改革プランに基づき、補助金や負担金等の見直しを行い、補助費等の抑制を図る。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43180</xdr:rowOff>
    </xdr:from>
    <xdr:to>
      <xdr:col>82</xdr:col>
      <xdr:colOff>107950</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558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43180</xdr:rowOff>
    </xdr:from>
    <xdr:to>
      <xdr:col>78</xdr:col>
      <xdr:colOff>69850</xdr:colOff>
      <xdr:row>38</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55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459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xdr:rowOff>
    </xdr:from>
    <xdr:to>
      <xdr:col>74</xdr:col>
      <xdr:colOff>31750</xdr:colOff>
      <xdr:row>37</xdr:row>
      <xdr:rowOff>113030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123207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85090</xdr:rowOff>
    </xdr:from>
    <xdr:to>
      <xdr:col>69</xdr:col>
      <xdr:colOff>92075</xdr:colOff>
      <xdr:row>37</xdr:row>
      <xdr:rowOff>115570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2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31767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157497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公債費に係る経常収支比率は、前年度と比較して０．５ポイント増加したものの、類似団体内平均値より低い（良い）値を維持している。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これは、近年の大規模建設事業に係る償還金の増加によるものである。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今後は、田中美術館新館建設事業等の大規模事業に係る償還の開始によりさらなる増加が予想されるため、引き続き、地方債の新規発行の抑制を図り、地方債残高の抑制に努める。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788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156718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78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76708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15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85852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公債費以外に係る経常収支比率は、前年度と比較し２．８ポイント増加したものの、類似団体内平均値より低い（良い）値となった。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このうち、補助費等が類似団体内平均値を大きく上回っているため、今後は、行政改革プランに基づき、補助金や負担金等の見直しを行い、補助費等の抑制を図る。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149860</xdr:rowOff>
    </xdr:from>
    <xdr:to>
      <xdr:col>82</xdr:col>
      <xdr:colOff>107950</xdr:colOff>
      <xdr:row>76</xdr:row>
      <xdr:rowOff>20320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371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120666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79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77</xdr:row>
      <xdr:rowOff>16511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371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78</xdr:row>
      <xdr:rowOff>149861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218161"/>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8889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140970</xdr:rowOff>
    </xdr:from>
    <xdr:to>
      <xdr:col>82</xdr:col>
      <xdr:colOff>158750</xdr:colOff>
      <xdr:row>76</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157497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13987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7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113344</xdr:rowOff>
    </xdr:from>
    <xdr:to>
      <xdr:col>29</xdr:col>
      <xdr:colOff>127000</xdr:colOff>
      <xdr:row>16</xdr:row>
      <xdr:rowOff>164077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4169"/>
          <a:ext cx="647700" cy="50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164077</xdr:rowOff>
    </xdr:from>
    <xdr:to>
      <xdr:col>26</xdr:col>
      <xdr:colOff>50800</xdr:colOff>
      <xdr:row>17</xdr:row>
      <xdr:rowOff>6539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54902"/>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6539</xdr:rowOff>
    </xdr:from>
    <xdr:to>
      <xdr:col>22</xdr:col>
      <xdr:colOff>114300</xdr:colOff>
      <xdr:row>17</xdr:row>
      <xdr:rowOff>118651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68814"/>
          <a:ext cx="698500" cy="112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76146</xdr:rowOff>
    </xdr:from>
    <xdr:to>
      <xdr:col>22</xdr:col>
      <xdr:colOff>165100</xdr:colOff>
      <xdr:row>18</xdr:row>
      <xdr:rowOff>6296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118651</xdr:rowOff>
    </xdr:from>
    <xdr:to>
      <xdr:col>18</xdr:col>
      <xdr:colOff>177800</xdr:colOff>
      <xdr:row>17</xdr:row>
      <xdr:rowOff>130146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80926"/>
          <a:ext cx="698500" cy="1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155976</xdr:rowOff>
    </xdr:from>
    <xdr:to>
      <xdr:col>19</xdr:col>
      <xdr:colOff>38100</xdr:colOff>
      <xdr:row>18</xdr:row>
      <xdr:rowOff>86126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8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70903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9084</xdr:rowOff>
    </xdr:from>
    <xdr:to>
      <xdr:col>15</xdr:col>
      <xdr:colOff>101600</xdr:colOff>
      <xdr:row>18</xdr:row>
      <xdr:rowOff>110684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42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95461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2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62544</xdr:rowOff>
    </xdr:from>
    <xdr:to>
      <xdr:col>29</xdr:col>
      <xdr:colOff>177800</xdr:colOff>
      <xdr:row>16</xdr:row>
      <xdr:rowOff>164144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3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34621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113277</xdr:rowOff>
    </xdr:from>
    <xdr:to>
      <xdr:col>26</xdr:col>
      <xdr:colOff>101600</xdr:colOff>
      <xdr:row>17</xdr:row>
      <xdr:rowOff>43427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4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28204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0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127189</xdr:rowOff>
    </xdr:from>
    <xdr:to>
      <xdr:col>22</xdr:col>
      <xdr:colOff>165100</xdr:colOff>
      <xdr:row>17</xdr:row>
      <xdr:rowOff>57339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67516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67851</xdr:rowOff>
    </xdr:from>
    <xdr:to>
      <xdr:col>19</xdr:col>
      <xdr:colOff>38100</xdr:colOff>
      <xdr:row>17</xdr:row>
      <xdr:rowOff>169451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8178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79346</xdr:rowOff>
    </xdr:from>
    <xdr:to>
      <xdr:col>15</xdr:col>
      <xdr:colOff>101600</xdr:colOff>
      <xdr:row>18</xdr:row>
      <xdr:rowOff>9496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1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19673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254833</xdr:rowOff>
    </xdr:from>
    <xdr:to>
      <xdr:col>29</xdr:col>
      <xdr:colOff>127000</xdr:colOff>
      <xdr:row>36</xdr:row>
      <xdr:rowOff>9614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65183"/>
          <a:ext cx="6477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239611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325425</xdr:rowOff>
    </xdr:from>
    <xdr:to>
      <xdr:col>26</xdr:col>
      <xdr:colOff>50800</xdr:colOff>
      <xdr:row>36</xdr:row>
      <xdr:rowOff>9614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35775"/>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307000</xdr:rowOff>
    </xdr:from>
    <xdr:to>
      <xdr:col>22</xdr:col>
      <xdr:colOff>114300</xdr:colOff>
      <xdr:row>35</xdr:row>
      <xdr:rowOff>325425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17350"/>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3482</xdr:rowOff>
    </xdr:from>
    <xdr:to>
      <xdr:col>22</xdr:col>
      <xdr:colOff>165100</xdr:colOff>
      <xdr:row>36</xdr:row>
      <xdr:rowOff>105082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56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89859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4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282471</xdr:rowOff>
    </xdr:from>
    <xdr:to>
      <xdr:col>18</xdr:col>
      <xdr:colOff>177800</xdr:colOff>
      <xdr:row>35</xdr:row>
      <xdr:rowOff>307000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2821"/>
          <a:ext cx="698500" cy="2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333192</xdr:rowOff>
    </xdr:from>
    <xdr:to>
      <xdr:col>19</xdr:col>
      <xdr:colOff>38100</xdr:colOff>
      <xdr:row>36</xdr:row>
      <xdr:rowOff>91892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76669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337284</xdr:rowOff>
    </xdr:from>
    <xdr:to>
      <xdr:col>15</xdr:col>
      <xdr:colOff>101600</xdr:colOff>
      <xdr:row>36</xdr:row>
      <xdr:rowOff>95984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80761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204033</xdr:rowOff>
    </xdr:from>
    <xdr:to>
      <xdr:col>29</xdr:col>
      <xdr:colOff>177800</xdr:colOff>
      <xdr:row>35</xdr:row>
      <xdr:rowOff>305633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4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49110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5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301714</xdr:rowOff>
    </xdr:from>
    <xdr:to>
      <xdr:col>26</xdr:col>
      <xdr:colOff>101600</xdr:colOff>
      <xdr:row>36</xdr:row>
      <xdr:rowOff>60414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12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45191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9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274625</xdr:rowOff>
    </xdr:from>
    <xdr:to>
      <xdr:col>22</xdr:col>
      <xdr:colOff>165100</xdr:colOff>
      <xdr:row>36</xdr:row>
      <xdr:rowOff>33325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43502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256200</xdr:rowOff>
    </xdr:from>
    <xdr:to>
      <xdr:col>19</xdr:col>
      <xdr:colOff>38100</xdr:colOff>
      <xdr:row>36</xdr:row>
      <xdr:rowOff>14900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25077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231671</xdr:rowOff>
    </xdr:from>
    <xdr:to>
      <xdr:col>15</xdr:col>
      <xdr:colOff>101600</xdr:colOff>
      <xdr:row>35</xdr:row>
      <xdr:rowOff>333271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38,064
37,495
243.54
25,431,493
24,498,896
808,786
12,742,361
22,245,473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34479</xdr:rowOff>
    </xdr:from>
    <xdr:to>
      <xdr:col>24</xdr:col>
      <xdr:colOff>63500</xdr:colOff>
      <xdr:row>37</xdr:row>
      <xdr:rowOff>36275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78129"/>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164127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34479</xdr:rowOff>
    </xdr:from>
    <xdr:to>
      <xdr:col>19</xdr:col>
      <xdr:colOff>177800</xdr:colOff>
      <xdr:row>37</xdr:row>
      <xdr:rowOff>76378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8129"/>
          <a:ext cx="889000" cy="4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105904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3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76378</xdr:rowOff>
    </xdr:from>
    <xdr:to>
      <xdr:col>15</xdr:col>
      <xdr:colOff>50800</xdr:colOff>
      <xdr:row>39</xdr:row>
      <xdr:rowOff>5724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20028"/>
          <a:ext cx="889000" cy="2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7682</xdr:rowOff>
    </xdr:from>
    <xdr:to>
      <xdr:col>15</xdr:col>
      <xdr:colOff>101600</xdr:colOff>
      <xdr:row>37</xdr:row>
      <xdr:rowOff>109282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125809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162347</xdr:rowOff>
    </xdr:from>
    <xdr:to>
      <xdr:col>10</xdr:col>
      <xdr:colOff>114300</xdr:colOff>
      <xdr:row>39</xdr:row>
      <xdr:rowOff>5724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7447"/>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45956</xdr:rowOff>
    </xdr:from>
    <xdr:to>
      <xdr:col>10</xdr:col>
      <xdr:colOff>165100</xdr:colOff>
      <xdr:row>38</xdr:row>
      <xdr:rowOff>147556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6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164083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63623</xdr:rowOff>
    </xdr:from>
    <xdr:to>
      <xdr:col>6</xdr:col>
      <xdr:colOff>38100</xdr:colOff>
      <xdr:row>38</xdr:row>
      <xdr:rowOff>165223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7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10300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156925</xdr:rowOff>
    </xdr:from>
    <xdr:to>
      <xdr:col>24</xdr:col>
      <xdr:colOff>114300</xdr:colOff>
      <xdr:row>37</xdr:row>
      <xdr:rowOff>87075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135352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155129</xdr:rowOff>
    </xdr:from>
    <xdr:to>
      <xdr:col>20</xdr:col>
      <xdr:colOff>38100</xdr:colOff>
      <xdr:row>37</xdr:row>
      <xdr:rowOff>85279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76406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25578</xdr:rowOff>
    </xdr:from>
    <xdr:to>
      <xdr:col>15</xdr:col>
      <xdr:colOff>101600</xdr:colOff>
      <xdr:row>37</xdr:row>
      <xdr:rowOff>127178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126374</xdr:rowOff>
    </xdr:from>
    <xdr:to>
      <xdr:col>10</xdr:col>
      <xdr:colOff>165100</xdr:colOff>
      <xdr:row>39</xdr:row>
      <xdr:rowOff>56524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47651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111547</xdr:rowOff>
    </xdr:from>
    <xdr:to>
      <xdr:col>6</xdr:col>
      <xdr:colOff>38100</xdr:colOff>
      <xdr:row>39</xdr:row>
      <xdr:rowOff>41697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32824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57455</xdr:rowOff>
    </xdr:from>
    <xdr:to>
      <xdr:col>24</xdr:col>
      <xdr:colOff>63500</xdr:colOff>
      <xdr:row>59</xdr:row>
      <xdr:rowOff>24029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01555"/>
          <a:ext cx="838200" cy="1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21349</xdr:rowOff>
    </xdr:from>
    <xdr:to>
      <xdr:col>19</xdr:col>
      <xdr:colOff>177800</xdr:colOff>
      <xdr:row>59</xdr:row>
      <xdr:rowOff>24029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136899"/>
          <a:ext cx="889000" cy="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89433</xdr:rowOff>
    </xdr:from>
    <xdr:to>
      <xdr:col>15</xdr:col>
      <xdr:colOff>50800</xdr:colOff>
      <xdr:row>59</xdr:row>
      <xdr:rowOff>21349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33533"/>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160490</xdr:rowOff>
    </xdr:from>
    <xdr:to>
      <xdr:col>15</xdr:col>
      <xdr:colOff>101600</xdr:colOff>
      <xdr:row>58</xdr:row>
      <xdr:rowOff>90640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3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107167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89433</xdr:rowOff>
    </xdr:from>
    <xdr:to>
      <xdr:col>10</xdr:col>
      <xdr:colOff>114300</xdr:colOff>
      <xdr:row>59</xdr:row>
      <xdr:rowOff>8013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33533"/>
          <a:ext cx="8890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169570</xdr:rowOff>
    </xdr:from>
    <xdr:to>
      <xdr:col>10</xdr:col>
      <xdr:colOff>165100</xdr:colOff>
      <xdr:row>58</xdr:row>
      <xdr:rowOff>99720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116247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1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53531</xdr:rowOff>
    </xdr:from>
    <xdr:to>
      <xdr:col>6</xdr:col>
      <xdr:colOff>38100</xdr:colOff>
      <xdr:row>58</xdr:row>
      <xdr:rowOff>155131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6655</xdr:rowOff>
    </xdr:from>
    <xdr:to>
      <xdr:col>24</xdr:col>
      <xdr:colOff>114300</xdr:colOff>
      <xdr:row>58</xdr:row>
      <xdr:rowOff>108255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156532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144679</xdr:rowOff>
    </xdr:from>
    <xdr:to>
      <xdr:col>20</xdr:col>
      <xdr:colOff>38100</xdr:colOff>
      <xdr:row>59</xdr:row>
      <xdr:rowOff>74829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65956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8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141999</xdr:rowOff>
    </xdr:from>
    <xdr:to>
      <xdr:col>15</xdr:col>
      <xdr:colOff>101600</xdr:colOff>
      <xdr:row>59</xdr:row>
      <xdr:rowOff>72149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63276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38633</xdr:rowOff>
    </xdr:from>
    <xdr:to>
      <xdr:col>10</xdr:col>
      <xdr:colOff>165100</xdr:colOff>
      <xdr:row>58</xdr:row>
      <xdr:rowOff>140233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131360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128663</xdr:rowOff>
    </xdr:from>
    <xdr:to>
      <xdr:col>6</xdr:col>
      <xdr:colOff>38100</xdr:colOff>
      <xdr:row>59</xdr:row>
      <xdr:rowOff>58813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49940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133241</xdr:rowOff>
    </xdr:from>
    <xdr:to>
      <xdr:col>24</xdr:col>
      <xdr:colOff>63500</xdr:colOff>
      <xdr:row>78</xdr:row>
      <xdr:rowOff>140843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6341"/>
          <a:ext cx="8382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140272</xdr:rowOff>
    </xdr:from>
    <xdr:to>
      <xdr:col>19</xdr:col>
      <xdr:colOff>177800</xdr:colOff>
      <xdr:row>78</xdr:row>
      <xdr:rowOff>140843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337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140272</xdr:rowOff>
    </xdr:from>
    <xdr:to>
      <xdr:col>15</xdr:col>
      <xdr:colOff>50800</xdr:colOff>
      <xdr:row>78</xdr:row>
      <xdr:rowOff>156026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3372"/>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10909</xdr:rowOff>
    </xdr:from>
    <xdr:to>
      <xdr:col>15</xdr:col>
      <xdr:colOff>101600</xdr:colOff>
      <xdr:row>78</xdr:row>
      <xdr:rowOff>112509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129036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152921</xdr:rowOff>
    </xdr:from>
    <xdr:to>
      <xdr:col>10</xdr:col>
      <xdr:colOff>114300</xdr:colOff>
      <xdr:row>78</xdr:row>
      <xdr:rowOff>156026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6021"/>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68059</xdr:rowOff>
    </xdr:from>
    <xdr:to>
      <xdr:col>10</xdr:col>
      <xdr:colOff>165100</xdr:colOff>
      <xdr:row>78</xdr:row>
      <xdr:rowOff>169659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58877</xdr:rowOff>
    </xdr:from>
    <xdr:to>
      <xdr:col>6</xdr:col>
      <xdr:colOff>38100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82441</xdr:rowOff>
    </xdr:from>
    <xdr:to>
      <xdr:col>24</xdr:col>
      <xdr:colOff>114300</xdr:colOff>
      <xdr:row>79</xdr:row>
      <xdr:rowOff>12591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168818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90043</xdr:rowOff>
    </xdr:from>
    <xdr:to>
      <xdr:col>20</xdr:col>
      <xdr:colOff>38100</xdr:colOff>
      <xdr:row>79</xdr:row>
      <xdr:rowOff>20193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89472</xdr:rowOff>
    </xdr:from>
    <xdr:to>
      <xdr:col>15</xdr:col>
      <xdr:colOff>101600</xdr:colOff>
      <xdr:row>79</xdr:row>
      <xdr:rowOff>19622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10749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105226</xdr:rowOff>
    </xdr:from>
    <xdr:to>
      <xdr:col>10</xdr:col>
      <xdr:colOff>165100</xdr:colOff>
      <xdr:row>79</xdr:row>
      <xdr:rowOff>35376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26503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102121</xdr:rowOff>
    </xdr:from>
    <xdr:to>
      <xdr:col>6</xdr:col>
      <xdr:colOff>38100</xdr:colOff>
      <xdr:row>79</xdr:row>
      <xdr:rowOff>32271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23398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30282</xdr:rowOff>
    </xdr:from>
    <xdr:to>
      <xdr:col>24</xdr:col>
      <xdr:colOff>63500</xdr:colOff>
      <xdr:row>96</xdr:row>
      <xdr:rowOff>101474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18032"/>
          <a:ext cx="838200" cy="24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30282</xdr:rowOff>
    </xdr:from>
    <xdr:to>
      <xdr:col>19</xdr:col>
      <xdr:colOff>177800</xdr:colOff>
      <xdr:row>97</xdr:row>
      <xdr:rowOff>69013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18032"/>
          <a:ext cx="889000" cy="38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69013</xdr:rowOff>
    </xdr:from>
    <xdr:to>
      <xdr:col>15</xdr:col>
      <xdr:colOff>50800</xdr:colOff>
      <xdr:row>97</xdr:row>
      <xdr:rowOff>96135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99663"/>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5542</xdr:rowOff>
    </xdr:from>
    <xdr:to>
      <xdr:col>15</xdr:col>
      <xdr:colOff>101600</xdr:colOff>
      <xdr:row>97</xdr:row>
      <xdr:rowOff>107142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123669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1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96135</xdr:rowOff>
    </xdr:from>
    <xdr:to>
      <xdr:col>10</xdr:col>
      <xdr:colOff>114300</xdr:colOff>
      <xdr:row>97</xdr:row>
      <xdr:rowOff>129625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2678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29235</xdr:rowOff>
    </xdr:from>
    <xdr:to>
      <xdr:col>10</xdr:col>
      <xdr:colOff>165100</xdr:colOff>
      <xdr:row>97</xdr:row>
      <xdr:rowOff>130835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147362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93734</xdr:rowOff>
    </xdr:from>
    <xdr:to>
      <xdr:col>6</xdr:col>
      <xdr:colOff>38100</xdr:colOff>
      <xdr:row>98</xdr:row>
      <xdr:rowOff>23884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15011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50674</xdr:rowOff>
    </xdr:from>
    <xdr:to>
      <xdr:col>24</xdr:col>
      <xdr:colOff>114300</xdr:colOff>
      <xdr:row>96</xdr:row>
      <xdr:rowOff>152274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29101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150932</xdr:rowOff>
    </xdr:from>
    <xdr:to>
      <xdr:col>20</xdr:col>
      <xdr:colOff>38100</xdr:colOff>
      <xdr:row>95</xdr:row>
      <xdr:rowOff>81082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72209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5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18213</xdr:rowOff>
    </xdr:from>
    <xdr:to>
      <xdr:col>15</xdr:col>
      <xdr:colOff>101600</xdr:colOff>
      <xdr:row>97</xdr:row>
      <xdr:rowOff>119813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110940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45335</xdr:rowOff>
    </xdr:from>
    <xdr:to>
      <xdr:col>10</xdr:col>
      <xdr:colOff>165100</xdr:colOff>
      <xdr:row>97</xdr:row>
      <xdr:rowOff>146935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138062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78825</xdr:rowOff>
    </xdr:from>
    <xdr:to>
      <xdr:col>6</xdr:col>
      <xdr:colOff>38100</xdr:colOff>
      <xdr:row>98</xdr:row>
      <xdr:rowOff>8975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25502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21453</xdr:rowOff>
    </xdr:from>
    <xdr:to>
      <xdr:col>54</xdr:col>
      <xdr:colOff>189865</xdr:colOff>
      <xdr:row>38</xdr:row>
      <xdr:rowOff>164427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850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168254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164427</xdr:rowOff>
    </xdr:from>
    <xdr:to>
      <xdr:col>55</xdr:col>
      <xdr:colOff>88900</xdr:colOff>
      <xdr:row>38</xdr:row>
      <xdr:rowOff>164427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9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139580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62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21453</xdr:rowOff>
    </xdr:from>
    <xdr:to>
      <xdr:col>55</xdr:col>
      <xdr:colOff>88900</xdr:colOff>
      <xdr:row>34</xdr:row>
      <xdr:rowOff>21453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85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97569</xdr:rowOff>
    </xdr:from>
    <xdr:to>
      <xdr:col>55</xdr:col>
      <xdr:colOff>0</xdr:colOff>
      <xdr:row>35</xdr:row>
      <xdr:rowOff>123843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098319"/>
          <a:ext cx="838200" cy="2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76349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97922</xdr:rowOff>
    </xdr:from>
    <xdr:to>
      <xdr:col>55</xdr:col>
      <xdr:colOff>50800</xdr:colOff>
      <xdr:row>37</xdr:row>
      <xdr:rowOff>28072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76126</xdr:rowOff>
    </xdr:from>
    <xdr:to>
      <xdr:col>50</xdr:col>
      <xdr:colOff>114300</xdr:colOff>
      <xdr:row>35</xdr:row>
      <xdr:rowOff>97569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91076"/>
          <a:ext cx="889000" cy="70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149098</xdr:rowOff>
    </xdr:from>
    <xdr:to>
      <xdr:col>50</xdr:col>
      <xdr:colOff>165100</xdr:colOff>
      <xdr:row>37</xdr:row>
      <xdr:rowOff>79248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70375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76126</xdr:rowOff>
    </xdr:from>
    <xdr:to>
      <xdr:col>45</xdr:col>
      <xdr:colOff>177800</xdr:colOff>
      <xdr:row>38</xdr:row>
      <xdr:rowOff>46706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91076"/>
          <a:ext cx="889000" cy="117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159964</xdr:rowOff>
    </xdr:from>
    <xdr:to>
      <xdr:col>46</xdr:col>
      <xdr:colOff>38100</xdr:colOff>
      <xdr:row>33</xdr:row>
      <xdr:rowOff>90114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64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81241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73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46706</xdr:rowOff>
    </xdr:from>
    <xdr:to>
      <xdr:col>41</xdr:col>
      <xdr:colOff>50800</xdr:colOff>
      <xdr:row>38</xdr:row>
      <xdr:rowOff>47810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61806"/>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27033</xdr:rowOff>
    </xdr:from>
    <xdr:to>
      <xdr:col>41</xdr:col>
      <xdr:colOff>101600</xdr:colOff>
      <xdr:row>38</xdr:row>
      <xdr:rowOff>128633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119760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3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74696</xdr:rowOff>
    </xdr:from>
    <xdr:to>
      <xdr:col>36</xdr:col>
      <xdr:colOff>165100</xdr:colOff>
      <xdr:row>39</xdr:row>
      <xdr:rowOff>4846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167423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8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73043</xdr:rowOff>
    </xdr:from>
    <xdr:to>
      <xdr:col>55</xdr:col>
      <xdr:colOff>50800</xdr:colOff>
      <xdr:row>36</xdr:row>
      <xdr:rowOff>3193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95920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2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46769</xdr:rowOff>
    </xdr:from>
    <xdr:to>
      <xdr:col>50</xdr:col>
      <xdr:colOff>165100</xdr:colOff>
      <xdr:row>35</xdr:row>
      <xdr:rowOff>148369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164896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2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25326</xdr:rowOff>
    </xdr:from>
    <xdr:to>
      <xdr:col>46</xdr:col>
      <xdr:colOff>38100</xdr:colOff>
      <xdr:row>31</xdr:row>
      <xdr:rowOff>126926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143453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1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167356</xdr:rowOff>
    </xdr:from>
    <xdr:to>
      <xdr:col>41</xdr:col>
      <xdr:colOff>101600</xdr:colOff>
      <xdr:row>38</xdr:row>
      <xdr:rowOff>97506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114033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8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168460</xdr:rowOff>
    </xdr:from>
    <xdr:to>
      <xdr:col>36</xdr:col>
      <xdr:colOff>165100</xdr:colOff>
      <xdr:row>38</xdr:row>
      <xdr:rowOff>98610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115137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26282</xdr:rowOff>
    </xdr:from>
    <xdr:to>
      <xdr:col>55</xdr:col>
      <xdr:colOff>0</xdr:colOff>
      <xdr:row>56</xdr:row>
      <xdr:rowOff>30027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27482"/>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168755</xdr:rowOff>
    </xdr:from>
    <xdr:to>
      <xdr:col>50</xdr:col>
      <xdr:colOff>114300</xdr:colOff>
      <xdr:row>56</xdr:row>
      <xdr:rowOff>30027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27055"/>
          <a:ext cx="889000" cy="2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168755</xdr:rowOff>
    </xdr:from>
    <xdr:to>
      <xdr:col>45</xdr:col>
      <xdr:colOff>177800</xdr:colOff>
      <xdr:row>56</xdr:row>
      <xdr:rowOff>117270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27055"/>
          <a:ext cx="889000" cy="2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117270</xdr:rowOff>
    </xdr:from>
    <xdr:to>
      <xdr:col>41</xdr:col>
      <xdr:colOff>50800</xdr:colOff>
      <xdr:row>57</xdr:row>
      <xdr:rowOff>19914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18470"/>
          <a:ext cx="889000" cy="7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146932</xdr:rowOff>
    </xdr:from>
    <xdr:to>
      <xdr:col>55</xdr:col>
      <xdr:colOff>50800</xdr:colOff>
      <xdr:row>56</xdr:row>
      <xdr:rowOff>77082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125359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150677</xdr:rowOff>
    </xdr:from>
    <xdr:to>
      <xdr:col>50</xdr:col>
      <xdr:colOff>165100</xdr:colOff>
      <xdr:row>56</xdr:row>
      <xdr:rowOff>80827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97354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117955</xdr:rowOff>
    </xdr:from>
    <xdr:to>
      <xdr:col>46</xdr:col>
      <xdr:colOff>38100</xdr:colOff>
      <xdr:row>55</xdr:row>
      <xdr:rowOff>48105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64632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5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66470</xdr:rowOff>
    </xdr:from>
    <xdr:to>
      <xdr:col>41</xdr:col>
      <xdr:colOff>101600</xdr:colOff>
      <xdr:row>56</xdr:row>
      <xdr:rowOff>168070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140564</xdr:rowOff>
    </xdr:from>
    <xdr:to>
      <xdr:col>36</xdr:col>
      <xdr:colOff>165100</xdr:colOff>
      <xdr:row>57</xdr:row>
      <xdr:rowOff>70714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61841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3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79175</xdr:rowOff>
    </xdr:from>
    <xdr:to>
      <xdr:col>55</xdr:col>
      <xdr:colOff>0</xdr:colOff>
      <xdr:row>79</xdr:row>
      <xdr:rowOff>19608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52275"/>
          <a:ext cx="8382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79175</xdr:rowOff>
    </xdr:from>
    <xdr:to>
      <xdr:col>50</xdr:col>
      <xdr:colOff>114300</xdr:colOff>
      <xdr:row>78</xdr:row>
      <xdr:rowOff>159976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52275"/>
          <a:ext cx="889000" cy="8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159976</xdr:rowOff>
    </xdr:from>
    <xdr:to>
      <xdr:col>45</xdr:col>
      <xdr:colOff>177800</xdr:colOff>
      <xdr:row>78</xdr:row>
      <xdr:rowOff>169464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3307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162263</xdr:rowOff>
    </xdr:from>
    <xdr:to>
      <xdr:col>41</xdr:col>
      <xdr:colOff>50800</xdr:colOff>
      <xdr:row>78</xdr:row>
      <xdr:rowOff>169464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536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140258</xdr:rowOff>
    </xdr:from>
    <xdr:to>
      <xdr:col>55</xdr:col>
      <xdr:colOff>50800</xdr:colOff>
      <xdr:row>79</xdr:row>
      <xdr:rowOff>70408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55185</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28375</xdr:rowOff>
    </xdr:from>
    <xdr:to>
      <xdr:col>50</xdr:col>
      <xdr:colOff>165100</xdr:colOff>
      <xdr:row>78</xdr:row>
      <xdr:rowOff>129975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121102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4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109176</xdr:rowOff>
    </xdr:from>
    <xdr:to>
      <xdr:col>46</xdr:col>
      <xdr:colOff>38100</xdr:colOff>
      <xdr:row>79</xdr:row>
      <xdr:rowOff>39326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30453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7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118664</xdr:rowOff>
    </xdr:from>
    <xdr:to>
      <xdr:col>41</xdr:col>
      <xdr:colOff>101600</xdr:colOff>
      <xdr:row>79</xdr:row>
      <xdr:rowOff>48814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39941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8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111463</xdr:rowOff>
    </xdr:from>
    <xdr:to>
      <xdr:col>36</xdr:col>
      <xdr:colOff>165100</xdr:colOff>
      <xdr:row>79</xdr:row>
      <xdr:rowOff>41613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32740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57496</xdr:rowOff>
    </xdr:from>
    <xdr:to>
      <xdr:col>55</xdr:col>
      <xdr:colOff>0</xdr:colOff>
      <xdr:row>96</xdr:row>
      <xdr:rowOff>90041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45246"/>
          <a:ext cx="838200" cy="20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39726</xdr:rowOff>
    </xdr:from>
    <xdr:to>
      <xdr:col>50</xdr:col>
      <xdr:colOff>114300</xdr:colOff>
      <xdr:row>96</xdr:row>
      <xdr:rowOff>90041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327476"/>
          <a:ext cx="889000" cy="22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39726</xdr:rowOff>
    </xdr:from>
    <xdr:to>
      <xdr:col>45</xdr:col>
      <xdr:colOff>177800</xdr:colOff>
      <xdr:row>96</xdr:row>
      <xdr:rowOff>76491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327476"/>
          <a:ext cx="889000" cy="2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6536</xdr:rowOff>
    </xdr:from>
    <xdr:to>
      <xdr:col>46</xdr:col>
      <xdr:colOff>38100</xdr:colOff>
      <xdr:row>97</xdr:row>
      <xdr:rowOff>108136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99263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76491</xdr:rowOff>
    </xdr:from>
    <xdr:to>
      <xdr:col>41</xdr:col>
      <xdr:colOff>50800</xdr:colOff>
      <xdr:row>97</xdr:row>
      <xdr:rowOff>55423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35691"/>
          <a:ext cx="889000" cy="1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8021</xdr:rowOff>
    </xdr:from>
    <xdr:to>
      <xdr:col>41</xdr:col>
      <xdr:colOff>101600</xdr:colOff>
      <xdr:row>97</xdr:row>
      <xdr:rowOff>109621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100748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46548</xdr:rowOff>
    </xdr:from>
    <xdr:to>
      <xdr:col>36</xdr:col>
      <xdr:colOff>165100</xdr:colOff>
      <xdr:row>97</xdr:row>
      <xdr:rowOff>148148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139275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6696</xdr:rowOff>
    </xdr:from>
    <xdr:to>
      <xdr:col>55</xdr:col>
      <xdr:colOff>50800</xdr:colOff>
      <xdr:row>95</xdr:row>
      <xdr:rowOff>108296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29573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39241</xdr:rowOff>
    </xdr:from>
    <xdr:to>
      <xdr:col>50</xdr:col>
      <xdr:colOff>165100</xdr:colOff>
      <xdr:row>96</xdr:row>
      <xdr:rowOff>140841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157368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7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160376</xdr:rowOff>
    </xdr:from>
    <xdr:to>
      <xdr:col>46</xdr:col>
      <xdr:colOff>38100</xdr:colOff>
      <xdr:row>95</xdr:row>
      <xdr:rowOff>90526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107053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0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25691</xdr:rowOff>
    </xdr:from>
    <xdr:to>
      <xdr:col>41</xdr:col>
      <xdr:colOff>101600</xdr:colOff>
      <xdr:row>96</xdr:row>
      <xdr:rowOff>127291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143818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6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4623</xdr:rowOff>
    </xdr:from>
    <xdr:to>
      <xdr:col>36</xdr:col>
      <xdr:colOff>165100</xdr:colOff>
      <xdr:row>97</xdr:row>
      <xdr:rowOff>106223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122750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15266</xdr:rowOff>
    </xdr:from>
    <xdr:to>
      <xdr:col>85</xdr:col>
      <xdr:colOff>127000</xdr:colOff>
      <xdr:row>38</xdr:row>
      <xdr:rowOff>69596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30366"/>
          <a:ext cx="8382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73558</xdr:rowOff>
    </xdr:from>
    <xdr:to>
      <xdr:col>81</xdr:col>
      <xdr:colOff>50800</xdr:colOff>
      <xdr:row>38</xdr:row>
      <xdr:rowOff>15266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17208"/>
          <a:ext cx="8890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59669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60109</xdr:rowOff>
    </xdr:from>
    <xdr:to>
      <xdr:col>76</xdr:col>
      <xdr:colOff>114300</xdr:colOff>
      <xdr:row>37</xdr:row>
      <xdr:rowOff>73558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060859"/>
          <a:ext cx="889000" cy="3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90919</xdr:rowOff>
    </xdr:from>
    <xdr:to>
      <xdr:col>76</xdr:col>
      <xdr:colOff>165100</xdr:colOff>
      <xdr:row>38</xdr:row>
      <xdr:rowOff>21069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3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12196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60109</xdr:rowOff>
    </xdr:from>
    <xdr:to>
      <xdr:col>71</xdr:col>
      <xdr:colOff>177800</xdr:colOff>
      <xdr:row>35</xdr:row>
      <xdr:rowOff>67463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060859"/>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92329</xdr:rowOff>
    </xdr:from>
    <xdr:to>
      <xdr:col>72</xdr:col>
      <xdr:colOff>38100</xdr:colOff>
      <xdr:row>38</xdr:row>
      <xdr:rowOff>22479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13606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52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120637</xdr:rowOff>
    </xdr:from>
    <xdr:to>
      <xdr:col>67</xdr:col>
      <xdr:colOff>101600</xdr:colOff>
      <xdr:row>38</xdr:row>
      <xdr:rowOff>50788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642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41915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5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18796</xdr:rowOff>
    </xdr:from>
    <xdr:to>
      <xdr:col>85</xdr:col>
      <xdr:colOff>177800</xdr:colOff>
      <xdr:row>38</xdr:row>
      <xdr:rowOff>120396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168673</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135915</xdr:rowOff>
    </xdr:from>
    <xdr:to>
      <xdr:col>81</xdr:col>
      <xdr:colOff>101600</xdr:colOff>
      <xdr:row>38</xdr:row>
      <xdr:rowOff>66066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4795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82592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2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22758</xdr:rowOff>
    </xdr:from>
    <xdr:to>
      <xdr:col>76</xdr:col>
      <xdr:colOff>165100</xdr:colOff>
      <xdr:row>37</xdr:row>
      <xdr:rowOff>124358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140885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1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9309</xdr:rowOff>
    </xdr:from>
    <xdr:to>
      <xdr:col>72</xdr:col>
      <xdr:colOff>38100</xdr:colOff>
      <xdr:row>35</xdr:row>
      <xdr:rowOff>110909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0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127436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578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16663</xdr:rowOff>
    </xdr:from>
    <xdr:to>
      <xdr:col>67</xdr:col>
      <xdr:colOff>101600</xdr:colOff>
      <xdr:row>35</xdr:row>
      <xdr:rowOff>118263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134790</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579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116954</xdr:rowOff>
    </xdr:from>
    <xdr:to>
      <xdr:col>85</xdr:col>
      <xdr:colOff>127000</xdr:colOff>
      <xdr:row>76</xdr:row>
      <xdr:rowOff>122163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4715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122163</xdr:rowOff>
    </xdr:from>
    <xdr:to>
      <xdr:col>81</xdr:col>
      <xdr:colOff>50800</xdr:colOff>
      <xdr:row>76</xdr:row>
      <xdr:rowOff>162413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52363"/>
          <a:ext cx="889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133086</xdr:rowOff>
    </xdr:from>
    <xdr:to>
      <xdr:col>76</xdr:col>
      <xdr:colOff>114300</xdr:colOff>
      <xdr:row>76</xdr:row>
      <xdr:rowOff>162413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63286"/>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164714</xdr:rowOff>
    </xdr:from>
    <xdr:to>
      <xdr:col>76</xdr:col>
      <xdr:colOff>165100</xdr:colOff>
      <xdr:row>76</xdr:row>
      <xdr:rowOff>94864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2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111390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114652</xdr:rowOff>
    </xdr:from>
    <xdr:to>
      <xdr:col>71</xdr:col>
      <xdr:colOff>177800</xdr:colOff>
      <xdr:row>76</xdr:row>
      <xdr:rowOff>133086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144852"/>
          <a:ext cx="889000" cy="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48013</xdr:rowOff>
    </xdr:from>
    <xdr:to>
      <xdr:col>72</xdr:col>
      <xdr:colOff>38100</xdr:colOff>
      <xdr:row>76</xdr:row>
      <xdr:rowOff>149613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166140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66677</xdr:rowOff>
    </xdr:from>
    <xdr:to>
      <xdr:col>67</xdr:col>
      <xdr:colOff>101600</xdr:colOff>
      <xdr:row>76</xdr:row>
      <xdr:rowOff>168277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159404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66154</xdr:rowOff>
    </xdr:from>
    <xdr:to>
      <xdr:col>85</xdr:col>
      <xdr:colOff>177800</xdr:colOff>
      <xdr:row>76</xdr:row>
      <xdr:rowOff>167754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44581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71363</xdr:rowOff>
    </xdr:from>
    <xdr:to>
      <xdr:col>81</xdr:col>
      <xdr:colOff>101600</xdr:colOff>
      <xdr:row>77</xdr:row>
      <xdr:rowOff>1513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164090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9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111613</xdr:rowOff>
    </xdr:from>
    <xdr:to>
      <xdr:col>76</xdr:col>
      <xdr:colOff>165100</xdr:colOff>
      <xdr:row>77</xdr:row>
      <xdr:rowOff>41763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32890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82286</xdr:rowOff>
    </xdr:from>
    <xdr:to>
      <xdr:col>72</xdr:col>
      <xdr:colOff>38100</xdr:colOff>
      <xdr:row>77</xdr:row>
      <xdr:rowOff>12436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0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63852</xdr:rowOff>
    </xdr:from>
    <xdr:to>
      <xdr:col>67</xdr:col>
      <xdr:colOff>101600</xdr:colOff>
      <xdr:row>76</xdr:row>
      <xdr:rowOff>165452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8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21099</xdr:rowOff>
    </xdr:from>
    <xdr:to>
      <xdr:col>85</xdr:col>
      <xdr:colOff>127000</xdr:colOff>
      <xdr:row>98</xdr:row>
      <xdr:rowOff>167035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480299"/>
          <a:ext cx="838200" cy="48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167035</xdr:rowOff>
    </xdr:from>
    <xdr:to>
      <xdr:col>81</xdr:col>
      <xdr:colOff>50800</xdr:colOff>
      <xdr:row>99</xdr:row>
      <xdr:rowOff>6339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969135"/>
          <a:ext cx="8890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6339</xdr:rowOff>
    </xdr:from>
    <xdr:to>
      <xdr:col>76</xdr:col>
      <xdr:colOff>114300</xdr:colOff>
      <xdr:row>99</xdr:row>
      <xdr:rowOff>51276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79889"/>
          <a:ext cx="8890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159396</xdr:rowOff>
    </xdr:from>
    <xdr:to>
      <xdr:col>76</xdr:col>
      <xdr:colOff>165100</xdr:colOff>
      <xdr:row>98</xdr:row>
      <xdr:rowOff>89546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106073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6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51276</xdr:rowOff>
    </xdr:from>
    <xdr:to>
      <xdr:col>71</xdr:col>
      <xdr:colOff>177800</xdr:colOff>
      <xdr:row>99</xdr:row>
      <xdr:rowOff>61595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7024826"/>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52411</xdr:rowOff>
    </xdr:from>
    <xdr:to>
      <xdr:col>72</xdr:col>
      <xdr:colOff>38100</xdr:colOff>
      <xdr:row>98</xdr:row>
      <xdr:rowOff>154011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5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170538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2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76457</xdr:rowOff>
    </xdr:from>
    <xdr:to>
      <xdr:col>67</xdr:col>
      <xdr:colOff>101600</xdr:colOff>
      <xdr:row>99</xdr:row>
      <xdr:rowOff>6607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23134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65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141749</xdr:rowOff>
    </xdr:from>
    <xdr:to>
      <xdr:col>85</xdr:col>
      <xdr:colOff>177800</xdr:colOff>
      <xdr:row>96</xdr:row>
      <xdr:rowOff>71899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4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164626</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2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116235</xdr:rowOff>
    </xdr:from>
    <xdr:to>
      <xdr:col>81</xdr:col>
      <xdr:colOff>101600</xdr:colOff>
      <xdr:row>99</xdr:row>
      <xdr:rowOff>46385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91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37512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701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126989</xdr:rowOff>
    </xdr:from>
    <xdr:to>
      <xdr:col>76</xdr:col>
      <xdr:colOff>165100</xdr:colOff>
      <xdr:row>99</xdr:row>
      <xdr:rowOff>57139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48266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476</xdr:rowOff>
    </xdr:from>
    <xdr:to>
      <xdr:col>72</xdr:col>
      <xdr:colOff>38100</xdr:colOff>
      <xdr:row>99</xdr:row>
      <xdr:rowOff>102076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93203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6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10795</xdr:rowOff>
    </xdr:from>
    <xdr:to>
      <xdr:col>67</xdr:col>
      <xdr:colOff>101600</xdr:colOff>
      <xdr:row>99</xdr:row>
      <xdr:rowOff>112395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103522</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20771</xdr:rowOff>
    </xdr:from>
    <xdr:to>
      <xdr:col>116</xdr:col>
      <xdr:colOff>63500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35871"/>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20771</xdr:rowOff>
    </xdr:from>
    <xdr:to>
      <xdr:col>111</xdr:col>
      <xdr:colOff>177800</xdr:colOff>
      <xdr:row>38</xdr:row>
      <xdr:rowOff>23114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53587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23114</xdr:rowOff>
    </xdr:from>
    <xdr:to>
      <xdr:col>107</xdr:col>
      <xdr:colOff>50800</xdr:colOff>
      <xdr:row>38</xdr:row>
      <xdr:rowOff>25343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38214"/>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54896</xdr:rowOff>
    </xdr:from>
    <xdr:to>
      <xdr:col>107</xdr:col>
      <xdr:colOff>101600</xdr:colOff>
      <xdr:row>36</xdr:row>
      <xdr:rowOff>156496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2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1573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0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25343</xdr:rowOff>
    </xdr:from>
    <xdr:to>
      <xdr:col>102</xdr:col>
      <xdr:colOff>114300</xdr:colOff>
      <xdr:row>38</xdr:row>
      <xdr:rowOff>25343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67983</xdr:rowOff>
    </xdr:from>
    <xdr:to>
      <xdr:col>102</xdr:col>
      <xdr:colOff>165100</xdr:colOff>
      <xdr:row>36</xdr:row>
      <xdr:rowOff>169583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141364</xdr:rowOff>
    </xdr:from>
    <xdr:to>
      <xdr:col>98</xdr:col>
      <xdr:colOff>38100</xdr:colOff>
      <xdr:row>37</xdr:row>
      <xdr:rowOff>71514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88041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0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141421</xdr:rowOff>
    </xdr:from>
    <xdr:to>
      <xdr:col>112</xdr:col>
      <xdr:colOff>38100</xdr:colOff>
      <xdr:row>38</xdr:row>
      <xdr:rowOff>71571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62698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577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143764</xdr:rowOff>
    </xdr:from>
    <xdr:to>
      <xdr:col>107</xdr:col>
      <xdr:colOff>101600</xdr:colOff>
      <xdr:row>38</xdr:row>
      <xdr:rowOff>73914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65041</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580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145993</xdr:rowOff>
    </xdr:from>
    <xdr:to>
      <xdr:col>102</xdr:col>
      <xdr:colOff>165100</xdr:colOff>
      <xdr:row>38</xdr:row>
      <xdr:rowOff>76143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67270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145993</xdr:rowOff>
    </xdr:from>
    <xdr:to>
      <xdr:col>98</xdr:col>
      <xdr:colOff>38100</xdr:colOff>
      <xdr:row>38</xdr:row>
      <xdr:rowOff>76143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67270</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159512</xdr:rowOff>
    </xdr:from>
    <xdr:to>
      <xdr:col>116</xdr:col>
      <xdr:colOff>63500</xdr:colOff>
      <xdr:row>58</xdr:row>
      <xdr:rowOff>160818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03612"/>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55335</xdr:rowOff>
    </xdr:from>
    <xdr:to>
      <xdr:col>111</xdr:col>
      <xdr:colOff>177800</xdr:colOff>
      <xdr:row>58</xdr:row>
      <xdr:rowOff>159512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99435"/>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55335</xdr:rowOff>
    </xdr:from>
    <xdr:to>
      <xdr:col>107</xdr:col>
      <xdr:colOff>50800</xdr:colOff>
      <xdr:row>58</xdr:row>
      <xdr:rowOff>56969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9994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86832</xdr:rowOff>
    </xdr:from>
    <xdr:to>
      <xdr:col>107</xdr:col>
      <xdr:colOff>101600</xdr:colOff>
      <xdr:row>56</xdr:row>
      <xdr:rowOff>16982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51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33509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29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56969</xdr:rowOff>
    </xdr:from>
    <xdr:to>
      <xdr:col>102</xdr:col>
      <xdr:colOff>114300</xdr:colOff>
      <xdr:row>58</xdr:row>
      <xdr:rowOff>63826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00106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23259</xdr:rowOff>
    </xdr:from>
    <xdr:to>
      <xdr:col>102</xdr:col>
      <xdr:colOff>165100</xdr:colOff>
      <xdr:row>56</xdr:row>
      <xdr:rowOff>124859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62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141386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3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18796</xdr:rowOff>
    </xdr:from>
    <xdr:to>
      <xdr:col>98</xdr:col>
      <xdr:colOff>38100</xdr:colOff>
      <xdr:row>56</xdr:row>
      <xdr:rowOff>120396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61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136923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39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110018</xdr:rowOff>
    </xdr:from>
    <xdr:to>
      <xdr:col>116</xdr:col>
      <xdr:colOff>114300</xdr:colOff>
      <xdr:row>59</xdr:row>
      <xdr:rowOff>40168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24945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108712</xdr:rowOff>
    </xdr:from>
    <xdr:to>
      <xdr:col>112</xdr:col>
      <xdr:colOff>38100</xdr:colOff>
      <xdr:row>59</xdr:row>
      <xdr:rowOff>38862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29989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4535</xdr:rowOff>
    </xdr:from>
    <xdr:to>
      <xdr:col>107</xdr:col>
      <xdr:colOff>101600</xdr:colOff>
      <xdr:row>58</xdr:row>
      <xdr:rowOff>106135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4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97262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4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6169</xdr:rowOff>
    </xdr:from>
    <xdr:to>
      <xdr:col>102</xdr:col>
      <xdr:colOff>165100</xdr:colOff>
      <xdr:row>58</xdr:row>
      <xdr:rowOff>107769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98896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4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13026</xdr:rowOff>
    </xdr:from>
    <xdr:to>
      <xdr:col>98</xdr:col>
      <xdr:colOff>38100</xdr:colOff>
      <xdr:row>58</xdr:row>
      <xdr:rowOff>114626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105753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8045</xdr:rowOff>
    </xdr:from>
    <xdr:to>
      <xdr:col>116</xdr:col>
      <xdr:colOff>62864</xdr:colOff>
      <xdr:row>78</xdr:row>
      <xdr:rowOff>127603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52445"/>
          <a:ext cx="1269" cy="114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131430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127603</xdr:rowOff>
    </xdr:from>
    <xdr:to>
      <xdr:col>116</xdr:col>
      <xdr:colOff>152400</xdr:colOff>
      <xdr:row>78</xdr:row>
      <xdr:rowOff>127603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00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126172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8045</xdr:rowOff>
    </xdr:from>
    <xdr:to>
      <xdr:col>116</xdr:col>
      <xdr:colOff>152400</xdr:colOff>
      <xdr:row>72</xdr:row>
      <xdr:rowOff>8045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5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163760</xdr:rowOff>
    </xdr:from>
    <xdr:to>
      <xdr:col>116</xdr:col>
      <xdr:colOff>63500</xdr:colOff>
      <xdr:row>75</xdr:row>
      <xdr:rowOff>128041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851060"/>
          <a:ext cx="8382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118572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77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140144</xdr:rowOff>
    </xdr:from>
    <xdr:to>
      <xdr:col>116</xdr:col>
      <xdr:colOff>114300</xdr:colOff>
      <xdr:row>76</xdr:row>
      <xdr:rowOff>70293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988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78092</xdr:rowOff>
    </xdr:from>
    <xdr:to>
      <xdr:col>111</xdr:col>
      <xdr:colOff>177800</xdr:colOff>
      <xdr:row>74</xdr:row>
      <xdr:rowOff>163760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765392"/>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142107</xdr:rowOff>
    </xdr:from>
    <xdr:to>
      <xdr:col>112</xdr:col>
      <xdr:colOff>38100</xdr:colOff>
      <xdr:row>76</xdr:row>
      <xdr:rowOff>72256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008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63383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9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30600</xdr:rowOff>
    </xdr:from>
    <xdr:to>
      <xdr:col>107</xdr:col>
      <xdr:colOff>50800</xdr:colOff>
      <xdr:row>74</xdr:row>
      <xdr:rowOff>78092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375000"/>
          <a:ext cx="889000" cy="3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63367</xdr:rowOff>
    </xdr:from>
    <xdr:to>
      <xdr:col>102</xdr:col>
      <xdr:colOff>114300</xdr:colOff>
      <xdr:row>72</xdr:row>
      <xdr:rowOff>30600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236317"/>
          <a:ext cx="889000" cy="1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77241</xdr:rowOff>
    </xdr:from>
    <xdr:to>
      <xdr:col>116</xdr:col>
      <xdr:colOff>114300</xdr:colOff>
      <xdr:row>76</xdr:row>
      <xdr:rowOff>7392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35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100118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7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112960</xdr:rowOff>
    </xdr:from>
    <xdr:to>
      <xdr:col>112</xdr:col>
      <xdr:colOff>38100</xdr:colOff>
      <xdr:row>75</xdr:row>
      <xdr:rowOff>43110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59637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7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27292</xdr:rowOff>
    </xdr:from>
    <xdr:to>
      <xdr:col>107</xdr:col>
      <xdr:colOff>101600</xdr:colOff>
      <xdr:row>74</xdr:row>
      <xdr:rowOff>128892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145419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4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151250</xdr:rowOff>
    </xdr:from>
    <xdr:to>
      <xdr:col>102</xdr:col>
      <xdr:colOff>165100</xdr:colOff>
      <xdr:row>72</xdr:row>
      <xdr:rowOff>81400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3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97927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0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12567</xdr:rowOff>
    </xdr:from>
    <xdr:to>
      <xdr:col>98</xdr:col>
      <xdr:colOff>38100</xdr:colOff>
      <xdr:row>71</xdr:row>
      <xdr:rowOff>114167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1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130694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96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歳出決算額は、住民一人当たり６４４千円で、前年度から３１千円の増額となっている。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類似団体内平均値と比較し、普通建設事業費（うち更新整備）が田中美術館新館建設事業、美星公民館建設事業により大きく上回っている。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普通建設事業費については、井原中学校建設事業等の大規模事業が終了したため、類似団体内平均値以下へ減少している。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化に伴う扶助費の増加や、新焼却場建設に伴う西部衛生施設組合への負担金の増加も見込まれるため、経費全般について、引き続き、優先順位の見極めと徹底した歳出抑制に努める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岡山県井原市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38,064
37,495
243.54
25,431,493
24,498,896
808,786
12,742,361
22,245,473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99123</xdr:rowOff>
    </xdr:from>
    <xdr:to>
      <xdr:col>24</xdr:col>
      <xdr:colOff>63500</xdr:colOff>
      <xdr:row>36</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9873"/>
          <a:ext cx="8382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xdr:rowOff>
    </xdr:from>
    <xdr:to>
      <xdr:col>19</xdr:col>
      <xdr:colOff>177800</xdr:colOff>
      <xdr:row>36</xdr:row>
      <xdr:rowOff>34544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24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135890</xdr:rowOff>
    </xdr:from>
    <xdr:to>
      <xdr:col>15</xdr:col>
      <xdr:colOff>50800</xdr:colOff>
      <xdr:row>36</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664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25654</xdr:rowOff>
    </xdr:from>
    <xdr:to>
      <xdr:col>15</xdr:col>
      <xdr:colOff>101600</xdr:colOff>
      <xdr:row>36</xdr:row>
      <xdr:rowOff>127254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118381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135890</xdr:rowOff>
    </xdr:from>
    <xdr:to>
      <xdr:col>10</xdr:col>
      <xdr:colOff>114300</xdr:colOff>
      <xdr:row>35</xdr:row>
      <xdr:rowOff>148272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6640"/>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167767</xdr:rowOff>
    </xdr:from>
    <xdr:to>
      <xdr:col>10</xdr:col>
      <xdr:colOff>165100</xdr:colOff>
      <xdr:row>36</xdr:row>
      <xdr:rowOff>97917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89044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xdr:rowOff>
    </xdr:from>
    <xdr:to>
      <xdr:col>6</xdr:col>
      <xdr:colOff>38100</xdr:colOff>
      <xdr:row>36</xdr:row>
      <xdr:rowOff>102679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93806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48323</xdr:rowOff>
    </xdr:from>
    <xdr:to>
      <xdr:col>24</xdr:col>
      <xdr:colOff>114300</xdr:colOff>
      <xdr:row>35</xdr:row>
      <xdr:rowOff>149923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71200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155194</xdr:rowOff>
    </xdr:from>
    <xdr:to>
      <xdr:col>20</xdr:col>
      <xdr:colOff>38100</xdr:colOff>
      <xdr:row>36</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76471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120904</xdr:rowOff>
    </xdr:from>
    <xdr:to>
      <xdr:col>15</xdr:col>
      <xdr:colOff>101600</xdr:colOff>
      <xdr:row>36</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85090</xdr:rowOff>
    </xdr:from>
    <xdr:to>
      <xdr:col>10</xdr:col>
      <xdr:colOff>165100</xdr:colOff>
      <xdr:row>36</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31767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97472</xdr:rowOff>
    </xdr:from>
    <xdr:to>
      <xdr:col>6</xdr:col>
      <xdr:colOff>38100</xdr:colOff>
      <xdr:row>36</xdr:row>
      <xdr:rowOff>27622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7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160644</xdr:rowOff>
    </xdr:from>
    <xdr:to>
      <xdr:col>24</xdr:col>
      <xdr:colOff>63500</xdr:colOff>
      <xdr:row>56</xdr:row>
      <xdr:rowOff>138886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0394"/>
          <a:ext cx="838200" cy="1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89365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47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40263</xdr:rowOff>
    </xdr:from>
    <xdr:to>
      <xdr:col>19</xdr:col>
      <xdr:colOff>177800</xdr:colOff>
      <xdr:row>56</xdr:row>
      <xdr:rowOff>138886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98563"/>
          <a:ext cx="889000" cy="4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40263</xdr:rowOff>
    </xdr:from>
    <xdr:to>
      <xdr:col>15</xdr:col>
      <xdr:colOff>50800</xdr:colOff>
      <xdr:row>57</xdr:row>
      <xdr:rowOff>66242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98563"/>
          <a:ext cx="889000" cy="5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66242</xdr:rowOff>
    </xdr:from>
    <xdr:to>
      <xdr:col>10</xdr:col>
      <xdr:colOff>114300</xdr:colOff>
      <xdr:row>57</xdr:row>
      <xdr:rowOff>102594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38892"/>
          <a:ext cx="889000" cy="3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109844</xdr:rowOff>
    </xdr:from>
    <xdr:to>
      <xdr:col>24</xdr:col>
      <xdr:colOff>114300</xdr:colOff>
      <xdr:row>56</xdr:row>
      <xdr:rowOff>39994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88271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1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88086</xdr:rowOff>
    </xdr:from>
    <xdr:to>
      <xdr:col>20</xdr:col>
      <xdr:colOff>38100</xdr:colOff>
      <xdr:row>57</xdr:row>
      <xdr:rowOff>18236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160913</xdr:rowOff>
    </xdr:from>
    <xdr:to>
      <xdr:col>15</xdr:col>
      <xdr:colOff>101600</xdr:colOff>
      <xdr:row>54</xdr:row>
      <xdr:rowOff>91063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82190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15442</xdr:rowOff>
    </xdr:from>
    <xdr:to>
      <xdr:col>10</xdr:col>
      <xdr:colOff>165100</xdr:colOff>
      <xdr:row>57</xdr:row>
      <xdr:rowOff>117042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108169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51794</xdr:rowOff>
    </xdr:from>
    <xdr:to>
      <xdr:col>6</xdr:col>
      <xdr:colOff>38100</xdr:colOff>
      <xdr:row>57</xdr:row>
      <xdr:rowOff>153394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144521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121140</xdr:rowOff>
    </xdr:from>
    <xdr:to>
      <xdr:col>24</xdr:col>
      <xdr:colOff>63500</xdr:colOff>
      <xdr:row>76</xdr:row>
      <xdr:rowOff>15962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79890"/>
          <a:ext cx="8382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121140</xdr:rowOff>
    </xdr:from>
    <xdr:to>
      <xdr:col>19</xdr:col>
      <xdr:colOff>177800</xdr:colOff>
      <xdr:row>77</xdr:row>
      <xdr:rowOff>7635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9890"/>
          <a:ext cx="889000" cy="22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7635</xdr:rowOff>
    </xdr:from>
    <xdr:to>
      <xdr:col>15</xdr:col>
      <xdr:colOff>50800</xdr:colOff>
      <xdr:row>77</xdr:row>
      <xdr:rowOff>97104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9285"/>
          <a:ext cx="889000" cy="8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97104</xdr:rowOff>
    </xdr:from>
    <xdr:to>
      <xdr:col>10</xdr:col>
      <xdr:colOff>114300</xdr:colOff>
      <xdr:row>77</xdr:row>
      <xdr:rowOff>143173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98754"/>
          <a:ext cx="889000" cy="4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136612</xdr:rowOff>
    </xdr:from>
    <xdr:to>
      <xdr:col>24</xdr:col>
      <xdr:colOff>114300</xdr:colOff>
      <xdr:row>76</xdr:row>
      <xdr:rowOff>66762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115039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70340</xdr:rowOff>
    </xdr:from>
    <xdr:to>
      <xdr:col>20</xdr:col>
      <xdr:colOff>38100</xdr:colOff>
      <xdr:row>76</xdr:row>
      <xdr:rowOff>490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163067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2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128285</xdr:rowOff>
    </xdr:from>
    <xdr:to>
      <xdr:col>15</xdr:col>
      <xdr:colOff>101600</xdr:colOff>
      <xdr:row>77</xdr:row>
      <xdr:rowOff>58435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74961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46304</xdr:rowOff>
    </xdr:from>
    <xdr:to>
      <xdr:col>10</xdr:col>
      <xdr:colOff>165100</xdr:colOff>
      <xdr:row>77</xdr:row>
      <xdr:rowOff>147904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164431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92373</xdr:rowOff>
    </xdr:from>
    <xdr:to>
      <xdr:col>6</xdr:col>
      <xdr:colOff>38100</xdr:colOff>
      <xdr:row>78</xdr:row>
      <xdr:rowOff>22523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39050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6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33082</xdr:rowOff>
    </xdr:from>
    <xdr:to>
      <xdr:col>24</xdr:col>
      <xdr:colOff>63500</xdr:colOff>
      <xdr:row>91</xdr:row>
      <xdr:rowOff>104862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463582"/>
          <a:ext cx="8382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33082</xdr:rowOff>
    </xdr:from>
    <xdr:to>
      <xdr:col>19</xdr:col>
      <xdr:colOff>177800</xdr:colOff>
      <xdr:row>92</xdr:row>
      <xdr:rowOff>55324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463582"/>
          <a:ext cx="889000" cy="36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96245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0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55324</xdr:rowOff>
    </xdr:from>
    <xdr:to>
      <xdr:col>15</xdr:col>
      <xdr:colOff>50800</xdr:colOff>
      <xdr:row>93</xdr:row>
      <xdr:rowOff>110417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828724"/>
          <a:ext cx="8890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129911</xdr:rowOff>
    </xdr:from>
    <xdr:to>
      <xdr:col>15</xdr:col>
      <xdr:colOff>101600</xdr:colOff>
      <xdr:row>95</xdr:row>
      <xdr:rowOff>60061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2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110417</xdr:rowOff>
    </xdr:from>
    <xdr:to>
      <xdr:col>10</xdr:col>
      <xdr:colOff>114300</xdr:colOff>
      <xdr:row>93</xdr:row>
      <xdr:rowOff>133641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055267"/>
          <a:ext cx="889000" cy="2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144952</xdr:rowOff>
    </xdr:from>
    <xdr:to>
      <xdr:col>10</xdr:col>
      <xdr:colOff>165100</xdr:colOff>
      <xdr:row>95</xdr:row>
      <xdr:rowOff>75102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26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51958</xdr:rowOff>
    </xdr:from>
    <xdr:to>
      <xdr:col>6</xdr:col>
      <xdr:colOff>38100</xdr:colOff>
      <xdr:row>95</xdr:row>
      <xdr:rowOff>153558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33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144685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54062</xdr:rowOff>
    </xdr:from>
    <xdr:to>
      <xdr:col>24</xdr:col>
      <xdr:colOff>114300</xdr:colOff>
      <xdr:row>91</xdr:row>
      <xdr:rowOff>155662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76939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5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153732</xdr:rowOff>
    </xdr:from>
    <xdr:to>
      <xdr:col>20</xdr:col>
      <xdr:colOff>38100</xdr:colOff>
      <xdr:row>90</xdr:row>
      <xdr:rowOff>83882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4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100409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1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4524</xdr:rowOff>
    </xdr:from>
    <xdr:to>
      <xdr:col>15</xdr:col>
      <xdr:colOff>101600</xdr:colOff>
      <xdr:row>92</xdr:row>
      <xdr:rowOff>106124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7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122651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5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59617</xdr:rowOff>
    </xdr:from>
    <xdr:to>
      <xdr:col>10</xdr:col>
      <xdr:colOff>165100</xdr:colOff>
      <xdr:row>93</xdr:row>
      <xdr:rowOff>161217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0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6294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7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82841</xdr:rowOff>
    </xdr:from>
    <xdr:to>
      <xdr:col>6</xdr:col>
      <xdr:colOff>38100</xdr:colOff>
      <xdr:row>94</xdr:row>
      <xdr:rowOff>12991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29518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159620</xdr:rowOff>
    </xdr:from>
    <xdr:to>
      <xdr:col>55</xdr:col>
      <xdr:colOff>0</xdr:colOff>
      <xdr:row>38</xdr:row>
      <xdr:rowOff>8908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03270"/>
          <a:ext cx="8382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159620</xdr:rowOff>
    </xdr:from>
    <xdr:to>
      <xdr:col>50</xdr:col>
      <xdr:colOff>114300</xdr:colOff>
      <xdr:row>38</xdr:row>
      <xdr:rowOff>33401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03270"/>
          <a:ext cx="8890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110108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33401</xdr:rowOff>
    </xdr:from>
    <xdr:to>
      <xdr:col>45</xdr:col>
      <xdr:colOff>177800</xdr:colOff>
      <xdr:row>38</xdr:row>
      <xdr:rowOff>44178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4850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42527</xdr:rowOff>
    </xdr:from>
    <xdr:to>
      <xdr:col>46</xdr:col>
      <xdr:colOff>38100</xdr:colOff>
      <xdr:row>38</xdr:row>
      <xdr:rowOff>144127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5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135254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5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39769</xdr:rowOff>
    </xdr:from>
    <xdr:to>
      <xdr:col>41</xdr:col>
      <xdr:colOff>50800</xdr:colOff>
      <xdr:row>38</xdr:row>
      <xdr:rowOff>44178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4869"/>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51998</xdr:rowOff>
    </xdr:from>
    <xdr:to>
      <xdr:col>41</xdr:col>
      <xdr:colOff>101600</xdr:colOff>
      <xdr:row>38</xdr:row>
      <xdr:rowOff>153598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144725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43343</xdr:rowOff>
    </xdr:from>
    <xdr:to>
      <xdr:col>36</xdr:col>
      <xdr:colOff>165100</xdr:colOff>
      <xdr:row>38</xdr:row>
      <xdr:rowOff>144943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5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136070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129558</xdr:rowOff>
    </xdr:from>
    <xdr:to>
      <xdr:col>55</xdr:col>
      <xdr:colOff>50800</xdr:colOff>
      <xdr:row>38</xdr:row>
      <xdr:rowOff>59708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152435</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108821</xdr:rowOff>
    </xdr:from>
    <xdr:to>
      <xdr:col>50</xdr:col>
      <xdr:colOff>165100</xdr:colOff>
      <xdr:row>38</xdr:row>
      <xdr:rowOff>38971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5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55498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2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154051</xdr:rowOff>
    </xdr:from>
    <xdr:to>
      <xdr:col>46</xdr:col>
      <xdr:colOff>38100</xdr:colOff>
      <xdr:row>38</xdr:row>
      <xdr:rowOff>84201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100728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7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164828</xdr:rowOff>
    </xdr:from>
    <xdr:to>
      <xdr:col>41</xdr:col>
      <xdr:colOff>101600</xdr:colOff>
      <xdr:row>38</xdr:row>
      <xdr:rowOff>94978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111505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28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160419</xdr:rowOff>
    </xdr:from>
    <xdr:to>
      <xdr:col>36</xdr:col>
      <xdr:colOff>165100</xdr:colOff>
      <xdr:row>38</xdr:row>
      <xdr:rowOff>90569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107096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27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89636</xdr:rowOff>
    </xdr:from>
    <xdr:to>
      <xdr:col>55</xdr:col>
      <xdr:colOff>0</xdr:colOff>
      <xdr:row>57</xdr:row>
      <xdr:rowOff>39440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90836"/>
          <a:ext cx="838200" cy="1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57176</xdr:rowOff>
    </xdr:from>
    <xdr:to>
      <xdr:col>50</xdr:col>
      <xdr:colOff>114300</xdr:colOff>
      <xdr:row>56</xdr:row>
      <xdr:rowOff>89636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15476"/>
          <a:ext cx="889000" cy="37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57176</xdr:rowOff>
    </xdr:from>
    <xdr:to>
      <xdr:col>45</xdr:col>
      <xdr:colOff>177800</xdr:colOff>
      <xdr:row>57</xdr:row>
      <xdr:rowOff>98990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15476"/>
          <a:ext cx="889000" cy="55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85827</xdr:rowOff>
    </xdr:from>
    <xdr:to>
      <xdr:col>41</xdr:col>
      <xdr:colOff>50800</xdr:colOff>
      <xdr:row>57</xdr:row>
      <xdr:rowOff>98990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58477"/>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160090</xdr:rowOff>
    </xdr:from>
    <xdr:to>
      <xdr:col>55</xdr:col>
      <xdr:colOff>50800</xdr:colOff>
      <xdr:row>57</xdr:row>
      <xdr:rowOff>90240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6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138517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38836</xdr:rowOff>
    </xdr:from>
    <xdr:to>
      <xdr:col>50</xdr:col>
      <xdr:colOff>165100</xdr:colOff>
      <xdr:row>56</xdr:row>
      <xdr:rowOff>140436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131563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73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6376</xdr:rowOff>
    </xdr:from>
    <xdr:to>
      <xdr:col>46</xdr:col>
      <xdr:colOff>38100</xdr:colOff>
      <xdr:row>54</xdr:row>
      <xdr:rowOff>107976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124503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48190</xdr:rowOff>
    </xdr:from>
    <xdr:to>
      <xdr:col>41</xdr:col>
      <xdr:colOff>101600</xdr:colOff>
      <xdr:row>57</xdr:row>
      <xdr:rowOff>149790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140917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35027</xdr:rowOff>
    </xdr:from>
    <xdr:to>
      <xdr:col>36</xdr:col>
      <xdr:colOff>165100</xdr:colOff>
      <xdr:row>57</xdr:row>
      <xdr:rowOff>136627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127754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167070</xdr:rowOff>
    </xdr:from>
    <xdr:to>
      <xdr:col>55</xdr:col>
      <xdr:colOff>0</xdr:colOff>
      <xdr:row>78</xdr:row>
      <xdr:rowOff>25431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68720"/>
          <a:ext cx="838200" cy="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152380</xdr:rowOff>
    </xdr:from>
    <xdr:to>
      <xdr:col>50</xdr:col>
      <xdr:colOff>114300</xdr:colOff>
      <xdr:row>77</xdr:row>
      <xdr:rowOff>167070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82580"/>
          <a:ext cx="889000" cy="18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152380</xdr:rowOff>
    </xdr:from>
    <xdr:to>
      <xdr:col>45</xdr:col>
      <xdr:colOff>177800</xdr:colOff>
      <xdr:row>78</xdr:row>
      <xdr:rowOff>69794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82580"/>
          <a:ext cx="889000" cy="2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162243</xdr:rowOff>
    </xdr:from>
    <xdr:to>
      <xdr:col>46</xdr:col>
      <xdr:colOff>38100</xdr:colOff>
      <xdr:row>78</xdr:row>
      <xdr:rowOff>92393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6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83520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5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163748</xdr:rowOff>
    </xdr:from>
    <xdr:to>
      <xdr:col>41</xdr:col>
      <xdr:colOff>50800</xdr:colOff>
      <xdr:row>78</xdr:row>
      <xdr:rowOff>69794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65398"/>
          <a:ext cx="889000" cy="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51288</xdr:rowOff>
    </xdr:from>
    <xdr:to>
      <xdr:col>41</xdr:col>
      <xdr:colOff>101600</xdr:colOff>
      <xdr:row>78</xdr:row>
      <xdr:rowOff>152888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2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144015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58565</xdr:rowOff>
    </xdr:from>
    <xdr:to>
      <xdr:col>36</xdr:col>
      <xdr:colOff>165100</xdr:colOff>
      <xdr:row>78</xdr:row>
      <xdr:rowOff>160165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151292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146081</xdr:rowOff>
    </xdr:from>
    <xdr:to>
      <xdr:col>55</xdr:col>
      <xdr:colOff>50800</xdr:colOff>
      <xdr:row>78</xdr:row>
      <xdr:rowOff>76231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124508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116270</xdr:rowOff>
    </xdr:from>
    <xdr:to>
      <xdr:col>50</xdr:col>
      <xdr:colOff>165100</xdr:colOff>
      <xdr:row>78</xdr:row>
      <xdr:rowOff>46420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62947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101580</xdr:rowOff>
    </xdr:from>
    <xdr:to>
      <xdr:col>46</xdr:col>
      <xdr:colOff>38100</xdr:colOff>
      <xdr:row>77</xdr:row>
      <xdr:rowOff>31730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48257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18994</xdr:rowOff>
    </xdr:from>
    <xdr:to>
      <xdr:col>41</xdr:col>
      <xdr:colOff>101600</xdr:colOff>
      <xdr:row>78</xdr:row>
      <xdr:rowOff>120594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137121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1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112948</xdr:rowOff>
    </xdr:from>
    <xdr:to>
      <xdr:col>36</xdr:col>
      <xdr:colOff>165100</xdr:colOff>
      <xdr:row>78</xdr:row>
      <xdr:rowOff>43098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59625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157696</xdr:rowOff>
    </xdr:from>
    <xdr:to>
      <xdr:col>55</xdr:col>
      <xdr:colOff>0</xdr:colOff>
      <xdr:row>97</xdr:row>
      <xdr:rowOff>3797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6896"/>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157696</xdr:rowOff>
    </xdr:from>
    <xdr:to>
      <xdr:col>50</xdr:col>
      <xdr:colOff>114300</xdr:colOff>
      <xdr:row>97</xdr:row>
      <xdr:rowOff>41708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6896"/>
          <a:ext cx="8890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41708</xdr:rowOff>
    </xdr:from>
    <xdr:to>
      <xdr:col>45</xdr:col>
      <xdr:colOff>177800</xdr:colOff>
      <xdr:row>98</xdr:row>
      <xdr:rowOff>3874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72358"/>
          <a:ext cx="889000" cy="1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116256</xdr:rowOff>
    </xdr:from>
    <xdr:to>
      <xdr:col>41</xdr:col>
      <xdr:colOff>50800</xdr:colOff>
      <xdr:row>98</xdr:row>
      <xdr:rowOff>3874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46906"/>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124447</xdr:rowOff>
    </xdr:from>
    <xdr:to>
      <xdr:col>55</xdr:col>
      <xdr:colOff>50800</xdr:colOff>
      <xdr:row>97</xdr:row>
      <xdr:rowOff>54597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102874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106896</xdr:rowOff>
    </xdr:from>
    <xdr:to>
      <xdr:col>50</xdr:col>
      <xdr:colOff>165100</xdr:colOff>
      <xdr:row>97</xdr:row>
      <xdr:rowOff>37046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53573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162358</xdr:rowOff>
    </xdr:from>
    <xdr:to>
      <xdr:col>46</xdr:col>
      <xdr:colOff>38100</xdr:colOff>
      <xdr:row>97</xdr:row>
      <xdr:rowOff>92508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83635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124524</xdr:rowOff>
    </xdr:from>
    <xdr:to>
      <xdr:col>41</xdr:col>
      <xdr:colOff>101600</xdr:colOff>
      <xdr:row>98</xdr:row>
      <xdr:rowOff>54674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65456</xdr:rowOff>
    </xdr:from>
    <xdr:to>
      <xdr:col>36</xdr:col>
      <xdr:colOff>165100</xdr:colOff>
      <xdr:row>97</xdr:row>
      <xdr:rowOff>167056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158183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28905</xdr:rowOff>
    </xdr:from>
    <xdr:to>
      <xdr:col>85</xdr:col>
      <xdr:colOff>127000</xdr:colOff>
      <xdr:row>36</xdr:row>
      <xdr:rowOff>144044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01105"/>
          <a:ext cx="838200" cy="1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28905</xdr:rowOff>
    </xdr:from>
    <xdr:to>
      <xdr:col>81</xdr:col>
      <xdr:colOff>50800</xdr:colOff>
      <xdr:row>37</xdr:row>
      <xdr:rowOff>40564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01105"/>
          <a:ext cx="8890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18885</xdr:rowOff>
    </xdr:from>
    <xdr:to>
      <xdr:col>76</xdr:col>
      <xdr:colOff>114300</xdr:colOff>
      <xdr:row>37</xdr:row>
      <xdr:rowOff>40564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362535"/>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156578</xdr:rowOff>
    </xdr:from>
    <xdr:to>
      <xdr:col>71</xdr:col>
      <xdr:colOff>177800</xdr:colOff>
      <xdr:row>37</xdr:row>
      <xdr:rowOff>18885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8778"/>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93244</xdr:rowOff>
    </xdr:from>
    <xdr:to>
      <xdr:col>85</xdr:col>
      <xdr:colOff>177800</xdr:colOff>
      <xdr:row>37</xdr:row>
      <xdr:rowOff>23394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71671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149555</xdr:rowOff>
    </xdr:from>
    <xdr:to>
      <xdr:col>81</xdr:col>
      <xdr:colOff>101600</xdr:colOff>
      <xdr:row>36</xdr:row>
      <xdr:rowOff>79705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70832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161214</xdr:rowOff>
    </xdr:from>
    <xdr:to>
      <xdr:col>76</xdr:col>
      <xdr:colOff>165100</xdr:colOff>
      <xdr:row>37</xdr:row>
      <xdr:rowOff>91364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139535</xdr:rowOff>
    </xdr:from>
    <xdr:to>
      <xdr:col>72</xdr:col>
      <xdr:colOff>38100</xdr:colOff>
      <xdr:row>37</xdr:row>
      <xdr:rowOff>69685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60812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105778</xdr:rowOff>
    </xdr:from>
    <xdr:to>
      <xdr:col>67</xdr:col>
      <xdr:colOff>101600</xdr:colOff>
      <xdr:row>37</xdr:row>
      <xdr:rowOff>35928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52455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167734</xdr:rowOff>
    </xdr:from>
    <xdr:to>
      <xdr:col>85</xdr:col>
      <xdr:colOff>127000</xdr:colOff>
      <xdr:row>58</xdr:row>
      <xdr:rowOff>50317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68934"/>
          <a:ext cx="838200" cy="2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55552</xdr:rowOff>
    </xdr:from>
    <xdr:to>
      <xdr:col>81</xdr:col>
      <xdr:colOff>50800</xdr:colOff>
      <xdr:row>58</xdr:row>
      <xdr:rowOff>50317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28202"/>
          <a:ext cx="889000" cy="1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55552</xdr:rowOff>
    </xdr:from>
    <xdr:to>
      <xdr:col>76</xdr:col>
      <xdr:colOff>114300</xdr:colOff>
      <xdr:row>57</xdr:row>
      <xdr:rowOff>75288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28202"/>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75092</xdr:rowOff>
    </xdr:from>
    <xdr:to>
      <xdr:col>76</xdr:col>
      <xdr:colOff>165100</xdr:colOff>
      <xdr:row>59</xdr:row>
      <xdr:rowOff>5242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1001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167819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101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75288</xdr:rowOff>
    </xdr:from>
    <xdr:to>
      <xdr:col>71</xdr:col>
      <xdr:colOff>177800</xdr:colOff>
      <xdr:row>58</xdr:row>
      <xdr:rowOff>66243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47938"/>
          <a:ext cx="889000" cy="16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110061</xdr:rowOff>
    </xdr:from>
    <xdr:to>
      <xdr:col>72</xdr:col>
      <xdr:colOff>38100</xdr:colOff>
      <xdr:row>59</xdr:row>
      <xdr:rowOff>40211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1005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31338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1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144747</xdr:rowOff>
    </xdr:from>
    <xdr:to>
      <xdr:col>67</xdr:col>
      <xdr:colOff>101600</xdr:colOff>
      <xdr:row>59</xdr:row>
      <xdr:rowOff>74897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100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66024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1018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116934</xdr:rowOff>
    </xdr:from>
    <xdr:to>
      <xdr:col>85</xdr:col>
      <xdr:colOff>177800</xdr:colOff>
      <xdr:row>57</xdr:row>
      <xdr:rowOff>47084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139811</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6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170967</xdr:rowOff>
    </xdr:from>
    <xdr:to>
      <xdr:col>81</xdr:col>
      <xdr:colOff>101600</xdr:colOff>
      <xdr:row>58</xdr:row>
      <xdr:rowOff>101117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117644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4752</xdr:rowOff>
    </xdr:from>
    <xdr:to>
      <xdr:col>76</xdr:col>
      <xdr:colOff>165100</xdr:colOff>
      <xdr:row>57</xdr:row>
      <xdr:rowOff>106352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24488</xdr:rowOff>
    </xdr:from>
    <xdr:to>
      <xdr:col>72</xdr:col>
      <xdr:colOff>38100</xdr:colOff>
      <xdr:row>57</xdr:row>
      <xdr:rowOff>126088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142615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15443</xdr:rowOff>
    </xdr:from>
    <xdr:to>
      <xdr:col>67</xdr:col>
      <xdr:colOff>101600</xdr:colOff>
      <xdr:row>58</xdr:row>
      <xdr:rowOff>117043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133570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15266</xdr:rowOff>
    </xdr:from>
    <xdr:to>
      <xdr:col>85</xdr:col>
      <xdr:colOff>127000</xdr:colOff>
      <xdr:row>78</xdr:row>
      <xdr:rowOff>69596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88366"/>
          <a:ext cx="8382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73558</xdr:rowOff>
    </xdr:from>
    <xdr:to>
      <xdr:col>81</xdr:col>
      <xdr:colOff>50800</xdr:colOff>
      <xdr:row>78</xdr:row>
      <xdr:rowOff>15266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75208"/>
          <a:ext cx="8890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59669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60109</xdr:rowOff>
    </xdr:from>
    <xdr:to>
      <xdr:col>76</xdr:col>
      <xdr:colOff>114300</xdr:colOff>
      <xdr:row>77</xdr:row>
      <xdr:rowOff>73558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2918859"/>
          <a:ext cx="889000" cy="35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90767</xdr:rowOff>
    </xdr:from>
    <xdr:to>
      <xdr:col>76</xdr:col>
      <xdr:colOff>165100</xdr:colOff>
      <xdr:row>78</xdr:row>
      <xdr:rowOff>20917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29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12044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38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60109</xdr:rowOff>
    </xdr:from>
    <xdr:to>
      <xdr:col>71</xdr:col>
      <xdr:colOff>177800</xdr:colOff>
      <xdr:row>75</xdr:row>
      <xdr:rowOff>67463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918859"/>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91987</xdr:rowOff>
    </xdr:from>
    <xdr:to>
      <xdr:col>72</xdr:col>
      <xdr:colOff>38100</xdr:colOff>
      <xdr:row>78</xdr:row>
      <xdr:rowOff>22137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13264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120523</xdr:rowOff>
    </xdr:from>
    <xdr:to>
      <xdr:col>67</xdr:col>
      <xdr:colOff>101600</xdr:colOff>
      <xdr:row>78</xdr:row>
      <xdr:rowOff>50673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41800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4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18796</xdr:rowOff>
    </xdr:from>
    <xdr:to>
      <xdr:col>85</xdr:col>
      <xdr:colOff>177800</xdr:colOff>
      <xdr:row>78</xdr:row>
      <xdr:rowOff>120396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168673</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135916</xdr:rowOff>
    </xdr:from>
    <xdr:to>
      <xdr:col>81</xdr:col>
      <xdr:colOff>101600</xdr:colOff>
      <xdr:row>78</xdr:row>
      <xdr:rowOff>66066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82593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1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22758</xdr:rowOff>
    </xdr:from>
    <xdr:to>
      <xdr:col>76</xdr:col>
      <xdr:colOff>165100</xdr:colOff>
      <xdr:row>77</xdr:row>
      <xdr:rowOff>124358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140885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99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9309</xdr:rowOff>
    </xdr:from>
    <xdr:to>
      <xdr:col>72</xdr:col>
      <xdr:colOff>38100</xdr:colOff>
      <xdr:row>75</xdr:row>
      <xdr:rowOff>110909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127436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26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16663</xdr:rowOff>
    </xdr:from>
    <xdr:to>
      <xdr:col>67</xdr:col>
      <xdr:colOff>101600</xdr:colOff>
      <xdr:row>75</xdr:row>
      <xdr:rowOff>118263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134790</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2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116954</xdr:rowOff>
    </xdr:from>
    <xdr:to>
      <xdr:col>85</xdr:col>
      <xdr:colOff>127000</xdr:colOff>
      <xdr:row>96</xdr:row>
      <xdr:rowOff>122163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7615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122163</xdr:rowOff>
    </xdr:from>
    <xdr:to>
      <xdr:col>81</xdr:col>
      <xdr:colOff>50800</xdr:colOff>
      <xdr:row>96</xdr:row>
      <xdr:rowOff>162413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581363"/>
          <a:ext cx="889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133086</xdr:rowOff>
    </xdr:from>
    <xdr:to>
      <xdr:col>76</xdr:col>
      <xdr:colOff>114300</xdr:colOff>
      <xdr:row>96</xdr:row>
      <xdr:rowOff>162413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592286"/>
          <a:ext cx="889000" cy="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164599</xdr:rowOff>
    </xdr:from>
    <xdr:to>
      <xdr:col>76</xdr:col>
      <xdr:colOff>165100</xdr:colOff>
      <xdr:row>96</xdr:row>
      <xdr:rowOff>94749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111276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114652</xdr:rowOff>
    </xdr:from>
    <xdr:to>
      <xdr:col>71</xdr:col>
      <xdr:colOff>177800</xdr:colOff>
      <xdr:row>96</xdr:row>
      <xdr:rowOff>133086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573852"/>
          <a:ext cx="889000" cy="1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48013</xdr:rowOff>
    </xdr:from>
    <xdr:to>
      <xdr:col>72</xdr:col>
      <xdr:colOff>38100</xdr:colOff>
      <xdr:row>96</xdr:row>
      <xdr:rowOff>149613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166140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66628</xdr:rowOff>
    </xdr:from>
    <xdr:to>
      <xdr:col>67</xdr:col>
      <xdr:colOff>101600</xdr:colOff>
      <xdr:row>96</xdr:row>
      <xdr:rowOff>168228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2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159355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66154</xdr:rowOff>
    </xdr:from>
    <xdr:to>
      <xdr:col>85</xdr:col>
      <xdr:colOff>177800</xdr:colOff>
      <xdr:row>96</xdr:row>
      <xdr:rowOff>167754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44581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71363</xdr:rowOff>
    </xdr:from>
    <xdr:to>
      <xdr:col>81</xdr:col>
      <xdr:colOff>101600</xdr:colOff>
      <xdr:row>97</xdr:row>
      <xdr:rowOff>1513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164090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6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111613</xdr:rowOff>
    </xdr:from>
    <xdr:to>
      <xdr:col>76</xdr:col>
      <xdr:colOff>165100</xdr:colOff>
      <xdr:row>97</xdr:row>
      <xdr:rowOff>41763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32890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82286</xdr:rowOff>
    </xdr:from>
    <xdr:to>
      <xdr:col>72</xdr:col>
      <xdr:colOff>38100</xdr:colOff>
      <xdr:row>97</xdr:row>
      <xdr:rowOff>12436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3563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63852</xdr:rowOff>
    </xdr:from>
    <xdr:to>
      <xdr:col>67</xdr:col>
      <xdr:colOff>101600</xdr:colOff>
      <xdr:row>96</xdr:row>
      <xdr:rowOff>165452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2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10529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29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1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76098</xdr:rowOff>
    </xdr:from>
    <xdr:to>
      <xdr:col>102</xdr:col>
      <xdr:colOff>165100</xdr:colOff>
      <xdr:row>39</xdr:row>
      <xdr:rowOff>6248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22775</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6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62840</xdr:rowOff>
    </xdr:from>
    <xdr:to>
      <xdr:col>98</xdr:col>
      <xdr:colOff>38100</xdr:colOff>
      <xdr:row>38</xdr:row>
      <xdr:rowOff>164440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9517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53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類似団体内平均値と比較し、大きく上回っているものは教育費である。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これは、田中美術館新館建設事業、美星公民館建設事業により大きく増加したことなどが主な要因である。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今後も、第７次総合計画等に基づき、予算配分の重点化・効率化を図りながら、各種事業を進めていく。</a:t>
          </a: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実質収支額は前年度と比較し２．６９ポイント減少しているが、黒字で推移している。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また、実質単年度収支は前年度と比較し０．４２ポイント減少している。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これは、地方交付税、臨時財政対策債の減収によるものである。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今後も、引き続き、収支バランスを考慮した適正な財政運営に努める。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岡山県井原市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いずれの会計も赤字の発生はなく、黒字を維持している。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今後も、各会計において、それぞれが独立採算の本旨に則り、適正な財政運営に努める。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78" customWidth="1"/>
    <col min="12" max="12" width="2.26953125" style="178" customWidth="1"/>
    <col min="13" max="17" width="2.36328125" style="178" customWidth="1"/>
    <col min="18" max="119" width="2.08984375" style="178" customWidth="1"/>
    <col min="120" max="16384" width="0" style="178" hidden="1"/>
  </cols>
  <sheetData>
    <row r="1" spans="1:119" ht="33" customHeight="1" x14ac:dyDescent="0.2">
      <c r="B1" s="589" t="s">
        <v>82</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 thickBot="1" x14ac:dyDescent="0.25">
      <c r="B2" s="180" t="s">
        <v>83</v>
      </c>
      <c r="C2" s="180"/>
      <c r="D2" s="181"/>
    </row>
    <row r="3" spans="1:119" ht="18.75" customHeight="1" thickBot="1" x14ac:dyDescent="0.25">
      <c r="A3" s="179"/>
      <c r="B3" s="590" t="s">
        <v>84</v>
      </c>
      <c r="C3" s="591"/>
      <c r="D3" s="591"/>
      <c r="E3" s="592"/>
      <c r="F3" s="592"/>
      <c r="G3" s="592"/>
      <c r="H3" s="592"/>
      <c r="I3" s="592"/>
      <c r="J3" s="592"/>
      <c r="K3" s="592"/>
      <c r="L3" s="592" t="s">
        <v>85</v>
      </c>
      <c r="M3" s="592"/>
      <c r="N3" s="592"/>
      <c r="O3" s="592"/>
      <c r="P3" s="592"/>
      <c r="Q3" s="592"/>
      <c r="R3" s="595"/>
      <c r="S3" s="595"/>
      <c r="T3" s="595"/>
      <c r="U3" s="595"/>
      <c r="V3" s="596"/>
      <c r="W3" s="486" t="s">
        <v>86</v>
      </c>
      <c r="X3" s="487"/>
      <c r="Y3" s="487"/>
      <c r="Z3" s="487"/>
      <c r="AA3" s="487"/>
      <c r="AB3" s="591"/>
      <c r="AC3" s="595" t="s">
        <v>87</v>
      </c>
      <c r="AD3" s="487"/>
      <c r="AE3" s="487"/>
      <c r="AF3" s="487"/>
      <c r="AG3" s="487"/>
      <c r="AH3" s="487"/>
      <c r="AI3" s="487"/>
      <c r="AJ3" s="487"/>
      <c r="AK3" s="487"/>
      <c r="AL3" s="557"/>
      <c r="AM3" s="486" t="s">
        <v>88</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89</v>
      </c>
      <c r="BO3" s="487"/>
      <c r="BP3" s="487"/>
      <c r="BQ3" s="487"/>
      <c r="BR3" s="487"/>
      <c r="BS3" s="487"/>
      <c r="BT3" s="487"/>
      <c r="BU3" s="557"/>
      <c r="BV3" s="486" t="s">
        <v>90</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91</v>
      </c>
      <c r="CU3" s="487"/>
      <c r="CV3" s="487"/>
      <c r="CW3" s="487"/>
      <c r="CX3" s="487"/>
      <c r="CY3" s="487"/>
      <c r="CZ3" s="487"/>
      <c r="DA3" s="557"/>
      <c r="DB3" s="486" t="s">
        <v>92</v>
      </c>
      <c r="DC3" s="487"/>
      <c r="DD3" s="487"/>
      <c r="DE3" s="487"/>
      <c r="DF3" s="487"/>
      <c r="DG3" s="487"/>
      <c r="DH3" s="487"/>
      <c r="DI3" s="557"/>
    </row>
    <row r="4" spans="1:119" ht="18.75" customHeight="1" x14ac:dyDescent="0.2">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93</v>
      </c>
      <c r="AZ4" s="444"/>
      <c r="BA4" s="444"/>
      <c r="BB4" s="444"/>
      <c r="BC4" s="444"/>
      <c r="BD4" s="444"/>
      <c r="BE4" s="444"/>
      <c r="BF4" s="444"/>
      <c r="BG4" s="444"/>
      <c r="BH4" s="444"/>
      <c r="BI4" s="444"/>
      <c r="BJ4" s="444"/>
      <c r="BK4" s="444"/>
      <c r="BL4" s="444"/>
      <c r="BM4" s="445"/>
      <c r="BN4" s="446">
        <v>25431493</v>
      </c>
      <c r="BO4" s="447"/>
      <c r="BP4" s="447"/>
      <c r="BQ4" s="447"/>
      <c r="BR4" s="447"/>
      <c r="BS4" s="447"/>
      <c r="BT4" s="447"/>
      <c r="BU4" s="448"/>
      <c r="BV4" s="446">
        <v>25063283</v>
      </c>
      <c r="BW4" s="447"/>
      <c r="BX4" s="447"/>
      <c r="BY4" s="447"/>
      <c r="BZ4" s="447"/>
      <c r="CA4" s="447"/>
      <c r="CB4" s="447"/>
      <c r="CC4" s="448"/>
      <c r="CD4" s="583" t="s">
        <v>94</v>
      </c>
      <c r="CE4" s="584"/>
      <c r="CF4" s="584"/>
      <c r="CG4" s="584"/>
      <c r="CH4" s="584"/>
      <c r="CI4" s="584"/>
      <c r="CJ4" s="584"/>
      <c r="CK4" s="584"/>
      <c r="CL4" s="584"/>
      <c r="CM4" s="584"/>
      <c r="CN4" s="584"/>
      <c r="CO4" s="584"/>
      <c r="CP4" s="584"/>
      <c r="CQ4" s="584"/>
      <c r="CR4" s="584"/>
      <c r="CS4" s="585"/>
      <c r="CT4" s="586">
        <v>6.3</v>
      </c>
      <c r="CU4" s="587"/>
      <c r="CV4" s="587"/>
      <c r="CW4" s="587"/>
      <c r="CX4" s="587"/>
      <c r="CY4" s="587"/>
      <c r="CZ4" s="587"/>
      <c r="DA4" s="588"/>
      <c r="DB4" s="586">
        <v>9</v>
      </c>
      <c r="DC4" s="587"/>
      <c r="DD4" s="587"/>
      <c r="DE4" s="587"/>
      <c r="DF4" s="587"/>
      <c r="DG4" s="587"/>
      <c r="DH4" s="587"/>
      <c r="DI4" s="588"/>
    </row>
    <row r="5" spans="1:119" ht="18.75" customHeight="1" x14ac:dyDescent="0.2">
      <c r="A5" s="179"/>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95</v>
      </c>
      <c r="AN5" s="374"/>
      <c r="AO5" s="374"/>
      <c r="AP5" s="374"/>
      <c r="AQ5" s="374"/>
      <c r="AR5" s="374"/>
      <c r="AS5" s="374"/>
      <c r="AT5" s="375"/>
      <c r="AU5" s="475" t="s">
        <v>96</v>
      </c>
      <c r="AV5" s="476"/>
      <c r="AW5" s="476"/>
      <c r="AX5" s="476"/>
      <c r="AY5" s="431" t="s">
        <v>97</v>
      </c>
      <c r="AZ5" s="432"/>
      <c r="BA5" s="432"/>
      <c r="BB5" s="432"/>
      <c r="BC5" s="432"/>
      <c r="BD5" s="432"/>
      <c r="BE5" s="432"/>
      <c r="BF5" s="432"/>
      <c r="BG5" s="432"/>
      <c r="BH5" s="432"/>
      <c r="BI5" s="432"/>
      <c r="BJ5" s="432"/>
      <c r="BK5" s="432"/>
      <c r="BL5" s="432"/>
      <c r="BM5" s="433"/>
      <c r="BN5" s="417">
        <v>24498896</v>
      </c>
      <c r="BO5" s="418"/>
      <c r="BP5" s="418"/>
      <c r="BQ5" s="418"/>
      <c r="BR5" s="418"/>
      <c r="BS5" s="418"/>
      <c r="BT5" s="418"/>
      <c r="BU5" s="419"/>
      <c r="BV5" s="417">
        <v>23810024</v>
      </c>
      <c r="BW5" s="418"/>
      <c r="BX5" s="418"/>
      <c r="BY5" s="418"/>
      <c r="BZ5" s="418"/>
      <c r="CA5" s="418"/>
      <c r="CB5" s="418"/>
      <c r="CC5" s="419"/>
      <c r="CD5" s="457" t="s">
        <v>98</v>
      </c>
      <c r="CE5" s="377"/>
      <c r="CF5" s="377"/>
      <c r="CG5" s="377"/>
      <c r="CH5" s="377"/>
      <c r="CI5" s="377"/>
      <c r="CJ5" s="377"/>
      <c r="CK5" s="377"/>
      <c r="CL5" s="377"/>
      <c r="CM5" s="377"/>
      <c r="CN5" s="377"/>
      <c r="CO5" s="377"/>
      <c r="CP5" s="377"/>
      <c r="CQ5" s="377"/>
      <c r="CR5" s="377"/>
      <c r="CS5" s="458"/>
      <c r="CT5" s="414">
        <v>86.9</v>
      </c>
      <c r="CU5" s="415"/>
      <c r="CV5" s="415"/>
      <c r="CW5" s="415"/>
      <c r="CX5" s="415"/>
      <c r="CY5" s="415"/>
      <c r="CZ5" s="415"/>
      <c r="DA5" s="416"/>
      <c r="DB5" s="414">
        <v>83.6</v>
      </c>
      <c r="DC5" s="415"/>
      <c r="DD5" s="415"/>
      <c r="DE5" s="415"/>
      <c r="DF5" s="415"/>
      <c r="DG5" s="415"/>
      <c r="DH5" s="415"/>
      <c r="DI5" s="416"/>
    </row>
    <row r="6" spans="1:119" ht="18.75" customHeight="1" x14ac:dyDescent="0.2">
      <c r="A6" s="179"/>
      <c r="B6" s="563" t="s">
        <v>99</v>
      </c>
      <c r="C6" s="404"/>
      <c r="D6" s="404"/>
      <c r="E6" s="564"/>
      <c r="F6" s="564"/>
      <c r="G6" s="564"/>
      <c r="H6" s="564"/>
      <c r="I6" s="564"/>
      <c r="J6" s="564"/>
      <c r="K6" s="564"/>
      <c r="L6" s="564" t="s">
        <v>100</v>
      </c>
      <c r="M6" s="564"/>
      <c r="N6" s="564"/>
      <c r="O6" s="564"/>
      <c r="P6" s="564"/>
      <c r="Q6" s="564"/>
      <c r="R6" s="402"/>
      <c r="S6" s="402"/>
      <c r="T6" s="402"/>
      <c r="U6" s="402"/>
      <c r="V6" s="570"/>
      <c r="W6" s="507" t="s">
        <v>101</v>
      </c>
      <c r="X6" s="403"/>
      <c r="Y6" s="403"/>
      <c r="Z6" s="403"/>
      <c r="AA6" s="403"/>
      <c r="AB6" s="404"/>
      <c r="AC6" s="575" t="s">
        <v>102</v>
      </c>
      <c r="AD6" s="576"/>
      <c r="AE6" s="576"/>
      <c r="AF6" s="576"/>
      <c r="AG6" s="576"/>
      <c r="AH6" s="576"/>
      <c r="AI6" s="576"/>
      <c r="AJ6" s="576"/>
      <c r="AK6" s="576"/>
      <c r="AL6" s="577"/>
      <c r="AM6" s="474" t="s">
        <v>103</v>
      </c>
      <c r="AN6" s="374"/>
      <c r="AO6" s="374"/>
      <c r="AP6" s="374"/>
      <c r="AQ6" s="374"/>
      <c r="AR6" s="374"/>
      <c r="AS6" s="374"/>
      <c r="AT6" s="375"/>
      <c r="AU6" s="475" t="s">
        <v>96</v>
      </c>
      <c r="AV6" s="476"/>
      <c r="AW6" s="476"/>
      <c r="AX6" s="476"/>
      <c r="AY6" s="431" t="s">
        <v>104</v>
      </c>
      <c r="AZ6" s="432"/>
      <c r="BA6" s="432"/>
      <c r="BB6" s="432"/>
      <c r="BC6" s="432"/>
      <c r="BD6" s="432"/>
      <c r="BE6" s="432"/>
      <c r="BF6" s="432"/>
      <c r="BG6" s="432"/>
      <c r="BH6" s="432"/>
      <c r="BI6" s="432"/>
      <c r="BJ6" s="432"/>
      <c r="BK6" s="432"/>
      <c r="BL6" s="432"/>
      <c r="BM6" s="433"/>
      <c r="BN6" s="417">
        <v>932597</v>
      </c>
      <c r="BO6" s="418"/>
      <c r="BP6" s="418"/>
      <c r="BQ6" s="418"/>
      <c r="BR6" s="418"/>
      <c r="BS6" s="418"/>
      <c r="BT6" s="418"/>
      <c r="BU6" s="419"/>
      <c r="BV6" s="417">
        <v>1253259</v>
      </c>
      <c r="BW6" s="418"/>
      <c r="BX6" s="418"/>
      <c r="BY6" s="418"/>
      <c r="BZ6" s="418"/>
      <c r="CA6" s="418"/>
      <c r="CB6" s="418"/>
      <c r="CC6" s="419"/>
      <c r="CD6" s="457" t="s">
        <v>105</v>
      </c>
      <c r="CE6" s="377"/>
      <c r="CF6" s="377"/>
      <c r="CG6" s="377"/>
      <c r="CH6" s="377"/>
      <c r="CI6" s="377"/>
      <c r="CJ6" s="377"/>
      <c r="CK6" s="377"/>
      <c r="CL6" s="377"/>
      <c r="CM6" s="377"/>
      <c r="CN6" s="377"/>
      <c r="CO6" s="377"/>
      <c r="CP6" s="377"/>
      <c r="CQ6" s="377"/>
      <c r="CR6" s="377"/>
      <c r="CS6" s="458"/>
      <c r="CT6" s="560">
        <v>88</v>
      </c>
      <c r="CU6" s="561"/>
      <c r="CV6" s="561"/>
      <c r="CW6" s="561"/>
      <c r="CX6" s="561"/>
      <c r="CY6" s="561"/>
      <c r="CZ6" s="561"/>
      <c r="DA6" s="562"/>
      <c r="DB6" s="560">
        <v>87.6</v>
      </c>
      <c r="DC6" s="561"/>
      <c r="DD6" s="561"/>
      <c r="DE6" s="561"/>
      <c r="DF6" s="561"/>
      <c r="DG6" s="561"/>
      <c r="DH6" s="561"/>
      <c r="DI6" s="562"/>
    </row>
    <row r="7" spans="1:119" ht="18.75" customHeight="1" x14ac:dyDescent="0.2">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106</v>
      </c>
      <c r="AN7" s="374"/>
      <c r="AO7" s="374"/>
      <c r="AP7" s="374"/>
      <c r="AQ7" s="374"/>
      <c r="AR7" s="374"/>
      <c r="AS7" s="374"/>
      <c r="AT7" s="375"/>
      <c r="AU7" s="475" t="s">
        <v>107</v>
      </c>
      <c r="AV7" s="476"/>
      <c r="AW7" s="476"/>
      <c r="AX7" s="476"/>
      <c r="AY7" s="431" t="s">
        <v>108</v>
      </c>
      <c r="AZ7" s="432"/>
      <c r="BA7" s="432"/>
      <c r="BB7" s="432"/>
      <c r="BC7" s="432"/>
      <c r="BD7" s="432"/>
      <c r="BE7" s="432"/>
      <c r="BF7" s="432"/>
      <c r="BG7" s="432"/>
      <c r="BH7" s="432"/>
      <c r="BI7" s="432"/>
      <c r="BJ7" s="432"/>
      <c r="BK7" s="432"/>
      <c r="BL7" s="432"/>
      <c r="BM7" s="433"/>
      <c r="BN7" s="417">
        <v>123811</v>
      </c>
      <c r="BO7" s="418"/>
      <c r="BP7" s="418"/>
      <c r="BQ7" s="418"/>
      <c r="BR7" s="418"/>
      <c r="BS7" s="418"/>
      <c r="BT7" s="418"/>
      <c r="BU7" s="419"/>
      <c r="BV7" s="417">
        <v>65860</v>
      </c>
      <c r="BW7" s="418"/>
      <c r="BX7" s="418"/>
      <c r="BY7" s="418"/>
      <c r="BZ7" s="418"/>
      <c r="CA7" s="418"/>
      <c r="CB7" s="418"/>
      <c r="CC7" s="419"/>
      <c r="CD7" s="457" t="s">
        <v>109</v>
      </c>
      <c r="CE7" s="377"/>
      <c r="CF7" s="377"/>
      <c r="CG7" s="377"/>
      <c r="CH7" s="377"/>
      <c r="CI7" s="377"/>
      <c r="CJ7" s="377"/>
      <c r="CK7" s="377"/>
      <c r="CL7" s="377"/>
      <c r="CM7" s="377"/>
      <c r="CN7" s="377"/>
      <c r="CO7" s="377"/>
      <c r="CP7" s="377"/>
      <c r="CQ7" s="377"/>
      <c r="CR7" s="377"/>
      <c r="CS7" s="458"/>
      <c r="CT7" s="417">
        <v>12742361</v>
      </c>
      <c r="CU7" s="418"/>
      <c r="CV7" s="418"/>
      <c r="CW7" s="418"/>
      <c r="CX7" s="418"/>
      <c r="CY7" s="418"/>
      <c r="CZ7" s="418"/>
      <c r="DA7" s="419"/>
      <c r="DB7" s="417">
        <v>13140736</v>
      </c>
      <c r="DC7" s="418"/>
      <c r="DD7" s="418"/>
      <c r="DE7" s="418"/>
      <c r="DF7" s="418"/>
      <c r="DG7" s="418"/>
      <c r="DH7" s="418"/>
      <c r="DI7" s="419"/>
    </row>
    <row r="8" spans="1:119" ht="18.75" customHeight="1" thickBot="1" x14ac:dyDescent="0.25">
      <c r="A8" s="179"/>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110</v>
      </c>
      <c r="AN8" s="374"/>
      <c r="AO8" s="374"/>
      <c r="AP8" s="374"/>
      <c r="AQ8" s="374"/>
      <c r="AR8" s="374"/>
      <c r="AS8" s="374"/>
      <c r="AT8" s="375"/>
      <c r="AU8" s="475" t="s">
        <v>111</v>
      </c>
      <c r="AV8" s="476"/>
      <c r="AW8" s="476"/>
      <c r="AX8" s="476"/>
      <c r="AY8" s="431" t="s">
        <v>112</v>
      </c>
      <c r="AZ8" s="432"/>
      <c r="BA8" s="432"/>
      <c r="BB8" s="432"/>
      <c r="BC8" s="432"/>
      <c r="BD8" s="432"/>
      <c r="BE8" s="432"/>
      <c r="BF8" s="432"/>
      <c r="BG8" s="432"/>
      <c r="BH8" s="432"/>
      <c r="BI8" s="432"/>
      <c r="BJ8" s="432"/>
      <c r="BK8" s="432"/>
      <c r="BL8" s="432"/>
      <c r="BM8" s="433"/>
      <c r="BN8" s="417">
        <v>808786</v>
      </c>
      <c r="BO8" s="418"/>
      <c r="BP8" s="418"/>
      <c r="BQ8" s="418"/>
      <c r="BR8" s="418"/>
      <c r="BS8" s="418"/>
      <c r="BT8" s="418"/>
      <c r="BU8" s="419"/>
      <c r="BV8" s="417">
        <v>1187399</v>
      </c>
      <c r="BW8" s="418"/>
      <c r="BX8" s="418"/>
      <c r="BY8" s="418"/>
      <c r="BZ8" s="418"/>
      <c r="CA8" s="418"/>
      <c r="CB8" s="418"/>
      <c r="CC8" s="419"/>
      <c r="CD8" s="457" t="s">
        <v>113</v>
      </c>
      <c r="CE8" s="377"/>
      <c r="CF8" s="377"/>
      <c r="CG8" s="377"/>
      <c r="CH8" s="377"/>
      <c r="CI8" s="377"/>
      <c r="CJ8" s="377"/>
      <c r="CK8" s="377"/>
      <c r="CL8" s="377"/>
      <c r="CM8" s="377"/>
      <c r="CN8" s="377"/>
      <c r="CO8" s="377"/>
      <c r="CP8" s="377"/>
      <c r="CQ8" s="377"/>
      <c r="CR8" s="377"/>
      <c r="CS8" s="458"/>
      <c r="CT8" s="520">
        <v>0.4</v>
      </c>
      <c r="CU8" s="521"/>
      <c r="CV8" s="521"/>
      <c r="CW8" s="521"/>
      <c r="CX8" s="521"/>
      <c r="CY8" s="521"/>
      <c r="CZ8" s="521"/>
      <c r="DA8" s="522"/>
      <c r="DB8" s="520">
        <v>0.41</v>
      </c>
      <c r="DC8" s="521"/>
      <c r="DD8" s="521"/>
      <c r="DE8" s="521"/>
      <c r="DF8" s="521"/>
      <c r="DG8" s="521"/>
      <c r="DH8" s="521"/>
      <c r="DI8" s="522"/>
    </row>
    <row r="9" spans="1:119" ht="18.75" customHeight="1" thickBot="1" x14ac:dyDescent="0.25">
      <c r="A9" s="179"/>
      <c r="B9" s="549" t="s">
        <v>114</v>
      </c>
      <c r="C9" s="550"/>
      <c r="D9" s="550"/>
      <c r="E9" s="550"/>
      <c r="F9" s="550"/>
      <c r="G9" s="550"/>
      <c r="H9" s="550"/>
      <c r="I9" s="550"/>
      <c r="J9" s="550"/>
      <c r="K9" s="468"/>
      <c r="L9" s="551" t="s">
        <v>115</v>
      </c>
      <c r="M9" s="552"/>
      <c r="N9" s="552"/>
      <c r="O9" s="552"/>
      <c r="P9" s="552"/>
      <c r="Q9" s="553"/>
      <c r="R9" s="554">
        <v>38384</v>
      </c>
      <c r="S9" s="555"/>
      <c r="T9" s="555"/>
      <c r="U9" s="555"/>
      <c r="V9" s="556"/>
      <c r="W9" s="486" t="s">
        <v>116</v>
      </c>
      <c r="X9" s="487"/>
      <c r="Y9" s="487"/>
      <c r="Z9" s="487"/>
      <c r="AA9" s="487"/>
      <c r="AB9" s="487"/>
      <c r="AC9" s="487"/>
      <c r="AD9" s="487"/>
      <c r="AE9" s="487"/>
      <c r="AF9" s="487"/>
      <c r="AG9" s="487"/>
      <c r="AH9" s="487"/>
      <c r="AI9" s="487"/>
      <c r="AJ9" s="487"/>
      <c r="AK9" s="487"/>
      <c r="AL9" s="557"/>
      <c r="AM9" s="474" t="s">
        <v>117</v>
      </c>
      <c r="AN9" s="374"/>
      <c r="AO9" s="374"/>
      <c r="AP9" s="374"/>
      <c r="AQ9" s="374"/>
      <c r="AR9" s="374"/>
      <c r="AS9" s="374"/>
      <c r="AT9" s="375"/>
      <c r="AU9" s="475" t="s">
        <v>118</v>
      </c>
      <c r="AV9" s="476"/>
      <c r="AW9" s="476"/>
      <c r="AX9" s="476"/>
      <c r="AY9" s="431" t="s">
        <v>119</v>
      </c>
      <c r="AZ9" s="432"/>
      <c r="BA9" s="432"/>
      <c r="BB9" s="432"/>
      <c r="BC9" s="432"/>
      <c r="BD9" s="432"/>
      <c r="BE9" s="432"/>
      <c r="BF9" s="432"/>
      <c r="BG9" s="432"/>
      <c r="BH9" s="432"/>
      <c r="BI9" s="432"/>
      <c r="BJ9" s="432"/>
      <c r="BK9" s="432"/>
      <c r="BL9" s="432"/>
      <c r="BM9" s="433"/>
      <c r="BN9" s="417">
        <v>-378613</v>
      </c>
      <c r="BO9" s="418"/>
      <c r="BP9" s="418"/>
      <c r="BQ9" s="418"/>
      <c r="BR9" s="418"/>
      <c r="BS9" s="418"/>
      <c r="BT9" s="418"/>
      <c r="BU9" s="419"/>
      <c r="BV9" s="417">
        <v>1098896</v>
      </c>
      <c r="BW9" s="418"/>
      <c r="BX9" s="418"/>
      <c r="BY9" s="418"/>
      <c r="BZ9" s="418"/>
      <c r="CA9" s="418"/>
      <c r="CB9" s="418"/>
      <c r="CC9" s="419"/>
      <c r="CD9" s="457" t="s">
        <v>120</v>
      </c>
      <c r="CE9" s="377"/>
      <c r="CF9" s="377"/>
      <c r="CG9" s="377"/>
      <c r="CH9" s="377"/>
      <c r="CI9" s="377"/>
      <c r="CJ9" s="377"/>
      <c r="CK9" s="377"/>
      <c r="CL9" s="377"/>
      <c r="CM9" s="377"/>
      <c r="CN9" s="377"/>
      <c r="CO9" s="377"/>
      <c r="CP9" s="377"/>
      <c r="CQ9" s="377"/>
      <c r="CR9" s="377"/>
      <c r="CS9" s="458"/>
      <c r="CT9" s="414">
        <v>11.5</v>
      </c>
      <c r="CU9" s="415"/>
      <c r="CV9" s="415"/>
      <c r="CW9" s="415"/>
      <c r="CX9" s="415"/>
      <c r="CY9" s="415"/>
      <c r="CZ9" s="415"/>
      <c r="DA9" s="416"/>
      <c r="DB9" s="414">
        <v>11.9</v>
      </c>
      <c r="DC9" s="415"/>
      <c r="DD9" s="415"/>
      <c r="DE9" s="415"/>
      <c r="DF9" s="415"/>
      <c r="DG9" s="415"/>
      <c r="DH9" s="415"/>
      <c r="DI9" s="416"/>
    </row>
    <row r="10" spans="1:119" ht="18.75" customHeight="1" thickBot="1" x14ac:dyDescent="0.25">
      <c r="A10" s="179"/>
      <c r="B10" s="549"/>
      <c r="C10" s="550"/>
      <c r="D10" s="550"/>
      <c r="E10" s="550"/>
      <c r="F10" s="550"/>
      <c r="G10" s="550"/>
      <c r="H10" s="550"/>
      <c r="I10" s="550"/>
      <c r="J10" s="550"/>
      <c r="K10" s="468"/>
      <c r="L10" s="373" t="s">
        <v>121</v>
      </c>
      <c r="M10" s="374"/>
      <c r="N10" s="374"/>
      <c r="O10" s="374"/>
      <c r="P10" s="374"/>
      <c r="Q10" s="375"/>
      <c r="R10" s="370">
        <v>41390</v>
      </c>
      <c r="S10" s="371"/>
      <c r="T10" s="371"/>
      <c r="U10" s="371"/>
      <c r="V10" s="430"/>
      <c r="W10" s="558"/>
      <c r="X10" s="368"/>
      <c r="Y10" s="368"/>
      <c r="Z10" s="368"/>
      <c r="AA10" s="368"/>
      <c r="AB10" s="368"/>
      <c r="AC10" s="368"/>
      <c r="AD10" s="368"/>
      <c r="AE10" s="368"/>
      <c r="AF10" s="368"/>
      <c r="AG10" s="368"/>
      <c r="AH10" s="368"/>
      <c r="AI10" s="368"/>
      <c r="AJ10" s="368"/>
      <c r="AK10" s="368"/>
      <c r="AL10" s="559"/>
      <c r="AM10" s="474" t="s">
        <v>122</v>
      </c>
      <c r="AN10" s="374"/>
      <c r="AO10" s="374"/>
      <c r="AP10" s="374"/>
      <c r="AQ10" s="374"/>
      <c r="AR10" s="374"/>
      <c r="AS10" s="374"/>
      <c r="AT10" s="375"/>
      <c r="AU10" s="475" t="s">
        <v>123</v>
      </c>
      <c r="AV10" s="476"/>
      <c r="AW10" s="476"/>
      <c r="AX10" s="476"/>
      <c r="AY10" s="431" t="s">
        <v>124</v>
      </c>
      <c r="AZ10" s="432"/>
      <c r="BA10" s="432"/>
      <c r="BB10" s="432"/>
      <c r="BC10" s="432"/>
      <c r="BD10" s="432"/>
      <c r="BE10" s="432"/>
      <c r="BF10" s="432"/>
      <c r="BG10" s="432"/>
      <c r="BH10" s="432"/>
      <c r="BI10" s="432"/>
      <c r="BJ10" s="432"/>
      <c r="BK10" s="432"/>
      <c r="BL10" s="432"/>
      <c r="BM10" s="433"/>
      <c r="BN10" s="417">
        <v>1167403</v>
      </c>
      <c r="BO10" s="418"/>
      <c r="BP10" s="418"/>
      <c r="BQ10" s="418"/>
      <c r="BR10" s="418"/>
      <c r="BS10" s="418"/>
      <c r="BT10" s="418"/>
      <c r="BU10" s="419"/>
      <c r="BV10" s="417">
        <v>67030</v>
      </c>
      <c r="BW10" s="418"/>
      <c r="BX10" s="418"/>
      <c r="BY10" s="418"/>
      <c r="BZ10" s="418"/>
      <c r="CA10" s="418"/>
      <c r="CB10" s="418"/>
      <c r="CC10" s="419"/>
      <c r="CD10" s="182" t="s">
        <v>125</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549"/>
      <c r="C11" s="550"/>
      <c r="D11" s="550"/>
      <c r="E11" s="550"/>
      <c r="F11" s="550"/>
      <c r="G11" s="550"/>
      <c r="H11" s="550"/>
      <c r="I11" s="550"/>
      <c r="J11" s="550"/>
      <c r="K11" s="468"/>
      <c r="L11" s="378" t="s">
        <v>126</v>
      </c>
      <c r="M11" s="379"/>
      <c r="N11" s="379"/>
      <c r="O11" s="379"/>
      <c r="P11" s="379"/>
      <c r="Q11" s="380"/>
      <c r="R11" s="546" t="s">
        <v>127</v>
      </c>
      <c r="S11" s="547"/>
      <c r="T11" s="547"/>
      <c r="U11" s="547"/>
      <c r="V11" s="548"/>
      <c r="W11" s="558"/>
      <c r="X11" s="368"/>
      <c r="Y11" s="368"/>
      <c r="Z11" s="368"/>
      <c r="AA11" s="368"/>
      <c r="AB11" s="368"/>
      <c r="AC11" s="368"/>
      <c r="AD11" s="368"/>
      <c r="AE11" s="368"/>
      <c r="AF11" s="368"/>
      <c r="AG11" s="368"/>
      <c r="AH11" s="368"/>
      <c r="AI11" s="368"/>
      <c r="AJ11" s="368"/>
      <c r="AK11" s="368"/>
      <c r="AL11" s="559"/>
      <c r="AM11" s="474" t="s">
        <v>128</v>
      </c>
      <c r="AN11" s="374"/>
      <c r="AO11" s="374"/>
      <c r="AP11" s="374"/>
      <c r="AQ11" s="374"/>
      <c r="AR11" s="374"/>
      <c r="AS11" s="374"/>
      <c r="AT11" s="375"/>
      <c r="AU11" s="475" t="s">
        <v>123</v>
      </c>
      <c r="AV11" s="476"/>
      <c r="AW11" s="476"/>
      <c r="AX11" s="476"/>
      <c r="AY11" s="431" t="s">
        <v>129</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8265</v>
      </c>
      <c r="BW11" s="418"/>
      <c r="BX11" s="418"/>
      <c r="BY11" s="418"/>
      <c r="BZ11" s="418"/>
      <c r="CA11" s="418"/>
      <c r="CB11" s="418"/>
      <c r="CC11" s="419"/>
      <c r="CD11" s="457" t="s">
        <v>130</v>
      </c>
      <c r="CE11" s="377"/>
      <c r="CF11" s="377"/>
      <c r="CG11" s="377"/>
      <c r="CH11" s="377"/>
      <c r="CI11" s="377"/>
      <c r="CJ11" s="377"/>
      <c r="CK11" s="377"/>
      <c r="CL11" s="377"/>
      <c r="CM11" s="377"/>
      <c r="CN11" s="377"/>
      <c r="CO11" s="377"/>
      <c r="CP11" s="377"/>
      <c r="CQ11" s="377"/>
      <c r="CR11" s="377"/>
      <c r="CS11" s="458"/>
      <c r="CT11" s="520" t="s">
        <v>131</v>
      </c>
      <c r="CU11" s="521"/>
      <c r="CV11" s="521"/>
      <c r="CW11" s="521"/>
      <c r="CX11" s="521"/>
      <c r="CY11" s="521"/>
      <c r="CZ11" s="521"/>
      <c r="DA11" s="522"/>
      <c r="DB11" s="520" t="s">
        <v>132</v>
      </c>
      <c r="DC11" s="521"/>
      <c r="DD11" s="521"/>
      <c r="DE11" s="521"/>
      <c r="DF11" s="521"/>
      <c r="DG11" s="521"/>
      <c r="DH11" s="521"/>
      <c r="DI11" s="522"/>
    </row>
    <row r="12" spans="1:119" ht="18.75" customHeight="1" x14ac:dyDescent="0.2">
      <c r="A12" s="179"/>
      <c r="B12" s="523" t="s">
        <v>133</v>
      </c>
      <c r="C12" s="524"/>
      <c r="D12" s="524"/>
      <c r="E12" s="524"/>
      <c r="F12" s="524"/>
      <c r="G12" s="524"/>
      <c r="H12" s="524"/>
      <c r="I12" s="524"/>
      <c r="J12" s="524"/>
      <c r="K12" s="525"/>
      <c r="L12" s="532" t="s">
        <v>134</v>
      </c>
      <c r="M12" s="533"/>
      <c r="N12" s="533"/>
      <c r="O12" s="533"/>
      <c r="P12" s="533"/>
      <c r="Q12" s="534"/>
      <c r="R12" s="535">
        <v>38064</v>
      </c>
      <c r="S12" s="536"/>
      <c r="T12" s="536"/>
      <c r="U12" s="536"/>
      <c r="V12" s="537"/>
      <c r="W12" s="538" t="s">
        <v>1</v>
      </c>
      <c r="X12" s="476"/>
      <c r="Y12" s="476"/>
      <c r="Z12" s="476"/>
      <c r="AA12" s="476"/>
      <c r="AB12" s="539"/>
      <c r="AC12" s="540" t="s">
        <v>135</v>
      </c>
      <c r="AD12" s="541"/>
      <c r="AE12" s="541"/>
      <c r="AF12" s="541"/>
      <c r="AG12" s="542"/>
      <c r="AH12" s="540" t="s">
        <v>136</v>
      </c>
      <c r="AI12" s="541"/>
      <c r="AJ12" s="541"/>
      <c r="AK12" s="541"/>
      <c r="AL12" s="543"/>
      <c r="AM12" s="474" t="s">
        <v>137</v>
      </c>
      <c r="AN12" s="374"/>
      <c r="AO12" s="374"/>
      <c r="AP12" s="374"/>
      <c r="AQ12" s="374"/>
      <c r="AR12" s="374"/>
      <c r="AS12" s="374"/>
      <c r="AT12" s="375"/>
      <c r="AU12" s="475" t="s">
        <v>138</v>
      </c>
      <c r="AV12" s="476"/>
      <c r="AW12" s="476"/>
      <c r="AX12" s="476"/>
      <c r="AY12" s="431" t="s">
        <v>139</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305272</v>
      </c>
      <c r="BW12" s="418"/>
      <c r="BX12" s="418"/>
      <c r="BY12" s="418"/>
      <c r="BZ12" s="418"/>
      <c r="CA12" s="418"/>
      <c r="CB12" s="418"/>
      <c r="CC12" s="419"/>
      <c r="CD12" s="457" t="s">
        <v>140</v>
      </c>
      <c r="CE12" s="377"/>
      <c r="CF12" s="377"/>
      <c r="CG12" s="377"/>
      <c r="CH12" s="377"/>
      <c r="CI12" s="377"/>
      <c r="CJ12" s="377"/>
      <c r="CK12" s="377"/>
      <c r="CL12" s="377"/>
      <c r="CM12" s="377"/>
      <c r="CN12" s="377"/>
      <c r="CO12" s="377"/>
      <c r="CP12" s="377"/>
      <c r="CQ12" s="377"/>
      <c r="CR12" s="377"/>
      <c r="CS12" s="458"/>
      <c r="CT12" s="520" t="s">
        <v>132</v>
      </c>
      <c r="CU12" s="521"/>
      <c r="CV12" s="521"/>
      <c r="CW12" s="521"/>
      <c r="CX12" s="521"/>
      <c r="CY12" s="521"/>
      <c r="CZ12" s="521"/>
      <c r="DA12" s="522"/>
      <c r="DB12" s="520" t="s">
        <v>141</v>
      </c>
      <c r="DC12" s="521"/>
      <c r="DD12" s="521"/>
      <c r="DE12" s="521"/>
      <c r="DF12" s="521"/>
      <c r="DG12" s="521"/>
      <c r="DH12" s="521"/>
      <c r="DI12" s="522"/>
    </row>
    <row r="13" spans="1:119" ht="18.75" customHeight="1" x14ac:dyDescent="0.2">
      <c r="A13" s="179"/>
      <c r="B13" s="526"/>
      <c r="C13" s="527"/>
      <c r="D13" s="527"/>
      <c r="E13" s="527"/>
      <c r="F13" s="527"/>
      <c r="G13" s="527"/>
      <c r="H13" s="527"/>
      <c r="I13" s="527"/>
      <c r="J13" s="527"/>
      <c r="K13" s="528"/>
      <c r="L13" s="188"/>
      <c r="M13" s="501" t="s">
        <v>142</v>
      </c>
      <c r="N13" s="502"/>
      <c r="O13" s="502"/>
      <c r="P13" s="502"/>
      <c r="Q13" s="503"/>
      <c r="R13" s="504">
        <v>37495</v>
      </c>
      <c r="S13" s="505"/>
      <c r="T13" s="505"/>
      <c r="U13" s="505"/>
      <c r="V13" s="506"/>
      <c r="W13" s="507" t="s">
        <v>143</v>
      </c>
      <c r="X13" s="403"/>
      <c r="Y13" s="403"/>
      <c r="Z13" s="403"/>
      <c r="AA13" s="403"/>
      <c r="AB13" s="404"/>
      <c r="AC13" s="370">
        <v>1147</v>
      </c>
      <c r="AD13" s="371"/>
      <c r="AE13" s="371"/>
      <c r="AF13" s="371"/>
      <c r="AG13" s="372"/>
      <c r="AH13" s="370">
        <v>1387</v>
      </c>
      <c r="AI13" s="371"/>
      <c r="AJ13" s="371"/>
      <c r="AK13" s="371"/>
      <c r="AL13" s="430"/>
      <c r="AM13" s="474" t="s">
        <v>144</v>
      </c>
      <c r="AN13" s="374"/>
      <c r="AO13" s="374"/>
      <c r="AP13" s="374"/>
      <c r="AQ13" s="374"/>
      <c r="AR13" s="374"/>
      <c r="AS13" s="374"/>
      <c r="AT13" s="375"/>
      <c r="AU13" s="475" t="s">
        <v>145</v>
      </c>
      <c r="AV13" s="476"/>
      <c r="AW13" s="476"/>
      <c r="AX13" s="476"/>
      <c r="AY13" s="431" t="s">
        <v>146</v>
      </c>
      <c r="AZ13" s="432"/>
      <c r="BA13" s="432"/>
      <c r="BB13" s="432"/>
      <c r="BC13" s="432"/>
      <c r="BD13" s="432"/>
      <c r="BE13" s="432"/>
      <c r="BF13" s="432"/>
      <c r="BG13" s="432"/>
      <c r="BH13" s="432"/>
      <c r="BI13" s="432"/>
      <c r="BJ13" s="432"/>
      <c r="BK13" s="432"/>
      <c r="BL13" s="432"/>
      <c r="BM13" s="433"/>
      <c r="BN13" s="417">
        <v>788790</v>
      </c>
      <c r="BO13" s="418"/>
      <c r="BP13" s="418"/>
      <c r="BQ13" s="418"/>
      <c r="BR13" s="418"/>
      <c r="BS13" s="418"/>
      <c r="BT13" s="418"/>
      <c r="BU13" s="419"/>
      <c r="BV13" s="417">
        <v>868919</v>
      </c>
      <c r="BW13" s="418"/>
      <c r="BX13" s="418"/>
      <c r="BY13" s="418"/>
      <c r="BZ13" s="418"/>
      <c r="CA13" s="418"/>
      <c r="CB13" s="418"/>
      <c r="CC13" s="419"/>
      <c r="CD13" s="457" t="s">
        <v>147</v>
      </c>
      <c r="CE13" s="377"/>
      <c r="CF13" s="377"/>
      <c r="CG13" s="377"/>
      <c r="CH13" s="377"/>
      <c r="CI13" s="377"/>
      <c r="CJ13" s="377"/>
      <c r="CK13" s="377"/>
      <c r="CL13" s="377"/>
      <c r="CM13" s="377"/>
      <c r="CN13" s="377"/>
      <c r="CO13" s="377"/>
      <c r="CP13" s="377"/>
      <c r="CQ13" s="377"/>
      <c r="CR13" s="377"/>
      <c r="CS13" s="458"/>
      <c r="CT13" s="414">
        <v>9</v>
      </c>
      <c r="CU13" s="415"/>
      <c r="CV13" s="415"/>
      <c r="CW13" s="415"/>
      <c r="CX13" s="415"/>
      <c r="CY13" s="415"/>
      <c r="CZ13" s="415"/>
      <c r="DA13" s="416"/>
      <c r="DB13" s="414">
        <v>9</v>
      </c>
      <c r="DC13" s="415"/>
      <c r="DD13" s="415"/>
      <c r="DE13" s="415"/>
      <c r="DF13" s="415"/>
      <c r="DG13" s="415"/>
      <c r="DH13" s="415"/>
      <c r="DI13" s="416"/>
    </row>
    <row r="14" spans="1:119" ht="18.75" customHeight="1" thickBot="1" x14ac:dyDescent="0.25">
      <c r="A14" s="179"/>
      <c r="B14" s="526"/>
      <c r="C14" s="527"/>
      <c r="D14" s="527"/>
      <c r="E14" s="527"/>
      <c r="F14" s="527"/>
      <c r="G14" s="527"/>
      <c r="H14" s="527"/>
      <c r="I14" s="527"/>
      <c r="J14" s="527"/>
      <c r="K14" s="528"/>
      <c r="L14" s="491" t="s">
        <v>148</v>
      </c>
      <c r="M14" s="544"/>
      <c r="N14" s="544"/>
      <c r="O14" s="544"/>
      <c r="P14" s="544"/>
      <c r="Q14" s="545"/>
      <c r="R14" s="504">
        <v>38818</v>
      </c>
      <c r="S14" s="505"/>
      <c r="T14" s="505"/>
      <c r="U14" s="505"/>
      <c r="V14" s="506"/>
      <c r="W14" s="508"/>
      <c r="X14" s="406"/>
      <c r="Y14" s="406"/>
      <c r="Z14" s="406"/>
      <c r="AA14" s="406"/>
      <c r="AB14" s="407"/>
      <c r="AC14" s="497">
        <v>6.4</v>
      </c>
      <c r="AD14" s="498"/>
      <c r="AE14" s="498"/>
      <c r="AF14" s="498"/>
      <c r="AG14" s="499"/>
      <c r="AH14" s="497">
        <v>7.4</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149</v>
      </c>
      <c r="CE14" s="455"/>
      <c r="CF14" s="455"/>
      <c r="CG14" s="455"/>
      <c r="CH14" s="455"/>
      <c r="CI14" s="455"/>
      <c r="CJ14" s="455"/>
      <c r="CK14" s="455"/>
      <c r="CL14" s="455"/>
      <c r="CM14" s="455"/>
      <c r="CN14" s="455"/>
      <c r="CO14" s="455"/>
      <c r="CP14" s="455"/>
      <c r="CQ14" s="455"/>
      <c r="CR14" s="455"/>
      <c r="CS14" s="456"/>
      <c r="CT14" s="514" t="s">
        <v>132</v>
      </c>
      <c r="CU14" s="515"/>
      <c r="CV14" s="515"/>
      <c r="CW14" s="515"/>
      <c r="CX14" s="515"/>
      <c r="CY14" s="515"/>
      <c r="CZ14" s="515"/>
      <c r="DA14" s="516"/>
      <c r="DB14" s="514">
        <v>2.1</v>
      </c>
      <c r="DC14" s="515"/>
      <c r="DD14" s="515"/>
      <c r="DE14" s="515"/>
      <c r="DF14" s="515"/>
      <c r="DG14" s="515"/>
      <c r="DH14" s="515"/>
      <c r="DI14" s="516"/>
    </row>
    <row r="15" spans="1:119" ht="18.75" customHeight="1" x14ac:dyDescent="0.2">
      <c r="A15" s="179"/>
      <c r="B15" s="526"/>
      <c r="C15" s="527"/>
      <c r="D15" s="527"/>
      <c r="E15" s="527"/>
      <c r="F15" s="527"/>
      <c r="G15" s="527"/>
      <c r="H15" s="527"/>
      <c r="I15" s="527"/>
      <c r="J15" s="527"/>
      <c r="K15" s="528"/>
      <c r="L15" s="188"/>
      <c r="M15" s="501" t="s">
        <v>150</v>
      </c>
      <c r="N15" s="502"/>
      <c r="O15" s="502"/>
      <c r="P15" s="502"/>
      <c r="Q15" s="503"/>
      <c r="R15" s="504">
        <v>38264</v>
      </c>
      <c r="S15" s="505"/>
      <c r="T15" s="505"/>
      <c r="U15" s="505"/>
      <c r="V15" s="506"/>
      <c r="W15" s="507" t="s">
        <v>151</v>
      </c>
      <c r="X15" s="403"/>
      <c r="Y15" s="403"/>
      <c r="Z15" s="403"/>
      <c r="AA15" s="403"/>
      <c r="AB15" s="404"/>
      <c r="AC15" s="370">
        <v>6763</v>
      </c>
      <c r="AD15" s="371"/>
      <c r="AE15" s="371"/>
      <c r="AF15" s="371"/>
      <c r="AG15" s="372"/>
      <c r="AH15" s="370">
        <v>7228</v>
      </c>
      <c r="AI15" s="371"/>
      <c r="AJ15" s="371"/>
      <c r="AK15" s="371"/>
      <c r="AL15" s="430"/>
      <c r="AM15" s="474"/>
      <c r="AN15" s="374"/>
      <c r="AO15" s="374"/>
      <c r="AP15" s="374"/>
      <c r="AQ15" s="374"/>
      <c r="AR15" s="374"/>
      <c r="AS15" s="374"/>
      <c r="AT15" s="375"/>
      <c r="AU15" s="475"/>
      <c r="AV15" s="476"/>
      <c r="AW15" s="476"/>
      <c r="AX15" s="476"/>
      <c r="AY15" s="443" t="s">
        <v>152</v>
      </c>
      <c r="AZ15" s="444"/>
      <c r="BA15" s="444"/>
      <c r="BB15" s="444"/>
      <c r="BC15" s="444"/>
      <c r="BD15" s="444"/>
      <c r="BE15" s="444"/>
      <c r="BF15" s="444"/>
      <c r="BG15" s="444"/>
      <c r="BH15" s="444"/>
      <c r="BI15" s="444"/>
      <c r="BJ15" s="444"/>
      <c r="BK15" s="444"/>
      <c r="BL15" s="444"/>
      <c r="BM15" s="445"/>
      <c r="BN15" s="446">
        <v>4566083</v>
      </c>
      <c r="BO15" s="447"/>
      <c r="BP15" s="447"/>
      <c r="BQ15" s="447"/>
      <c r="BR15" s="447"/>
      <c r="BS15" s="447"/>
      <c r="BT15" s="447"/>
      <c r="BU15" s="448"/>
      <c r="BV15" s="446">
        <v>4388866</v>
      </c>
      <c r="BW15" s="447"/>
      <c r="BX15" s="447"/>
      <c r="BY15" s="447"/>
      <c r="BZ15" s="447"/>
      <c r="CA15" s="447"/>
      <c r="CB15" s="447"/>
      <c r="CC15" s="448"/>
      <c r="CD15" s="517" t="s">
        <v>153</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526"/>
      <c r="C16" s="527"/>
      <c r="D16" s="527"/>
      <c r="E16" s="527"/>
      <c r="F16" s="527"/>
      <c r="G16" s="527"/>
      <c r="H16" s="527"/>
      <c r="I16" s="527"/>
      <c r="J16" s="527"/>
      <c r="K16" s="528"/>
      <c r="L16" s="491" t="s">
        <v>154</v>
      </c>
      <c r="M16" s="492"/>
      <c r="N16" s="492"/>
      <c r="O16" s="492"/>
      <c r="P16" s="492"/>
      <c r="Q16" s="493"/>
      <c r="R16" s="494" t="s">
        <v>155</v>
      </c>
      <c r="S16" s="495"/>
      <c r="T16" s="495"/>
      <c r="U16" s="495"/>
      <c r="V16" s="496"/>
      <c r="W16" s="508"/>
      <c r="X16" s="406"/>
      <c r="Y16" s="406"/>
      <c r="Z16" s="406"/>
      <c r="AA16" s="406"/>
      <c r="AB16" s="407"/>
      <c r="AC16" s="497">
        <v>38</v>
      </c>
      <c r="AD16" s="498"/>
      <c r="AE16" s="498"/>
      <c r="AF16" s="498"/>
      <c r="AG16" s="499"/>
      <c r="AH16" s="497">
        <v>38.5</v>
      </c>
      <c r="AI16" s="498"/>
      <c r="AJ16" s="498"/>
      <c r="AK16" s="498"/>
      <c r="AL16" s="500"/>
      <c r="AM16" s="474"/>
      <c r="AN16" s="374"/>
      <c r="AO16" s="374"/>
      <c r="AP16" s="374"/>
      <c r="AQ16" s="374"/>
      <c r="AR16" s="374"/>
      <c r="AS16" s="374"/>
      <c r="AT16" s="375"/>
      <c r="AU16" s="475"/>
      <c r="AV16" s="476"/>
      <c r="AW16" s="476"/>
      <c r="AX16" s="476"/>
      <c r="AY16" s="431" t="s">
        <v>156</v>
      </c>
      <c r="AZ16" s="432"/>
      <c r="BA16" s="432"/>
      <c r="BB16" s="432"/>
      <c r="BC16" s="432"/>
      <c r="BD16" s="432"/>
      <c r="BE16" s="432"/>
      <c r="BF16" s="432"/>
      <c r="BG16" s="432"/>
      <c r="BH16" s="432"/>
      <c r="BI16" s="432"/>
      <c r="BJ16" s="432"/>
      <c r="BK16" s="432"/>
      <c r="BL16" s="432"/>
      <c r="BM16" s="433"/>
      <c r="BN16" s="417">
        <v>11421951</v>
      </c>
      <c r="BO16" s="418"/>
      <c r="BP16" s="418"/>
      <c r="BQ16" s="418"/>
      <c r="BR16" s="418"/>
      <c r="BS16" s="418"/>
      <c r="BT16" s="418"/>
      <c r="BU16" s="419"/>
      <c r="BV16" s="417">
        <v>11404171</v>
      </c>
      <c r="BW16" s="418"/>
      <c r="BX16" s="418"/>
      <c r="BY16" s="418"/>
      <c r="BZ16" s="418"/>
      <c r="CA16" s="418"/>
      <c r="CB16" s="418"/>
      <c r="CC16" s="419"/>
      <c r="CD16" s="192"/>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5">
      <c r="A17" s="179"/>
      <c r="B17" s="529"/>
      <c r="C17" s="530"/>
      <c r="D17" s="530"/>
      <c r="E17" s="530"/>
      <c r="F17" s="530"/>
      <c r="G17" s="530"/>
      <c r="H17" s="530"/>
      <c r="I17" s="530"/>
      <c r="J17" s="530"/>
      <c r="K17" s="531"/>
      <c r="L17" s="193"/>
      <c r="M17" s="510" t="s">
        <v>157</v>
      </c>
      <c r="N17" s="511"/>
      <c r="O17" s="511"/>
      <c r="P17" s="511"/>
      <c r="Q17" s="512"/>
      <c r="R17" s="494" t="s">
        <v>158</v>
      </c>
      <c r="S17" s="495"/>
      <c r="T17" s="495"/>
      <c r="U17" s="495"/>
      <c r="V17" s="496"/>
      <c r="W17" s="507" t="s">
        <v>159</v>
      </c>
      <c r="X17" s="403"/>
      <c r="Y17" s="403"/>
      <c r="Z17" s="403"/>
      <c r="AA17" s="403"/>
      <c r="AB17" s="404"/>
      <c r="AC17" s="370">
        <v>9898</v>
      </c>
      <c r="AD17" s="371"/>
      <c r="AE17" s="371"/>
      <c r="AF17" s="371"/>
      <c r="AG17" s="372"/>
      <c r="AH17" s="370">
        <v>10175</v>
      </c>
      <c r="AI17" s="371"/>
      <c r="AJ17" s="371"/>
      <c r="AK17" s="371"/>
      <c r="AL17" s="430"/>
      <c r="AM17" s="474"/>
      <c r="AN17" s="374"/>
      <c r="AO17" s="374"/>
      <c r="AP17" s="374"/>
      <c r="AQ17" s="374"/>
      <c r="AR17" s="374"/>
      <c r="AS17" s="374"/>
      <c r="AT17" s="375"/>
      <c r="AU17" s="475"/>
      <c r="AV17" s="476"/>
      <c r="AW17" s="476"/>
      <c r="AX17" s="476"/>
      <c r="AY17" s="431" t="s">
        <v>160</v>
      </c>
      <c r="AZ17" s="432"/>
      <c r="BA17" s="432"/>
      <c r="BB17" s="432"/>
      <c r="BC17" s="432"/>
      <c r="BD17" s="432"/>
      <c r="BE17" s="432"/>
      <c r="BF17" s="432"/>
      <c r="BG17" s="432"/>
      <c r="BH17" s="432"/>
      <c r="BI17" s="432"/>
      <c r="BJ17" s="432"/>
      <c r="BK17" s="432"/>
      <c r="BL17" s="432"/>
      <c r="BM17" s="433"/>
      <c r="BN17" s="417">
        <v>5720828</v>
      </c>
      <c r="BO17" s="418"/>
      <c r="BP17" s="418"/>
      <c r="BQ17" s="418"/>
      <c r="BR17" s="418"/>
      <c r="BS17" s="418"/>
      <c r="BT17" s="418"/>
      <c r="BU17" s="419"/>
      <c r="BV17" s="417">
        <v>5505362</v>
      </c>
      <c r="BW17" s="418"/>
      <c r="BX17" s="418"/>
      <c r="BY17" s="418"/>
      <c r="BZ17" s="418"/>
      <c r="CA17" s="418"/>
      <c r="CB17" s="418"/>
      <c r="CC17" s="419"/>
      <c r="CD17" s="192"/>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5">
      <c r="A18" s="179"/>
      <c r="B18" s="467" t="s">
        <v>161</v>
      </c>
      <c r="C18" s="468"/>
      <c r="D18" s="468"/>
      <c r="E18" s="469"/>
      <c r="F18" s="469"/>
      <c r="G18" s="469"/>
      <c r="H18" s="469"/>
      <c r="I18" s="469"/>
      <c r="J18" s="469"/>
      <c r="K18" s="469"/>
      <c r="L18" s="470">
        <v>243.54</v>
      </c>
      <c r="M18" s="470"/>
      <c r="N18" s="470"/>
      <c r="O18" s="470"/>
      <c r="P18" s="470"/>
      <c r="Q18" s="470"/>
      <c r="R18" s="471"/>
      <c r="S18" s="471"/>
      <c r="T18" s="471"/>
      <c r="U18" s="471"/>
      <c r="V18" s="472"/>
      <c r="W18" s="488"/>
      <c r="X18" s="489"/>
      <c r="Y18" s="489"/>
      <c r="Z18" s="489"/>
      <c r="AA18" s="489"/>
      <c r="AB18" s="513"/>
      <c r="AC18" s="387">
        <v>55.6</v>
      </c>
      <c r="AD18" s="388"/>
      <c r="AE18" s="388"/>
      <c r="AF18" s="388"/>
      <c r="AG18" s="473"/>
      <c r="AH18" s="387">
        <v>54.2</v>
      </c>
      <c r="AI18" s="388"/>
      <c r="AJ18" s="388"/>
      <c r="AK18" s="388"/>
      <c r="AL18" s="389"/>
      <c r="AM18" s="474"/>
      <c r="AN18" s="374"/>
      <c r="AO18" s="374"/>
      <c r="AP18" s="374"/>
      <c r="AQ18" s="374"/>
      <c r="AR18" s="374"/>
      <c r="AS18" s="374"/>
      <c r="AT18" s="375"/>
      <c r="AU18" s="475"/>
      <c r="AV18" s="476"/>
      <c r="AW18" s="476"/>
      <c r="AX18" s="476"/>
      <c r="AY18" s="431" t="s">
        <v>162</v>
      </c>
      <c r="AZ18" s="432"/>
      <c r="BA18" s="432"/>
      <c r="BB18" s="432"/>
      <c r="BC18" s="432"/>
      <c r="BD18" s="432"/>
      <c r="BE18" s="432"/>
      <c r="BF18" s="432"/>
      <c r="BG18" s="432"/>
      <c r="BH18" s="432"/>
      <c r="BI18" s="432"/>
      <c r="BJ18" s="432"/>
      <c r="BK18" s="432"/>
      <c r="BL18" s="432"/>
      <c r="BM18" s="433"/>
      <c r="BN18" s="417">
        <v>11237037</v>
      </c>
      <c r="BO18" s="418"/>
      <c r="BP18" s="418"/>
      <c r="BQ18" s="418"/>
      <c r="BR18" s="418"/>
      <c r="BS18" s="418"/>
      <c r="BT18" s="418"/>
      <c r="BU18" s="419"/>
      <c r="BV18" s="417">
        <v>11277972</v>
      </c>
      <c r="BW18" s="418"/>
      <c r="BX18" s="418"/>
      <c r="BY18" s="418"/>
      <c r="BZ18" s="418"/>
      <c r="CA18" s="418"/>
      <c r="CB18" s="418"/>
      <c r="CC18" s="419"/>
      <c r="CD18" s="192"/>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5">
      <c r="A19" s="179"/>
      <c r="B19" s="467" t="s">
        <v>163</v>
      </c>
      <c r="C19" s="468"/>
      <c r="D19" s="468"/>
      <c r="E19" s="469"/>
      <c r="F19" s="469"/>
      <c r="G19" s="469"/>
      <c r="H19" s="469"/>
      <c r="I19" s="469"/>
      <c r="J19" s="469"/>
      <c r="K19" s="469"/>
      <c r="L19" s="477">
        <v>158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164</v>
      </c>
      <c r="AZ19" s="432"/>
      <c r="BA19" s="432"/>
      <c r="BB19" s="432"/>
      <c r="BC19" s="432"/>
      <c r="BD19" s="432"/>
      <c r="BE19" s="432"/>
      <c r="BF19" s="432"/>
      <c r="BG19" s="432"/>
      <c r="BH19" s="432"/>
      <c r="BI19" s="432"/>
      <c r="BJ19" s="432"/>
      <c r="BK19" s="432"/>
      <c r="BL19" s="432"/>
      <c r="BM19" s="433"/>
      <c r="BN19" s="417">
        <v>16714256</v>
      </c>
      <c r="BO19" s="418"/>
      <c r="BP19" s="418"/>
      <c r="BQ19" s="418"/>
      <c r="BR19" s="418"/>
      <c r="BS19" s="418"/>
      <c r="BT19" s="418"/>
      <c r="BU19" s="419"/>
      <c r="BV19" s="417">
        <v>16245499</v>
      </c>
      <c r="BW19" s="418"/>
      <c r="BX19" s="418"/>
      <c r="BY19" s="418"/>
      <c r="BZ19" s="418"/>
      <c r="CA19" s="418"/>
      <c r="CB19" s="418"/>
      <c r="CC19" s="419"/>
      <c r="CD19" s="192"/>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5">
      <c r="A20" s="179"/>
      <c r="B20" s="467" t="s">
        <v>165</v>
      </c>
      <c r="C20" s="468"/>
      <c r="D20" s="468"/>
      <c r="E20" s="469"/>
      <c r="F20" s="469"/>
      <c r="G20" s="469"/>
      <c r="H20" s="469"/>
      <c r="I20" s="469"/>
      <c r="J20" s="469"/>
      <c r="K20" s="469"/>
      <c r="L20" s="477">
        <v>14732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2"/>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5">
      <c r="A21" s="179"/>
      <c r="B21" s="464" t="s">
        <v>166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2"/>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2">
      <c r="A22" s="179"/>
      <c r="B22" s="393" t="s">
        <v>167</v>
      </c>
      <c r="C22" s="394"/>
      <c r="D22" s="395"/>
      <c r="E22" s="402" t="s">
        <v>1</v>
      </c>
      <c r="F22" s="403"/>
      <c r="G22" s="403"/>
      <c r="H22" s="403"/>
      <c r="I22" s="403"/>
      <c r="J22" s="403"/>
      <c r="K22" s="404"/>
      <c r="L22" s="402" t="s">
        <v>168</v>
      </c>
      <c r="M22" s="403"/>
      <c r="N22" s="403"/>
      <c r="O22" s="403"/>
      <c r="P22" s="404"/>
      <c r="Q22" s="408" t="s">
        <v>169</v>
      </c>
      <c r="R22" s="409"/>
      <c r="S22" s="409"/>
      <c r="T22" s="409"/>
      <c r="U22" s="409"/>
      <c r="V22" s="410"/>
      <c r="W22" s="459" t="s">
        <v>170</v>
      </c>
      <c r="X22" s="394"/>
      <c r="Y22" s="395"/>
      <c r="Z22" s="402" t="s">
        <v>1</v>
      </c>
      <c r="AA22" s="403"/>
      <c r="AB22" s="403"/>
      <c r="AC22" s="403"/>
      <c r="AD22" s="403"/>
      <c r="AE22" s="403"/>
      <c r="AF22" s="403"/>
      <c r="AG22" s="404"/>
      <c r="AH22" s="420" t="s">
        <v>171</v>
      </c>
      <c r="AI22" s="403"/>
      <c r="AJ22" s="403"/>
      <c r="AK22" s="403"/>
      <c r="AL22" s="404"/>
      <c r="AM22" s="420" t="s">
        <v>172</v>
      </c>
      <c r="AN22" s="421"/>
      <c r="AO22" s="421"/>
      <c r="AP22" s="421"/>
      <c r="AQ22" s="421"/>
      <c r="AR22" s="422"/>
      <c r="AS22" s="408" t="s">
        <v>169</v>
      </c>
      <c r="AT22" s="409"/>
      <c r="AU22" s="409"/>
      <c r="AV22" s="409"/>
      <c r="AW22" s="409"/>
      <c r="AX22" s="426"/>
      <c r="AY22" s="443" t="s">
        <v>173</v>
      </c>
      <c r="AZ22" s="444"/>
      <c r="BA22" s="444"/>
      <c r="BB22" s="444"/>
      <c r="BC22" s="444"/>
      <c r="BD22" s="444"/>
      <c r="BE22" s="444"/>
      <c r="BF22" s="444"/>
      <c r="BG22" s="444"/>
      <c r="BH22" s="444"/>
      <c r="BI22" s="444"/>
      <c r="BJ22" s="444"/>
      <c r="BK22" s="444"/>
      <c r="BL22" s="444"/>
      <c r="BM22" s="445"/>
      <c r="BN22" s="446">
        <v>22245473</v>
      </c>
      <c r="BO22" s="447"/>
      <c r="BP22" s="447"/>
      <c r="BQ22" s="447"/>
      <c r="BR22" s="447"/>
      <c r="BS22" s="447"/>
      <c r="BT22" s="447"/>
      <c r="BU22" s="448"/>
      <c r="BV22" s="446">
        <v>21226783</v>
      </c>
      <c r="BW22" s="447"/>
      <c r="BX22" s="447"/>
      <c r="BY22" s="447"/>
      <c r="BZ22" s="447"/>
      <c r="CA22" s="447"/>
      <c r="CB22" s="447"/>
      <c r="CC22" s="448"/>
      <c r="CD22" s="192"/>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2">
      <c r="A23" s="179"/>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174</v>
      </c>
      <c r="AZ23" s="432"/>
      <c r="BA23" s="432"/>
      <c r="BB23" s="432"/>
      <c r="BC23" s="432"/>
      <c r="BD23" s="432"/>
      <c r="BE23" s="432"/>
      <c r="BF23" s="432"/>
      <c r="BG23" s="432"/>
      <c r="BH23" s="432"/>
      <c r="BI23" s="432"/>
      <c r="BJ23" s="432"/>
      <c r="BK23" s="432"/>
      <c r="BL23" s="432"/>
      <c r="BM23" s="433"/>
      <c r="BN23" s="417">
        <v>17927380</v>
      </c>
      <c r="BO23" s="418"/>
      <c r="BP23" s="418"/>
      <c r="BQ23" s="418"/>
      <c r="BR23" s="418"/>
      <c r="BS23" s="418"/>
      <c r="BT23" s="418"/>
      <c r="BU23" s="419"/>
      <c r="BV23" s="417">
        <v>18392831</v>
      </c>
      <c r="BW23" s="418"/>
      <c r="BX23" s="418"/>
      <c r="BY23" s="418"/>
      <c r="BZ23" s="418"/>
      <c r="CA23" s="418"/>
      <c r="CB23" s="418"/>
      <c r="CC23" s="419"/>
      <c r="CD23" s="192"/>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5">
      <c r="A24" s="179"/>
      <c r="B24" s="396"/>
      <c r="C24" s="397"/>
      <c r="D24" s="398"/>
      <c r="E24" s="373" t="s">
        <v>175</v>
      </c>
      <c r="F24" s="374"/>
      <c r="G24" s="374"/>
      <c r="H24" s="374"/>
      <c r="I24" s="374"/>
      <c r="J24" s="374"/>
      <c r="K24" s="375"/>
      <c r="L24" s="370">
        <v>1</v>
      </c>
      <c r="M24" s="371"/>
      <c r="N24" s="371"/>
      <c r="O24" s="371"/>
      <c r="P24" s="372"/>
      <c r="Q24" s="370">
        <v>8900</v>
      </c>
      <c r="R24" s="371"/>
      <c r="S24" s="371"/>
      <c r="T24" s="371"/>
      <c r="U24" s="371"/>
      <c r="V24" s="372"/>
      <c r="W24" s="460"/>
      <c r="X24" s="397"/>
      <c r="Y24" s="398"/>
      <c r="Z24" s="373" t="s">
        <v>176</v>
      </c>
      <c r="AA24" s="374"/>
      <c r="AB24" s="374"/>
      <c r="AC24" s="374"/>
      <c r="AD24" s="374"/>
      <c r="AE24" s="374"/>
      <c r="AF24" s="374"/>
      <c r="AG24" s="375"/>
      <c r="AH24" s="370">
        <v>282</v>
      </c>
      <c r="AI24" s="371"/>
      <c r="AJ24" s="371"/>
      <c r="AK24" s="371"/>
      <c r="AL24" s="372"/>
      <c r="AM24" s="370">
        <v>868842</v>
      </c>
      <c r="AN24" s="371"/>
      <c r="AO24" s="371"/>
      <c r="AP24" s="371"/>
      <c r="AQ24" s="371"/>
      <c r="AR24" s="372"/>
      <c r="AS24" s="370">
        <v>3081</v>
      </c>
      <c r="AT24" s="371"/>
      <c r="AU24" s="371"/>
      <c r="AV24" s="371"/>
      <c r="AW24" s="371"/>
      <c r="AX24" s="430"/>
      <c r="AY24" s="390" t="s">
        <v>177</v>
      </c>
      <c r="AZ24" s="391"/>
      <c r="BA24" s="391"/>
      <c r="BB24" s="391"/>
      <c r="BC24" s="391"/>
      <c r="BD24" s="391"/>
      <c r="BE24" s="391"/>
      <c r="BF24" s="391"/>
      <c r="BG24" s="391"/>
      <c r="BH24" s="391"/>
      <c r="BI24" s="391"/>
      <c r="BJ24" s="391"/>
      <c r="BK24" s="391"/>
      <c r="BL24" s="391"/>
      <c r="BM24" s="392"/>
      <c r="BN24" s="417">
        <v>14307104</v>
      </c>
      <c r="BO24" s="418"/>
      <c r="BP24" s="418"/>
      <c r="BQ24" s="418"/>
      <c r="BR24" s="418"/>
      <c r="BS24" s="418"/>
      <c r="BT24" s="418"/>
      <c r="BU24" s="419"/>
      <c r="BV24" s="417">
        <v>12663080</v>
      </c>
      <c r="BW24" s="418"/>
      <c r="BX24" s="418"/>
      <c r="BY24" s="418"/>
      <c r="BZ24" s="418"/>
      <c r="CA24" s="418"/>
      <c r="CB24" s="418"/>
      <c r="CC24" s="419"/>
      <c r="CD24" s="192"/>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2">
      <c r="A25" s="179"/>
      <c r="B25" s="396"/>
      <c r="C25" s="397"/>
      <c r="D25" s="398"/>
      <c r="E25" s="373" t="s">
        <v>178</v>
      </c>
      <c r="F25" s="374"/>
      <c r="G25" s="374"/>
      <c r="H25" s="374"/>
      <c r="I25" s="374"/>
      <c r="J25" s="374"/>
      <c r="K25" s="375"/>
      <c r="L25" s="370">
        <v>1</v>
      </c>
      <c r="M25" s="371"/>
      <c r="N25" s="371"/>
      <c r="O25" s="371"/>
      <c r="P25" s="372"/>
      <c r="Q25" s="370">
        <v>7200</v>
      </c>
      <c r="R25" s="371"/>
      <c r="S25" s="371"/>
      <c r="T25" s="371"/>
      <c r="U25" s="371"/>
      <c r="V25" s="372"/>
      <c r="W25" s="460"/>
      <c r="X25" s="397"/>
      <c r="Y25" s="398"/>
      <c r="Z25" s="373" t="s">
        <v>179</v>
      </c>
      <c r="AA25" s="374"/>
      <c r="AB25" s="374"/>
      <c r="AC25" s="374"/>
      <c r="AD25" s="374"/>
      <c r="AE25" s="374"/>
      <c r="AF25" s="374"/>
      <c r="AG25" s="375"/>
      <c r="AH25" s="370" t="s">
        <v>141</v>
      </c>
      <c r="AI25" s="371"/>
      <c r="AJ25" s="371"/>
      <c r="AK25" s="371"/>
      <c r="AL25" s="372"/>
      <c r="AM25" s="370" t="s">
        <v>141</v>
      </c>
      <c r="AN25" s="371"/>
      <c r="AO25" s="371"/>
      <c r="AP25" s="371"/>
      <c r="AQ25" s="371"/>
      <c r="AR25" s="372"/>
      <c r="AS25" s="370" t="s">
        <v>141</v>
      </c>
      <c r="AT25" s="371"/>
      <c r="AU25" s="371"/>
      <c r="AV25" s="371"/>
      <c r="AW25" s="371"/>
      <c r="AX25" s="430"/>
      <c r="AY25" s="443" t="s">
        <v>180</v>
      </c>
      <c r="AZ25" s="444"/>
      <c r="BA25" s="444"/>
      <c r="BB25" s="444"/>
      <c r="BC25" s="444"/>
      <c r="BD25" s="444"/>
      <c r="BE25" s="444"/>
      <c r="BF25" s="444"/>
      <c r="BG25" s="444"/>
      <c r="BH25" s="444"/>
      <c r="BI25" s="444"/>
      <c r="BJ25" s="444"/>
      <c r="BK25" s="444"/>
      <c r="BL25" s="444"/>
      <c r="BM25" s="445"/>
      <c r="BN25" s="446">
        <v>1466580</v>
      </c>
      <c r="BO25" s="447"/>
      <c r="BP25" s="447"/>
      <c r="BQ25" s="447"/>
      <c r="BR25" s="447"/>
      <c r="BS25" s="447"/>
      <c r="BT25" s="447"/>
      <c r="BU25" s="448"/>
      <c r="BV25" s="446">
        <v>1304220</v>
      </c>
      <c r="BW25" s="447"/>
      <c r="BX25" s="447"/>
      <c r="BY25" s="447"/>
      <c r="BZ25" s="447"/>
      <c r="CA25" s="447"/>
      <c r="CB25" s="447"/>
      <c r="CC25" s="448"/>
      <c r="CD25" s="192"/>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2">
      <c r="A26" s="179"/>
      <c r="B26" s="396"/>
      <c r="C26" s="397"/>
      <c r="D26" s="398"/>
      <c r="E26" s="373" t="s">
        <v>181</v>
      </c>
      <c r="F26" s="374"/>
      <c r="G26" s="374"/>
      <c r="H26" s="374"/>
      <c r="I26" s="374"/>
      <c r="J26" s="374"/>
      <c r="K26" s="375"/>
      <c r="L26" s="370">
        <v>1</v>
      </c>
      <c r="M26" s="371"/>
      <c r="N26" s="371"/>
      <c r="O26" s="371"/>
      <c r="P26" s="372"/>
      <c r="Q26" s="370">
        <v>6400</v>
      </c>
      <c r="R26" s="371"/>
      <c r="S26" s="371"/>
      <c r="T26" s="371"/>
      <c r="U26" s="371"/>
      <c r="V26" s="372"/>
      <c r="W26" s="460"/>
      <c r="X26" s="397"/>
      <c r="Y26" s="398"/>
      <c r="Z26" s="373" t="s">
        <v>182</v>
      </c>
      <c r="AA26" s="428"/>
      <c r="AB26" s="428"/>
      <c r="AC26" s="428"/>
      <c r="AD26" s="428"/>
      <c r="AE26" s="428"/>
      <c r="AF26" s="428"/>
      <c r="AG26" s="429"/>
      <c r="AH26" s="370">
        <v>3</v>
      </c>
      <c r="AI26" s="371"/>
      <c r="AJ26" s="371"/>
      <c r="AK26" s="371"/>
      <c r="AL26" s="372"/>
      <c r="AM26" s="370">
        <v>8718</v>
      </c>
      <c r="AN26" s="371"/>
      <c r="AO26" s="371"/>
      <c r="AP26" s="371"/>
      <c r="AQ26" s="371"/>
      <c r="AR26" s="372"/>
      <c r="AS26" s="370">
        <v>2906</v>
      </c>
      <c r="AT26" s="371"/>
      <c r="AU26" s="371"/>
      <c r="AV26" s="371"/>
      <c r="AW26" s="371"/>
      <c r="AX26" s="430"/>
      <c r="AY26" s="457" t="s">
        <v>183</v>
      </c>
      <c r="AZ26" s="377"/>
      <c r="BA26" s="377"/>
      <c r="BB26" s="377"/>
      <c r="BC26" s="377"/>
      <c r="BD26" s="377"/>
      <c r="BE26" s="377"/>
      <c r="BF26" s="377"/>
      <c r="BG26" s="377"/>
      <c r="BH26" s="377"/>
      <c r="BI26" s="377"/>
      <c r="BJ26" s="377"/>
      <c r="BK26" s="377"/>
      <c r="BL26" s="377"/>
      <c r="BM26" s="458"/>
      <c r="BN26" s="417" t="s">
        <v>141</v>
      </c>
      <c r="BO26" s="418"/>
      <c r="BP26" s="418"/>
      <c r="BQ26" s="418"/>
      <c r="BR26" s="418"/>
      <c r="BS26" s="418"/>
      <c r="BT26" s="418"/>
      <c r="BU26" s="419"/>
      <c r="BV26" s="417" t="s">
        <v>141</v>
      </c>
      <c r="BW26" s="418"/>
      <c r="BX26" s="418"/>
      <c r="BY26" s="418"/>
      <c r="BZ26" s="418"/>
      <c r="CA26" s="418"/>
      <c r="CB26" s="418"/>
      <c r="CC26" s="419"/>
      <c r="CD26" s="192"/>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5">
      <c r="A27" s="179"/>
      <c r="B27" s="396"/>
      <c r="C27" s="397"/>
      <c r="D27" s="398"/>
      <c r="E27" s="373" t="s">
        <v>184</v>
      </c>
      <c r="F27" s="374"/>
      <c r="G27" s="374"/>
      <c r="H27" s="374"/>
      <c r="I27" s="374"/>
      <c r="J27" s="374"/>
      <c r="K27" s="375"/>
      <c r="L27" s="370">
        <v>1</v>
      </c>
      <c r="M27" s="371"/>
      <c r="N27" s="371"/>
      <c r="O27" s="371"/>
      <c r="P27" s="372"/>
      <c r="Q27" s="370">
        <v>5050</v>
      </c>
      <c r="R27" s="371"/>
      <c r="S27" s="371"/>
      <c r="T27" s="371"/>
      <c r="U27" s="371"/>
      <c r="V27" s="372"/>
      <c r="W27" s="460"/>
      <c r="X27" s="397"/>
      <c r="Y27" s="398"/>
      <c r="Z27" s="373" t="s">
        <v>185</v>
      </c>
      <c r="AA27" s="374"/>
      <c r="AB27" s="374"/>
      <c r="AC27" s="374"/>
      <c r="AD27" s="374"/>
      <c r="AE27" s="374"/>
      <c r="AF27" s="374"/>
      <c r="AG27" s="375"/>
      <c r="AH27" s="370">
        <v>38</v>
      </c>
      <c r="AI27" s="371"/>
      <c r="AJ27" s="371"/>
      <c r="AK27" s="371"/>
      <c r="AL27" s="372"/>
      <c r="AM27" s="370">
        <v>121357</v>
      </c>
      <c r="AN27" s="371"/>
      <c r="AO27" s="371"/>
      <c r="AP27" s="371"/>
      <c r="AQ27" s="371"/>
      <c r="AR27" s="372"/>
      <c r="AS27" s="370">
        <v>3194</v>
      </c>
      <c r="AT27" s="371"/>
      <c r="AU27" s="371"/>
      <c r="AV27" s="371"/>
      <c r="AW27" s="371"/>
      <c r="AX27" s="430"/>
      <c r="AY27" s="454" t="s">
        <v>186</v>
      </c>
      <c r="AZ27" s="455"/>
      <c r="BA27" s="455"/>
      <c r="BB27" s="455"/>
      <c r="BC27" s="455"/>
      <c r="BD27" s="455"/>
      <c r="BE27" s="455"/>
      <c r="BF27" s="455"/>
      <c r="BG27" s="455"/>
      <c r="BH27" s="455"/>
      <c r="BI27" s="455"/>
      <c r="BJ27" s="455"/>
      <c r="BK27" s="455"/>
      <c r="BL27" s="455"/>
      <c r="BM27" s="456"/>
      <c r="BN27" s="451">
        <v>500000</v>
      </c>
      <c r="BO27" s="452"/>
      <c r="BP27" s="452"/>
      <c r="BQ27" s="452"/>
      <c r="BR27" s="452"/>
      <c r="BS27" s="452"/>
      <c r="BT27" s="452"/>
      <c r="BU27" s="453"/>
      <c r="BV27" s="451">
        <v>500000</v>
      </c>
      <c r="BW27" s="452"/>
      <c r="BX27" s="452"/>
      <c r="BY27" s="452"/>
      <c r="BZ27" s="452"/>
      <c r="CA27" s="452"/>
      <c r="CB27" s="452"/>
      <c r="CC27" s="453"/>
      <c r="CD27" s="194"/>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2">
      <c r="A28" s="179"/>
      <c r="B28" s="396"/>
      <c r="C28" s="397"/>
      <c r="D28" s="398"/>
      <c r="E28" s="373" t="s">
        <v>187</v>
      </c>
      <c r="F28" s="374"/>
      <c r="G28" s="374"/>
      <c r="H28" s="374"/>
      <c r="I28" s="374"/>
      <c r="J28" s="374"/>
      <c r="K28" s="375"/>
      <c r="L28" s="370">
        <v>1</v>
      </c>
      <c r="M28" s="371"/>
      <c r="N28" s="371"/>
      <c r="O28" s="371"/>
      <c r="P28" s="372"/>
      <c r="Q28" s="370">
        <v>4350</v>
      </c>
      <c r="R28" s="371"/>
      <c r="S28" s="371"/>
      <c r="T28" s="371"/>
      <c r="U28" s="371"/>
      <c r="V28" s="372"/>
      <c r="W28" s="460"/>
      <c r="X28" s="397"/>
      <c r="Y28" s="398"/>
      <c r="Z28" s="373" t="s">
        <v>188</v>
      </c>
      <c r="AA28" s="374"/>
      <c r="AB28" s="374"/>
      <c r="AC28" s="374"/>
      <c r="AD28" s="374"/>
      <c r="AE28" s="374"/>
      <c r="AF28" s="374"/>
      <c r="AG28" s="375"/>
      <c r="AH28" s="370" t="s">
        <v>141</v>
      </c>
      <c r="AI28" s="371"/>
      <c r="AJ28" s="371"/>
      <c r="AK28" s="371"/>
      <c r="AL28" s="372"/>
      <c r="AM28" s="370" t="s">
        <v>131</v>
      </c>
      <c r="AN28" s="371"/>
      <c r="AO28" s="371"/>
      <c r="AP28" s="371"/>
      <c r="AQ28" s="371"/>
      <c r="AR28" s="372"/>
      <c r="AS28" s="370" t="s">
        <v>141</v>
      </c>
      <c r="AT28" s="371"/>
      <c r="AU28" s="371"/>
      <c r="AV28" s="371"/>
      <c r="AW28" s="371"/>
      <c r="AX28" s="430"/>
      <c r="AY28" s="434" t="s">
        <v>189</v>
      </c>
      <c r="AZ28" s="435"/>
      <c r="BA28" s="435"/>
      <c r="BB28" s="436"/>
      <c r="BC28" s="443" t="s">
        <v>50</v>
      </c>
      <c r="BD28" s="444"/>
      <c r="BE28" s="444"/>
      <c r="BF28" s="444"/>
      <c r="BG28" s="444"/>
      <c r="BH28" s="444"/>
      <c r="BI28" s="444"/>
      <c r="BJ28" s="444"/>
      <c r="BK28" s="444"/>
      <c r="BL28" s="444"/>
      <c r="BM28" s="445"/>
      <c r="BN28" s="446">
        <v>7147117</v>
      </c>
      <c r="BO28" s="447"/>
      <c r="BP28" s="447"/>
      <c r="BQ28" s="447"/>
      <c r="BR28" s="447"/>
      <c r="BS28" s="447"/>
      <c r="BT28" s="447"/>
      <c r="BU28" s="448"/>
      <c r="BV28" s="446">
        <v>5979714</v>
      </c>
      <c r="BW28" s="447"/>
      <c r="BX28" s="447"/>
      <c r="BY28" s="447"/>
      <c r="BZ28" s="447"/>
      <c r="CA28" s="447"/>
      <c r="CB28" s="447"/>
      <c r="CC28" s="448"/>
      <c r="CD28" s="192"/>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2">
      <c r="A29" s="179"/>
      <c r="B29" s="396"/>
      <c r="C29" s="397"/>
      <c r="D29" s="398"/>
      <c r="E29" s="373" t="s">
        <v>190</v>
      </c>
      <c r="F29" s="374"/>
      <c r="G29" s="374"/>
      <c r="H29" s="374"/>
      <c r="I29" s="374"/>
      <c r="J29" s="374"/>
      <c r="K29" s="375"/>
      <c r="L29" s="370">
        <v>16</v>
      </c>
      <c r="M29" s="371"/>
      <c r="N29" s="371"/>
      <c r="O29" s="371"/>
      <c r="P29" s="372"/>
      <c r="Q29" s="370">
        <v>4000</v>
      </c>
      <c r="R29" s="371"/>
      <c r="S29" s="371"/>
      <c r="T29" s="371"/>
      <c r="U29" s="371"/>
      <c r="V29" s="372"/>
      <c r="W29" s="461"/>
      <c r="X29" s="462"/>
      <c r="Y29" s="463"/>
      <c r="Z29" s="373" t="s">
        <v>191</v>
      </c>
      <c r="AA29" s="374"/>
      <c r="AB29" s="374"/>
      <c r="AC29" s="374"/>
      <c r="AD29" s="374"/>
      <c r="AE29" s="374"/>
      <c r="AF29" s="374"/>
      <c r="AG29" s="375"/>
      <c r="AH29" s="370">
        <v>320</v>
      </c>
      <c r="AI29" s="371"/>
      <c r="AJ29" s="371"/>
      <c r="AK29" s="371"/>
      <c r="AL29" s="372"/>
      <c r="AM29" s="370">
        <v>990199</v>
      </c>
      <c r="AN29" s="371"/>
      <c r="AO29" s="371"/>
      <c r="AP29" s="371"/>
      <c r="AQ29" s="371"/>
      <c r="AR29" s="372"/>
      <c r="AS29" s="370">
        <v>3094</v>
      </c>
      <c r="AT29" s="371"/>
      <c r="AU29" s="371"/>
      <c r="AV29" s="371"/>
      <c r="AW29" s="371"/>
      <c r="AX29" s="430"/>
      <c r="AY29" s="437"/>
      <c r="AZ29" s="438"/>
      <c r="BA29" s="438"/>
      <c r="BB29" s="439"/>
      <c r="BC29" s="431" t="s">
        <v>192</v>
      </c>
      <c r="BD29" s="432"/>
      <c r="BE29" s="432"/>
      <c r="BF29" s="432"/>
      <c r="BG29" s="432"/>
      <c r="BH29" s="432"/>
      <c r="BI29" s="432"/>
      <c r="BJ29" s="432"/>
      <c r="BK29" s="432"/>
      <c r="BL29" s="432"/>
      <c r="BM29" s="433"/>
      <c r="BN29" s="417">
        <v>788259</v>
      </c>
      <c r="BO29" s="418"/>
      <c r="BP29" s="418"/>
      <c r="BQ29" s="418"/>
      <c r="BR29" s="418"/>
      <c r="BS29" s="418"/>
      <c r="BT29" s="418"/>
      <c r="BU29" s="419"/>
      <c r="BV29" s="417">
        <v>842004</v>
      </c>
      <c r="BW29" s="418"/>
      <c r="BX29" s="418"/>
      <c r="BY29" s="418"/>
      <c r="BZ29" s="418"/>
      <c r="CA29" s="418"/>
      <c r="CB29" s="418"/>
      <c r="CC29" s="419"/>
      <c r="CD29" s="194"/>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5">
      <c r="A30" s="179"/>
      <c r="B30" s="399"/>
      <c r="C30" s="400"/>
      <c r="D30" s="401"/>
      <c r="E30" s="378"/>
      <c r="F30" s="379"/>
      <c r="G30" s="379"/>
      <c r="H30" s="379"/>
      <c r="I30" s="379"/>
      <c r="J30" s="379"/>
      <c r="K30" s="380"/>
      <c r="L30" s="381"/>
      <c r="M30" s="382"/>
      <c r="N30" s="382"/>
      <c r="O30" s="382"/>
      <c r="P30" s="383"/>
      <c r="Q30" s="381"/>
      <c r="R30" s="382"/>
      <c r="S30" s="382"/>
      <c r="T30" s="382"/>
      <c r="U30" s="382"/>
      <c r="V30" s="383"/>
      <c r="W30" s="384" t="s">
        <v>193</v>
      </c>
      <c r="X30" s="385"/>
      <c r="Y30" s="385"/>
      <c r="Z30" s="385"/>
      <c r="AA30" s="385"/>
      <c r="AB30" s="385"/>
      <c r="AC30" s="385"/>
      <c r="AD30" s="385"/>
      <c r="AE30" s="385"/>
      <c r="AF30" s="385"/>
      <c r="AG30" s="386"/>
      <c r="AH30" s="387">
        <v>99.7</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52</v>
      </c>
      <c r="BD30" s="391"/>
      <c r="BE30" s="391"/>
      <c r="BF30" s="391"/>
      <c r="BG30" s="391"/>
      <c r="BH30" s="391"/>
      <c r="BI30" s="391"/>
      <c r="BJ30" s="391"/>
      <c r="BK30" s="391"/>
      <c r="BL30" s="391"/>
      <c r="BM30" s="392"/>
      <c r="BN30" s="451">
        <v>6507148</v>
      </c>
      <c r="BO30" s="452"/>
      <c r="BP30" s="452"/>
      <c r="BQ30" s="452"/>
      <c r="BR30" s="452"/>
      <c r="BS30" s="452"/>
      <c r="BT30" s="452"/>
      <c r="BU30" s="453"/>
      <c r="BV30" s="451">
        <v>6398923</v>
      </c>
      <c r="BW30" s="452"/>
      <c r="BX30" s="452"/>
      <c r="BY30" s="452"/>
      <c r="BZ30" s="452"/>
      <c r="CA30" s="452"/>
      <c r="CB30" s="452"/>
      <c r="CC30" s="45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376" t="s">
        <v>194</v>
      </c>
      <c r="D32" s="376"/>
      <c r="E32" s="376"/>
      <c r="F32" s="376"/>
      <c r="G32" s="376"/>
      <c r="H32" s="376"/>
      <c r="I32" s="376"/>
      <c r="J32" s="376"/>
      <c r="K32" s="376"/>
      <c r="L32" s="376"/>
      <c r="M32" s="376"/>
      <c r="N32" s="376"/>
      <c r="O32" s="376"/>
      <c r="P32" s="376"/>
      <c r="Q32" s="376"/>
      <c r="R32" s="376"/>
      <c r="S32" s="376"/>
      <c r="U32" s="377" t="s">
        <v>195</v>
      </c>
      <c r="V32" s="377"/>
      <c r="W32" s="377"/>
      <c r="X32" s="377"/>
      <c r="Y32" s="377"/>
      <c r="Z32" s="377"/>
      <c r="AA32" s="377"/>
      <c r="AB32" s="377"/>
      <c r="AC32" s="377"/>
      <c r="AD32" s="377"/>
      <c r="AE32" s="377"/>
      <c r="AF32" s="377"/>
      <c r="AG32" s="377"/>
      <c r="AH32" s="377"/>
      <c r="AI32" s="377"/>
      <c r="AJ32" s="377"/>
      <c r="AK32" s="377"/>
      <c r="AM32" s="377" t="s">
        <v>196</v>
      </c>
      <c r="AN32" s="377"/>
      <c r="AO32" s="377"/>
      <c r="AP32" s="377"/>
      <c r="AQ32" s="377"/>
      <c r="AR32" s="377"/>
      <c r="AS32" s="377"/>
      <c r="AT32" s="377"/>
      <c r="AU32" s="377"/>
      <c r="AV32" s="377"/>
      <c r="AW32" s="377"/>
      <c r="AX32" s="377"/>
      <c r="AY32" s="377"/>
      <c r="AZ32" s="377"/>
      <c r="BA32" s="377"/>
      <c r="BB32" s="377"/>
      <c r="BC32" s="377"/>
      <c r="BE32" s="377" t="s">
        <v>197</v>
      </c>
      <c r="BF32" s="377"/>
      <c r="BG32" s="377"/>
      <c r="BH32" s="377"/>
      <c r="BI32" s="377"/>
      <c r="BJ32" s="377"/>
      <c r="BK32" s="377"/>
      <c r="BL32" s="377"/>
      <c r="BM32" s="377"/>
      <c r="BN32" s="377"/>
      <c r="BO32" s="377"/>
      <c r="BP32" s="377"/>
      <c r="BQ32" s="377"/>
      <c r="BR32" s="377"/>
      <c r="BS32" s="377"/>
      <c r="BT32" s="377"/>
      <c r="BU32" s="377"/>
      <c r="BW32" s="377" t="s">
        <v>198</v>
      </c>
      <c r="BX32" s="377"/>
      <c r="BY32" s="377"/>
      <c r="BZ32" s="377"/>
      <c r="CA32" s="377"/>
      <c r="CB32" s="377"/>
      <c r="CC32" s="377"/>
      <c r="CD32" s="377"/>
      <c r="CE32" s="377"/>
      <c r="CF32" s="377"/>
      <c r="CG32" s="377"/>
      <c r="CH32" s="377"/>
      <c r="CI32" s="377"/>
      <c r="CJ32" s="377"/>
      <c r="CK32" s="377"/>
      <c r="CL32" s="377"/>
      <c r="CM32" s="377"/>
      <c r="CO32" s="377" t="s">
        <v>199</v>
      </c>
      <c r="CP32" s="377"/>
      <c r="CQ32" s="377"/>
      <c r="CR32" s="377"/>
      <c r="CS32" s="377"/>
      <c r="CT32" s="377"/>
      <c r="CU32" s="377"/>
      <c r="CV32" s="377"/>
      <c r="CW32" s="377"/>
      <c r="CX32" s="377"/>
      <c r="CY32" s="377"/>
      <c r="CZ32" s="377"/>
      <c r="DA32" s="377"/>
      <c r="DB32" s="377"/>
      <c r="DC32" s="377"/>
      <c r="DD32" s="377"/>
      <c r="DE32" s="377"/>
      <c r="DI32" s="202"/>
    </row>
    <row r="33" spans="1:113" ht="13.5" customHeight="1" x14ac:dyDescent="0.2">
      <c r="A33" s="179"/>
      <c r="B33" s="203"/>
      <c r="C33" s="369" t="s">
        <v>200</v>
      </c>
      <c r="D33" s="369"/>
      <c r="E33" s="368" t="s">
        <v>201</v>
      </c>
      <c r="F33" s="368"/>
      <c r="G33" s="368"/>
      <c r="H33" s="368"/>
      <c r="I33" s="368"/>
      <c r="J33" s="368"/>
      <c r="K33" s="368"/>
      <c r="L33" s="368"/>
      <c r="M33" s="368"/>
      <c r="N33" s="368"/>
      <c r="O33" s="368"/>
      <c r="P33" s="368"/>
      <c r="Q33" s="368"/>
      <c r="R33" s="368"/>
      <c r="S33" s="368"/>
      <c r="T33" s="204"/>
      <c r="U33" s="369" t="s">
        <v>200</v>
      </c>
      <c r="V33" s="369"/>
      <c r="W33" s="368" t="s">
        <v>201</v>
      </c>
      <c r="X33" s="368"/>
      <c r="Y33" s="368"/>
      <c r="Z33" s="368"/>
      <c r="AA33" s="368"/>
      <c r="AB33" s="368"/>
      <c r="AC33" s="368"/>
      <c r="AD33" s="368"/>
      <c r="AE33" s="368"/>
      <c r="AF33" s="368"/>
      <c r="AG33" s="368"/>
      <c r="AH33" s="368"/>
      <c r="AI33" s="368"/>
      <c r="AJ33" s="368"/>
      <c r="AK33" s="368"/>
      <c r="AL33" s="204"/>
      <c r="AM33" s="369" t="s">
        <v>200</v>
      </c>
      <c r="AN33" s="369"/>
      <c r="AO33" s="368" t="s">
        <v>201</v>
      </c>
      <c r="AP33" s="368"/>
      <c r="AQ33" s="368"/>
      <c r="AR33" s="368"/>
      <c r="AS33" s="368"/>
      <c r="AT33" s="368"/>
      <c r="AU33" s="368"/>
      <c r="AV33" s="368"/>
      <c r="AW33" s="368"/>
      <c r="AX33" s="368"/>
      <c r="AY33" s="368"/>
      <c r="AZ33" s="368"/>
      <c r="BA33" s="368"/>
      <c r="BB33" s="368"/>
      <c r="BC33" s="368"/>
      <c r="BD33" s="205"/>
      <c r="BE33" s="368" t="s">
        <v>202</v>
      </c>
      <c r="BF33" s="368"/>
      <c r="BG33" s="368" t="s">
        <v>203</v>
      </c>
      <c r="BH33" s="368"/>
      <c r="BI33" s="368"/>
      <c r="BJ33" s="368"/>
      <c r="BK33" s="368"/>
      <c r="BL33" s="368"/>
      <c r="BM33" s="368"/>
      <c r="BN33" s="368"/>
      <c r="BO33" s="368"/>
      <c r="BP33" s="368"/>
      <c r="BQ33" s="368"/>
      <c r="BR33" s="368"/>
      <c r="BS33" s="368"/>
      <c r="BT33" s="368"/>
      <c r="BU33" s="368"/>
      <c r="BV33" s="205"/>
      <c r="BW33" s="369" t="s">
        <v>202</v>
      </c>
      <c r="BX33" s="369"/>
      <c r="BY33" s="368" t="s">
        <v>204</v>
      </c>
      <c r="BZ33" s="368"/>
      <c r="CA33" s="368"/>
      <c r="CB33" s="368"/>
      <c r="CC33" s="368"/>
      <c r="CD33" s="368"/>
      <c r="CE33" s="368"/>
      <c r="CF33" s="368"/>
      <c r="CG33" s="368"/>
      <c r="CH33" s="368"/>
      <c r="CI33" s="368"/>
      <c r="CJ33" s="368"/>
      <c r="CK33" s="368"/>
      <c r="CL33" s="368"/>
      <c r="CM33" s="368"/>
      <c r="CN33" s="204"/>
      <c r="CO33" s="369" t="s">
        <v>205</v>
      </c>
      <c r="CP33" s="369"/>
      <c r="CQ33" s="368" t="s">
        <v>206</v>
      </c>
      <c r="CR33" s="368"/>
      <c r="CS33" s="368"/>
      <c r="CT33" s="368"/>
      <c r="CU33" s="368"/>
      <c r="CV33" s="368"/>
      <c r="CW33" s="368"/>
      <c r="CX33" s="368"/>
      <c r="CY33" s="368"/>
      <c r="CZ33" s="368"/>
      <c r="DA33" s="368"/>
      <c r="DB33" s="368"/>
      <c r="DC33" s="368"/>
      <c r="DD33" s="368"/>
      <c r="DE33" s="368"/>
      <c r="DF33" s="204"/>
      <c r="DG33" s="367" t="s">
        <v>207</v>
      </c>
      <c r="DH33" s="367"/>
      <c r="DI33" s="206"/>
    </row>
    <row r="34" spans="1:113" ht="32.25" customHeight="1" x14ac:dyDescent="0.2">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3</v>
      </c>
      <c r="V34" s="365"/>
      <c r="W34" s="366" t="str">
        <f>IF('各会計、関係団体の財政状況及び健全化判断比率'!B28="","",'各会計、関係団体の財政状況及び健全化判断比率'!B28)</f>
        <v>井原市国民健康保険事業特別会計</v>
      </c>
      <c r="X34" s="366"/>
      <c r="Y34" s="366"/>
      <c r="Z34" s="366"/>
      <c r="AA34" s="366"/>
      <c r="AB34" s="366"/>
      <c r="AC34" s="366"/>
      <c r="AD34" s="366"/>
      <c r="AE34" s="366"/>
      <c r="AF34" s="366"/>
      <c r="AG34" s="366"/>
      <c r="AH34" s="366"/>
      <c r="AI34" s="366"/>
      <c r="AJ34" s="366"/>
      <c r="AK34" s="366"/>
      <c r="AL34" s="179"/>
      <c r="AM34" s="365">
        <f>IF(AO34="","",MAX(C34:D43,U34:V43)+1)</f>
        <v>6</v>
      </c>
      <c r="AN34" s="365"/>
      <c r="AO34" s="366" t="str">
        <f>IF('各会計、関係団体の財政状況及び健全化判断比率'!B31="","",'各会計、関係団体の財政状況及び健全化判断比率'!B31)</f>
        <v>井原市水道事業会計</v>
      </c>
      <c r="AP34" s="366"/>
      <c r="AQ34" s="366"/>
      <c r="AR34" s="366"/>
      <c r="AS34" s="366"/>
      <c r="AT34" s="366"/>
      <c r="AU34" s="366"/>
      <c r="AV34" s="366"/>
      <c r="AW34" s="366"/>
      <c r="AX34" s="366"/>
      <c r="AY34" s="366"/>
      <c r="AZ34" s="366"/>
      <c r="BA34" s="366"/>
      <c r="BB34" s="366"/>
      <c r="BC34" s="366"/>
      <c r="BD34" s="179"/>
      <c r="BE34" s="365">
        <f>IF(BG34="","",MAX(C34:D43,U34:V43,AM34:AN43)+1)</f>
        <v>11</v>
      </c>
      <c r="BF34" s="365"/>
      <c r="BG34" s="366" t="str">
        <f>IF('各会計、関係団体の財政状況及び健全化判断比率'!B36="","",'各会計、関係団体の財政状況及び健全化判断比率'!B36)</f>
        <v>井原市産業団地開発事業特別会計</v>
      </c>
      <c r="BH34" s="366"/>
      <c r="BI34" s="366"/>
      <c r="BJ34" s="366"/>
      <c r="BK34" s="366"/>
      <c r="BL34" s="366"/>
      <c r="BM34" s="366"/>
      <c r="BN34" s="366"/>
      <c r="BO34" s="366"/>
      <c r="BP34" s="366"/>
      <c r="BQ34" s="366"/>
      <c r="BR34" s="366"/>
      <c r="BS34" s="366"/>
      <c r="BT34" s="366"/>
      <c r="BU34" s="366"/>
      <c r="BV34" s="179"/>
      <c r="BW34" s="365">
        <f>IF(BY34="","",MAX(C34:D43,U34:V43,AM34:AN43,BE34:BF43)+1)</f>
        <v>12</v>
      </c>
      <c r="BX34" s="365"/>
      <c r="BY34" s="366" t="str">
        <f>IF('各会計、関係団体の財政状況及び健全化判断比率'!B68="","",'各会計、関係団体の財政状況及び健全化判断比率'!B68)</f>
        <v>岡山県井原地区清掃施設組合</v>
      </c>
      <c r="BZ34" s="366"/>
      <c r="CA34" s="366"/>
      <c r="CB34" s="366"/>
      <c r="CC34" s="366"/>
      <c r="CD34" s="366"/>
      <c r="CE34" s="366"/>
      <c r="CF34" s="366"/>
      <c r="CG34" s="366"/>
      <c r="CH34" s="366"/>
      <c r="CI34" s="366"/>
      <c r="CJ34" s="366"/>
      <c r="CK34" s="366"/>
      <c r="CL34" s="366"/>
      <c r="CM34" s="366"/>
      <c r="CN34" s="179"/>
      <c r="CO34" s="365">
        <f>IF(CQ34="","",MAX(C34:D43,U34:V43,AM34:AN43,BE34:BF43,BW34:BX43)+1)</f>
        <v>21</v>
      </c>
      <c r="CP34" s="365"/>
      <c r="CQ34" s="366" t="str">
        <f>IF('各会計、関係団体の財政状況及び健全化判断比率'!BS7="","",'各会計、関係団体の財政状況及び健全化判断比率'!BS7)</f>
        <v>井原市土地開発公社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v>
      </c>
      <c r="DH34" s="363"/>
      <c r="DI34" s="206"/>
    </row>
    <row r="35" spans="1:113" ht="32.25" customHeight="1" x14ac:dyDescent="0.2">
      <c r="A35" s="179"/>
      <c r="B35" s="203"/>
      <c r="C35" s="365">
        <f>IF(E35="","",C34+1)</f>
        <v>2</v>
      </c>
      <c r="D35" s="365"/>
      <c r="E35" s="366" t="str">
        <f>IF('各会計、関係団体の財政状況及び健全化判断比率'!B8="","",'各会計、関係団体の財政状況及び健全化判断比率'!B8)</f>
        <v>井原市美星地区畑地かんがい給水事業特別会計</v>
      </c>
      <c r="F35" s="366"/>
      <c r="G35" s="366"/>
      <c r="H35" s="366"/>
      <c r="I35" s="366"/>
      <c r="J35" s="366"/>
      <c r="K35" s="366"/>
      <c r="L35" s="366"/>
      <c r="M35" s="366"/>
      <c r="N35" s="366"/>
      <c r="O35" s="366"/>
      <c r="P35" s="366"/>
      <c r="Q35" s="366"/>
      <c r="R35" s="366"/>
      <c r="S35" s="366"/>
      <c r="T35" s="179"/>
      <c r="U35" s="365">
        <f>IF(W35="","",U34+1)</f>
        <v>4</v>
      </c>
      <c r="V35" s="365"/>
      <c r="W35" s="366" t="str">
        <f>IF('各会計、関係団体の財政状況及び健全化判断比率'!B29="","",'各会計、関係団体の財政状況及び健全化判断比率'!B29)</f>
        <v>井原市介護保険事業特別会計</v>
      </c>
      <c r="X35" s="366"/>
      <c r="Y35" s="366"/>
      <c r="Z35" s="366"/>
      <c r="AA35" s="366"/>
      <c r="AB35" s="366"/>
      <c r="AC35" s="366"/>
      <c r="AD35" s="366"/>
      <c r="AE35" s="366"/>
      <c r="AF35" s="366"/>
      <c r="AG35" s="366"/>
      <c r="AH35" s="366"/>
      <c r="AI35" s="366"/>
      <c r="AJ35" s="366"/>
      <c r="AK35" s="366"/>
      <c r="AL35" s="179"/>
      <c r="AM35" s="365">
        <f t="shared" ref="AM35:AM43" si="0">IF(AO35="","",AM34+1)</f>
        <v>7</v>
      </c>
      <c r="AN35" s="365"/>
      <c r="AO35" s="366" t="str">
        <f>IF('各会計、関係団体の財政状況及び健全化判断比率'!B32="","",'各会計、関係団体の財政状況及び健全化判断比率'!B32)</f>
        <v>井原市病院事業会計</v>
      </c>
      <c r="AP35" s="366"/>
      <c r="AQ35" s="366"/>
      <c r="AR35" s="366"/>
      <c r="AS35" s="366"/>
      <c r="AT35" s="366"/>
      <c r="AU35" s="366"/>
      <c r="AV35" s="366"/>
      <c r="AW35" s="366"/>
      <c r="AX35" s="366"/>
      <c r="AY35" s="366"/>
      <c r="AZ35" s="366"/>
      <c r="BA35" s="366"/>
      <c r="BB35" s="366"/>
      <c r="BC35" s="366"/>
      <c r="BD35" s="179"/>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9"/>
      <c r="BW35" s="365">
        <f t="shared" ref="BW35:BW43" si="2">IF(BY35="","",BW34+1)</f>
        <v>13</v>
      </c>
      <c r="BX35" s="365"/>
      <c r="BY35" s="366" t="str">
        <f>IF('各会計、関係団体の財政状況及び健全化判断比率'!B69="","",'各会計、関係団体の財政状況及び健全化判断比率'!B69)</f>
        <v>井原地区消防組合</v>
      </c>
      <c r="BZ35" s="366"/>
      <c r="CA35" s="366"/>
      <c r="CB35" s="366"/>
      <c r="CC35" s="366"/>
      <c r="CD35" s="366"/>
      <c r="CE35" s="366"/>
      <c r="CF35" s="366"/>
      <c r="CG35" s="366"/>
      <c r="CH35" s="366"/>
      <c r="CI35" s="366"/>
      <c r="CJ35" s="366"/>
      <c r="CK35" s="366"/>
      <c r="CL35" s="366"/>
      <c r="CM35" s="366"/>
      <c r="CN35" s="179"/>
      <c r="CO35" s="365">
        <f t="shared" ref="CO35:CO43" si="3">IF(CQ35="","",CO34+1)</f>
        <v>22</v>
      </c>
      <c r="CP35" s="365"/>
      <c r="CQ35" s="366" t="str">
        <f>IF('各会計、関係団体の財政状況及び健全化判断比率'!BS8="","",'各会計、関係団体の財政状況及び健全化判断比率'!BS8)</f>
        <v>井原鉄道株式会社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x14ac:dyDescent="0.2">
      <c r="A36" s="179"/>
      <c r="B36" s="203"/>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9"/>
      <c r="U36" s="365">
        <f t="shared" ref="U36:U43" si="4">IF(W36="","",U35+1)</f>
        <v>5</v>
      </c>
      <c r="V36" s="365"/>
      <c r="W36" s="366" t="str">
        <f>IF('各会計、関係団体の財政状況及び健全化判断比率'!B30="","",'各会計、関係団体の財政状況及び健全化判断比率'!B30)</f>
        <v>井原市後期高齢者医療事業特別会計</v>
      </c>
      <c r="X36" s="366"/>
      <c r="Y36" s="366"/>
      <c r="Z36" s="366"/>
      <c r="AA36" s="366"/>
      <c r="AB36" s="366"/>
      <c r="AC36" s="366"/>
      <c r="AD36" s="366"/>
      <c r="AE36" s="366"/>
      <c r="AF36" s="366"/>
      <c r="AG36" s="366"/>
      <c r="AH36" s="366"/>
      <c r="AI36" s="366"/>
      <c r="AJ36" s="366"/>
      <c r="AK36" s="366"/>
      <c r="AL36" s="179"/>
      <c r="AM36" s="365">
        <f t="shared" si="0"/>
        <v>8</v>
      </c>
      <c r="AN36" s="365"/>
      <c r="AO36" s="366" t="str">
        <f>IF('各会計、関係団体の財政状況及び健全化判断比率'!B33="","",'各会計、関係団体の財政状況及び健全化判断比率'!B33)</f>
        <v>井原市工業用水道事業会計</v>
      </c>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14</v>
      </c>
      <c r="BX36" s="365"/>
      <c r="BY36" s="366" t="str">
        <f>IF('各会計、関係団体の財政状況及び健全化判断比率'!B70="","",'各会計、関係団体の財政状況及び健全化判断比率'!B70)</f>
        <v>岡山県西部衛生施設組合</v>
      </c>
      <c r="BZ36" s="366"/>
      <c r="CA36" s="366"/>
      <c r="CB36" s="366"/>
      <c r="CC36" s="366"/>
      <c r="CD36" s="366"/>
      <c r="CE36" s="366"/>
      <c r="CF36" s="366"/>
      <c r="CG36" s="366"/>
      <c r="CH36" s="366"/>
      <c r="CI36" s="366"/>
      <c r="CJ36" s="366"/>
      <c r="CK36" s="366"/>
      <c r="CL36" s="366"/>
      <c r="CM36" s="366"/>
      <c r="CN36" s="179"/>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x14ac:dyDescent="0.2">
      <c r="A37" s="179"/>
      <c r="B37" s="20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9"/>
      <c r="U37" s="365" t="str">
        <f t="shared" si="4"/>
        <v/>
      </c>
      <c r="V37" s="365"/>
      <c r="W37" s="366"/>
      <c r="X37" s="366"/>
      <c r="Y37" s="366"/>
      <c r="Z37" s="366"/>
      <c r="AA37" s="366"/>
      <c r="AB37" s="366"/>
      <c r="AC37" s="366"/>
      <c r="AD37" s="366"/>
      <c r="AE37" s="366"/>
      <c r="AF37" s="366"/>
      <c r="AG37" s="366"/>
      <c r="AH37" s="366"/>
      <c r="AI37" s="366"/>
      <c r="AJ37" s="366"/>
      <c r="AK37" s="366"/>
      <c r="AL37" s="179"/>
      <c r="AM37" s="365">
        <f t="shared" si="0"/>
        <v>9</v>
      </c>
      <c r="AN37" s="365"/>
      <c r="AO37" s="366" t="str">
        <f>IF('各会計、関係団体の財政状況及び健全化判断比率'!B34="","",'各会計、関係団体の財政状況及び健全化判断比率'!B34)</f>
        <v>井原市簡易水道事業会計</v>
      </c>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15</v>
      </c>
      <c r="BX37" s="365"/>
      <c r="BY37" s="366" t="str">
        <f>IF('各会計、関係団体の財政状況及び健全化判断比率'!B71="","",'各会計、関係団体の財政状況及び健全化判断比率'!B71)</f>
        <v>岡山県広域水道事業団</v>
      </c>
      <c r="BZ37" s="366"/>
      <c r="CA37" s="366"/>
      <c r="CB37" s="366"/>
      <c r="CC37" s="366"/>
      <c r="CD37" s="366"/>
      <c r="CE37" s="366"/>
      <c r="CF37" s="366"/>
      <c r="CG37" s="366"/>
      <c r="CH37" s="366"/>
      <c r="CI37" s="366"/>
      <c r="CJ37" s="366"/>
      <c r="CK37" s="366"/>
      <c r="CL37" s="366"/>
      <c r="CM37" s="366"/>
      <c r="CN37" s="179"/>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x14ac:dyDescent="0.2">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f t="shared" si="0"/>
        <v>10</v>
      </c>
      <c r="AN38" s="365"/>
      <c r="AO38" s="366" t="str">
        <f>IF('各会計、関係団体の財政状況及び健全化判断比率'!B35="","",'各会計、関係団体の財政状況及び健全化判断比率'!B35)</f>
        <v>井原市下水道事業会計</v>
      </c>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16</v>
      </c>
      <c r="BX38" s="365"/>
      <c r="BY38" s="366" t="str">
        <f>IF('各会計、関係団体の財政状況及び健全化判断比率'!B72="","",'各会計、関係団体の財政状況及び健全化判断比率'!B72)</f>
        <v>岡山県後期高齢者医療広域連合（一般会計）</v>
      </c>
      <c r="BZ38" s="366"/>
      <c r="CA38" s="366"/>
      <c r="CB38" s="366"/>
      <c r="CC38" s="366"/>
      <c r="CD38" s="366"/>
      <c r="CE38" s="366"/>
      <c r="CF38" s="366"/>
      <c r="CG38" s="366"/>
      <c r="CH38" s="366"/>
      <c r="CI38" s="366"/>
      <c r="CJ38" s="366"/>
      <c r="CK38" s="366"/>
      <c r="CL38" s="366"/>
      <c r="CM38" s="366"/>
      <c r="CN38" s="17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x14ac:dyDescent="0.2">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17</v>
      </c>
      <c r="BX39" s="365"/>
      <c r="BY39" s="366" t="str">
        <f>IF('各会計、関係団体の財政状況及び健全化判断比率'!B73="","",'各会計、関係団体の財政状況及び健全化判断比率'!B73)</f>
        <v>岡山県後期高齢者医療広域連合（後期高齢者医療特別会計）</v>
      </c>
      <c r="BZ39" s="366"/>
      <c r="CA39" s="366"/>
      <c r="CB39" s="366"/>
      <c r="CC39" s="366"/>
      <c r="CD39" s="366"/>
      <c r="CE39" s="366"/>
      <c r="CF39" s="366"/>
      <c r="CG39" s="366"/>
      <c r="CH39" s="366"/>
      <c r="CI39" s="366"/>
      <c r="CJ39" s="366"/>
      <c r="CK39" s="366"/>
      <c r="CL39" s="366"/>
      <c r="CM39" s="366"/>
      <c r="CN39" s="17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x14ac:dyDescent="0.2">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18</v>
      </c>
      <c r="BX40" s="365"/>
      <c r="BY40" s="366" t="str">
        <f>IF('各会計、関係団体の財政状況及び健全化判断比率'!B74="","",'各会計、関係団体の財政状況及び健全化判断比率'!B74)</f>
        <v>岡山県市町村総合事務組合（一般会計）</v>
      </c>
      <c r="BZ40" s="366"/>
      <c r="CA40" s="366"/>
      <c r="CB40" s="366"/>
      <c r="CC40" s="366"/>
      <c r="CD40" s="366"/>
      <c r="CE40" s="366"/>
      <c r="CF40" s="366"/>
      <c r="CG40" s="366"/>
      <c r="CH40" s="366"/>
      <c r="CI40" s="366"/>
      <c r="CJ40" s="366"/>
      <c r="CK40" s="366"/>
      <c r="CL40" s="366"/>
      <c r="CM40" s="366"/>
      <c r="CN40" s="17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x14ac:dyDescent="0.2">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19</v>
      </c>
      <c r="BX41" s="365"/>
      <c r="BY41" s="366" t="str">
        <f>IF('各会計、関係団体の財政状況及び健全化判断比率'!B75="","",'各会計、関係団体の財政状況及び健全化判断比率'!B75)</f>
        <v>岡山県市町村総合事務組合（貸付金特別会計）</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x14ac:dyDescent="0.2">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f t="shared" si="2"/>
        <v>20</v>
      </c>
      <c r="BX42" s="365"/>
      <c r="BY42" s="366" t="str">
        <f>IF('各会計、関係団体の財政状況及び健全化判断比率'!B76="","",'各会計、関係団体の財政状況及び健全化判断比率'!B76)</f>
        <v>岡山県市町村総合事務組合（拠出金事業特別会計）</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x14ac:dyDescent="0.2">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208</v>
      </c>
      <c r="E46" s="362" t="s">
        <v>209</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210</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211</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212</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213</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214</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215</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362" t="s">
        <v>216</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2"/>
    <row r="55" spans="5:113" x14ac:dyDescent="0.2"/>
    <row r="56" spans="5:113" x14ac:dyDescent="0.2"/>
  </sheetData>
  <sheetProtection algorithmName="SHA-512" hashValue="QfE+Wm/ofjeRfokMX6dBsoMFZWAci9vh2qq0QsHauP3rvKjQ/7RPA6ijThsAlZsNTWRrljqUdMcC/sACSSYVkw==" saltValue="XSqT5jufKlAGpXPV3oYfM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49" t="s">
        <v>580</v>
      </c>
      <c r="D34" s="1149"/>
      <c r="E34" s="1150"/>
      <c r="F34" s="32">
        <v>10.58</v>
      </c>
      <c r="G34" s="33">
        <v>9.7799999999999994</v>
      </c>
      <c r="H34" s="33">
        <v>10.119999999999999</v>
      </c>
      <c r="I34" s="33">
        <v>10.32</v>
      </c>
      <c r="J34" s="34">
        <v>14.76</v>
      </c>
      <c r="K34" s="22"/>
      <c r="L34" s="22"/>
      <c r="M34" s="22"/>
      <c r="N34" s="22"/>
      <c r="O34" s="22"/>
      <c r="P34" s="22"/>
    </row>
    <row r="35" spans="1:16" ht="39" customHeight="1" x14ac:dyDescent="0.2">
      <c r="A35" s="22"/>
      <c r="B35" s="35"/>
      <c r="C35" s="1143" t="s">
        <v>581</v>
      </c>
      <c r="D35" s="1144"/>
      <c r="E35" s="1145"/>
      <c r="F35" s="36">
        <v>9.23</v>
      </c>
      <c r="G35" s="37">
        <v>9.36</v>
      </c>
      <c r="H35" s="37">
        <v>9.0299999999999994</v>
      </c>
      <c r="I35" s="37">
        <v>8.19</v>
      </c>
      <c r="J35" s="38">
        <v>7.7</v>
      </c>
      <c r="K35" s="22"/>
      <c r="L35" s="22"/>
      <c r="M35" s="22"/>
      <c r="N35" s="22"/>
      <c r="O35" s="22"/>
      <c r="P35" s="22"/>
    </row>
    <row r="36" spans="1:16" ht="39" customHeight="1" x14ac:dyDescent="0.2">
      <c r="A36" s="22"/>
      <c r="B36" s="35"/>
      <c r="C36" s="1143" t="s">
        <v>582</v>
      </c>
      <c r="D36" s="1144"/>
      <c r="E36" s="1145"/>
      <c r="F36" s="36">
        <v>2.36</v>
      </c>
      <c r="G36" s="37">
        <v>0.46</v>
      </c>
      <c r="H36" s="37">
        <v>0.67</v>
      </c>
      <c r="I36" s="37">
        <v>9.01</v>
      </c>
      <c r="J36" s="38">
        <v>6.34</v>
      </c>
      <c r="K36" s="22"/>
      <c r="L36" s="22"/>
      <c r="M36" s="22"/>
      <c r="N36" s="22"/>
      <c r="O36" s="22"/>
      <c r="P36" s="22"/>
    </row>
    <row r="37" spans="1:16" ht="39" customHeight="1" x14ac:dyDescent="0.2">
      <c r="A37" s="22"/>
      <c r="B37" s="35"/>
      <c r="C37" s="1143" t="s">
        <v>583</v>
      </c>
      <c r="D37" s="1144"/>
      <c r="E37" s="1145"/>
      <c r="F37" s="36">
        <v>0.24</v>
      </c>
      <c r="G37" s="37">
        <v>0.69</v>
      </c>
      <c r="H37" s="37">
        <v>0.8</v>
      </c>
      <c r="I37" s="37">
        <v>1.58</v>
      </c>
      <c r="J37" s="38">
        <v>2.59</v>
      </c>
      <c r="K37" s="22"/>
      <c r="L37" s="22"/>
      <c r="M37" s="22"/>
      <c r="N37" s="22"/>
      <c r="O37" s="22"/>
      <c r="P37" s="22"/>
    </row>
    <row r="38" spans="1:16" ht="39" customHeight="1" x14ac:dyDescent="0.2">
      <c r="A38" s="22"/>
      <c r="B38" s="35"/>
      <c r="C38" s="1143" t="s">
        <v>584</v>
      </c>
      <c r="D38" s="1144"/>
      <c r="E38" s="1145"/>
      <c r="F38" s="36">
        <v>3.03</v>
      </c>
      <c r="G38" s="37">
        <v>2.6</v>
      </c>
      <c r="H38" s="37">
        <v>3.3</v>
      </c>
      <c r="I38" s="37">
        <v>3.74</v>
      </c>
      <c r="J38" s="38">
        <v>1.1399999999999999</v>
      </c>
      <c r="K38" s="22"/>
      <c r="L38" s="22"/>
      <c r="M38" s="22"/>
      <c r="N38" s="22"/>
      <c r="O38" s="22"/>
      <c r="P38" s="22"/>
    </row>
    <row r="39" spans="1:16" ht="39" customHeight="1" x14ac:dyDescent="0.2">
      <c r="A39" s="22"/>
      <c r="B39" s="35"/>
      <c r="C39" s="1143" t="s">
        <v>585</v>
      </c>
      <c r="D39" s="1144"/>
      <c r="E39" s="1145"/>
      <c r="F39" s="36">
        <v>0.77</v>
      </c>
      <c r="G39" s="37">
        <v>0.85</v>
      </c>
      <c r="H39" s="37">
        <v>0.87</v>
      </c>
      <c r="I39" s="37">
        <v>0.88</v>
      </c>
      <c r="J39" s="38">
        <v>0.89</v>
      </c>
      <c r="K39" s="22"/>
      <c r="L39" s="22"/>
      <c r="M39" s="22"/>
      <c r="N39" s="22"/>
      <c r="O39" s="22"/>
      <c r="P39" s="22"/>
    </row>
    <row r="40" spans="1:16" ht="39" customHeight="1" x14ac:dyDescent="0.2">
      <c r="A40" s="22"/>
      <c r="B40" s="35"/>
      <c r="C40" s="1143" t="s">
        <v>586</v>
      </c>
      <c r="D40" s="1144"/>
      <c r="E40" s="1145"/>
      <c r="F40" s="36" t="s">
        <v>530</v>
      </c>
      <c r="G40" s="37" t="s">
        <v>530</v>
      </c>
      <c r="H40" s="37">
        <v>0.28000000000000003</v>
      </c>
      <c r="I40" s="37">
        <v>0.28000000000000003</v>
      </c>
      <c r="J40" s="38">
        <v>0.3</v>
      </c>
      <c r="K40" s="22"/>
      <c r="L40" s="22"/>
      <c r="M40" s="22"/>
      <c r="N40" s="22"/>
      <c r="O40" s="22"/>
      <c r="P40" s="22"/>
    </row>
    <row r="41" spans="1:16" ht="39" customHeight="1" x14ac:dyDescent="0.2">
      <c r="A41" s="22"/>
      <c r="B41" s="35"/>
      <c r="C41" s="1143" t="s">
        <v>587</v>
      </c>
      <c r="D41" s="1144"/>
      <c r="E41" s="1145"/>
      <c r="F41" s="36" t="s">
        <v>530</v>
      </c>
      <c r="G41" s="37" t="s">
        <v>530</v>
      </c>
      <c r="H41" s="37">
        <v>0.03</v>
      </c>
      <c r="I41" s="37">
        <v>0.23</v>
      </c>
      <c r="J41" s="38">
        <v>0.23</v>
      </c>
      <c r="K41" s="22"/>
      <c r="L41" s="22"/>
      <c r="M41" s="22"/>
      <c r="N41" s="22"/>
      <c r="O41" s="22"/>
      <c r="P41" s="22"/>
    </row>
    <row r="42" spans="1:16" ht="39" customHeight="1" x14ac:dyDescent="0.2">
      <c r="A42" s="22"/>
      <c r="B42" s="39"/>
      <c r="C42" s="1143" t="s">
        <v>588</v>
      </c>
      <c r="D42" s="1144"/>
      <c r="E42" s="1145"/>
      <c r="F42" s="36" t="s">
        <v>530</v>
      </c>
      <c r="G42" s="37" t="s">
        <v>530</v>
      </c>
      <c r="H42" s="37" t="s">
        <v>530</v>
      </c>
      <c r="I42" s="37" t="s">
        <v>530</v>
      </c>
      <c r="J42" s="38" t="s">
        <v>530</v>
      </c>
      <c r="K42" s="22"/>
      <c r="L42" s="22"/>
      <c r="M42" s="22"/>
      <c r="N42" s="22"/>
      <c r="O42" s="22"/>
      <c r="P42" s="22"/>
    </row>
    <row r="43" spans="1:16" ht="39" customHeight="1" thickBot="1" x14ac:dyDescent="0.25">
      <c r="A43" s="22"/>
      <c r="B43" s="40"/>
      <c r="C43" s="1146" t="s">
        <v>589</v>
      </c>
      <c r="D43" s="1147"/>
      <c r="E43" s="1148"/>
      <c r="F43" s="41">
        <v>0.31</v>
      </c>
      <c r="G43" s="42">
        <v>0.33</v>
      </c>
      <c r="H43" s="42">
        <v>0.02</v>
      </c>
      <c r="I43" s="42">
        <v>0.02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yIn+zNEmRtMwnYMV2I1gcFgbYgwKvyY8/G4M3YmXwN7UJ2ABoRaiwAWAtUV+D6BxxDR+Ke28ioINZBHLJI4Vg==" saltValue="4QpC6CQI2FNgLFXSpFOY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4"/>
  <sheetViews>
    <sheetView showGridLines="0" zoomScale="70" zoomScaleNormal="70" zoomScaleSheetLayoutView="55" workbookViewId="0">
      <selection activeCell="D59" sqref="D59:J59"/>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2">
      <c r="A45" s="48"/>
      <c r="B45" s="1174" t="s">
        <v>11</v>
      </c>
      <c r="C45" s="1175"/>
      <c r="D45" s="58"/>
      <c r="E45" s="1180" t="s">
        <v>12</v>
      </c>
      <c r="F45" s="1180"/>
      <c r="G45" s="1180"/>
      <c r="H45" s="1180"/>
      <c r="I45" s="1180"/>
      <c r="J45" s="1181"/>
      <c r="K45" s="59">
        <v>2053</v>
      </c>
      <c r="L45" s="60">
        <v>1972</v>
      </c>
      <c r="M45" s="60">
        <v>1870</v>
      </c>
      <c r="N45" s="60">
        <v>1935</v>
      </c>
      <c r="O45" s="61">
        <v>1918</v>
      </c>
      <c r="P45" s="48"/>
      <c r="Q45" s="48"/>
      <c r="R45" s="48"/>
      <c r="S45" s="48"/>
      <c r="T45" s="48"/>
      <c r="U45" s="48"/>
    </row>
    <row r="46" spans="1:21" ht="30.75" customHeight="1" x14ac:dyDescent="0.2">
      <c r="A46" s="48"/>
      <c r="B46" s="1176"/>
      <c r="C46" s="1177"/>
      <c r="D46" s="62"/>
      <c r="E46" s="1153" t="s">
        <v>13</v>
      </c>
      <c r="F46" s="1153"/>
      <c r="G46" s="1153"/>
      <c r="H46" s="1153"/>
      <c r="I46" s="1153"/>
      <c r="J46" s="1154"/>
      <c r="K46" s="63" t="s">
        <v>530</v>
      </c>
      <c r="L46" s="64" t="s">
        <v>530</v>
      </c>
      <c r="M46" s="64" t="s">
        <v>530</v>
      </c>
      <c r="N46" s="64" t="s">
        <v>530</v>
      </c>
      <c r="O46" s="65" t="s">
        <v>530</v>
      </c>
      <c r="P46" s="48"/>
      <c r="Q46" s="48"/>
      <c r="R46" s="48"/>
      <c r="S46" s="48"/>
      <c r="T46" s="48"/>
      <c r="U46" s="48"/>
    </row>
    <row r="47" spans="1:21" ht="30.75" customHeight="1" x14ac:dyDescent="0.2">
      <c r="A47" s="48"/>
      <c r="B47" s="1176"/>
      <c r="C47" s="1177"/>
      <c r="D47" s="62"/>
      <c r="E47" s="1153" t="s">
        <v>14</v>
      </c>
      <c r="F47" s="1153"/>
      <c r="G47" s="1153"/>
      <c r="H47" s="1153"/>
      <c r="I47" s="1153"/>
      <c r="J47" s="1154"/>
      <c r="K47" s="63" t="s">
        <v>530</v>
      </c>
      <c r="L47" s="64" t="s">
        <v>530</v>
      </c>
      <c r="M47" s="64" t="s">
        <v>530</v>
      </c>
      <c r="N47" s="64" t="s">
        <v>530</v>
      </c>
      <c r="O47" s="65" t="s">
        <v>530</v>
      </c>
      <c r="P47" s="48"/>
      <c r="Q47" s="48"/>
      <c r="R47" s="48"/>
      <c r="S47" s="48"/>
      <c r="T47" s="48"/>
      <c r="U47" s="48"/>
    </row>
    <row r="48" spans="1:21" ht="30.75" customHeight="1" x14ac:dyDescent="0.2">
      <c r="A48" s="48"/>
      <c r="B48" s="1176"/>
      <c r="C48" s="1177"/>
      <c r="D48" s="62"/>
      <c r="E48" s="1153" t="s">
        <v>15</v>
      </c>
      <c r="F48" s="1153"/>
      <c r="G48" s="1153"/>
      <c r="H48" s="1153"/>
      <c r="I48" s="1153"/>
      <c r="J48" s="1154"/>
      <c r="K48" s="63">
        <v>1541</v>
      </c>
      <c r="L48" s="64">
        <v>1522</v>
      </c>
      <c r="M48" s="64">
        <v>1475</v>
      </c>
      <c r="N48" s="64">
        <v>1441</v>
      </c>
      <c r="O48" s="65">
        <v>1507</v>
      </c>
      <c r="P48" s="48"/>
      <c r="Q48" s="48"/>
      <c r="R48" s="48"/>
      <c r="S48" s="48"/>
      <c r="T48" s="48"/>
      <c r="U48" s="48"/>
    </row>
    <row r="49" spans="1:21" ht="30.75" customHeight="1" x14ac:dyDescent="0.2">
      <c r="A49" s="48"/>
      <c r="B49" s="1176"/>
      <c r="C49" s="1177"/>
      <c r="D49" s="62"/>
      <c r="E49" s="1153" t="s">
        <v>16</v>
      </c>
      <c r="F49" s="1153"/>
      <c r="G49" s="1153"/>
      <c r="H49" s="1153"/>
      <c r="I49" s="1153"/>
      <c r="J49" s="1154"/>
      <c r="K49" s="63">
        <v>46</v>
      </c>
      <c r="L49" s="64">
        <v>46</v>
      </c>
      <c r="M49" s="64">
        <v>46</v>
      </c>
      <c r="N49" s="64">
        <v>46</v>
      </c>
      <c r="O49" s="65">
        <v>47</v>
      </c>
      <c r="P49" s="48"/>
      <c r="Q49" s="48"/>
      <c r="R49" s="48"/>
      <c r="S49" s="48"/>
      <c r="T49" s="48"/>
      <c r="U49" s="48"/>
    </row>
    <row r="50" spans="1:21" ht="30.75" customHeight="1" x14ac:dyDescent="0.2">
      <c r="A50" s="48"/>
      <c r="B50" s="1176"/>
      <c r="C50" s="1177"/>
      <c r="D50" s="62"/>
      <c r="E50" s="1153" t="s">
        <v>17</v>
      </c>
      <c r="F50" s="1153"/>
      <c r="G50" s="1153"/>
      <c r="H50" s="1153"/>
      <c r="I50" s="1153"/>
      <c r="J50" s="1154"/>
      <c r="K50" s="63">
        <v>19</v>
      </c>
      <c r="L50" s="64">
        <v>11</v>
      </c>
      <c r="M50" s="64">
        <v>18</v>
      </c>
      <c r="N50" s="64">
        <v>3</v>
      </c>
      <c r="O50" s="65">
        <v>17</v>
      </c>
      <c r="P50" s="48"/>
      <c r="Q50" s="48"/>
      <c r="R50" s="48"/>
      <c r="S50" s="48"/>
      <c r="T50" s="48"/>
      <c r="U50" s="48"/>
    </row>
    <row r="51" spans="1:21" ht="30.75" customHeight="1" x14ac:dyDescent="0.2">
      <c r="A51" s="48"/>
      <c r="B51" s="1178"/>
      <c r="C51" s="1179"/>
      <c r="D51" s="66"/>
      <c r="E51" s="1153" t="s">
        <v>18</v>
      </c>
      <c r="F51" s="1153"/>
      <c r="G51" s="1153"/>
      <c r="H51" s="1153"/>
      <c r="I51" s="1153"/>
      <c r="J51" s="1154"/>
      <c r="K51" s="63" t="s">
        <v>530</v>
      </c>
      <c r="L51" s="64" t="s">
        <v>530</v>
      </c>
      <c r="M51" s="64" t="s">
        <v>530</v>
      </c>
      <c r="N51" s="64" t="s">
        <v>530</v>
      </c>
      <c r="O51" s="65" t="s">
        <v>530</v>
      </c>
      <c r="P51" s="48"/>
      <c r="Q51" s="48"/>
      <c r="R51" s="48"/>
      <c r="S51" s="48"/>
      <c r="T51" s="48"/>
      <c r="U51" s="48"/>
    </row>
    <row r="52" spans="1:21" ht="30.75" customHeight="1" x14ac:dyDescent="0.2">
      <c r="A52" s="48"/>
      <c r="B52" s="1151" t="s">
        <v>19</v>
      </c>
      <c r="C52" s="1152"/>
      <c r="D52" s="66"/>
      <c r="E52" s="1153" t="s">
        <v>20</v>
      </c>
      <c r="F52" s="1153"/>
      <c r="G52" s="1153"/>
      <c r="H52" s="1153"/>
      <c r="I52" s="1153"/>
      <c r="J52" s="1154"/>
      <c r="K52" s="63">
        <v>2615</v>
      </c>
      <c r="L52" s="64">
        <v>2570</v>
      </c>
      <c r="M52" s="64">
        <v>2474</v>
      </c>
      <c r="N52" s="64">
        <v>2547</v>
      </c>
      <c r="O52" s="65">
        <v>2465</v>
      </c>
      <c r="P52" s="48"/>
      <c r="Q52" s="48"/>
      <c r="R52" s="48"/>
      <c r="S52" s="48"/>
      <c r="T52" s="48"/>
      <c r="U52" s="48"/>
    </row>
    <row r="53" spans="1:21" ht="30.75" customHeight="1" thickBot="1" x14ac:dyDescent="0.25">
      <c r="A53" s="48"/>
      <c r="B53" s="1155" t="s">
        <v>21</v>
      </c>
      <c r="C53" s="1156"/>
      <c r="D53" s="67"/>
      <c r="E53" s="1157" t="s">
        <v>22</v>
      </c>
      <c r="F53" s="1157"/>
      <c r="G53" s="1157"/>
      <c r="H53" s="1157"/>
      <c r="I53" s="1157"/>
      <c r="J53" s="1158"/>
      <c r="K53" s="68">
        <v>1044</v>
      </c>
      <c r="L53" s="69">
        <v>981</v>
      </c>
      <c r="M53" s="69">
        <v>935</v>
      </c>
      <c r="N53" s="69">
        <v>878</v>
      </c>
      <c r="O53" s="70">
        <v>1024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590</v>
      </c>
      <c r="P56" s="48"/>
      <c r="Q56" s="48"/>
      <c r="R56" s="48"/>
      <c r="S56" s="48"/>
      <c r="T56" s="48"/>
      <c r="U56" s="48"/>
    </row>
    <row r="57" spans="1:21" ht="31.5" customHeight="1" thickBot="1" x14ac:dyDescent="0.3">
      <c r="A57" s="48"/>
      <c r="B57" s="76"/>
      <c r="C57" s="77"/>
      <c r="D57" s="77"/>
      <c r="E57" s="78"/>
      <c r="F57" s="78"/>
      <c r="G57" s="78"/>
      <c r="H57" s="78"/>
      <c r="I57" s="78"/>
      <c r="J57" s="79" t="s">
        <v>2</v>
      </c>
      <c r="K57" s="80" t="s">
        <v>591</v>
      </c>
      <c r="L57" s="81" t="s">
        <v>592</v>
      </c>
      <c r="M57" s="81" t="s">
        <v>593</v>
      </c>
      <c r="N57" s="81" t="s">
        <v>594</v>
      </c>
      <c r="O57" s="82" t="s">
        <v>595</v>
      </c>
      <c r="P57" s="48"/>
      <c r="Q57" s="48"/>
      <c r="R57" s="48"/>
      <c r="S57" s="48"/>
      <c r="T57" s="48"/>
      <c r="U57" s="48"/>
    </row>
    <row r="58" spans="1:21" ht="31.5" customHeight="1" x14ac:dyDescent="0.2">
      <c r="B58" s="1159" t="s">
        <v>26</v>
      </c>
      <c r="C58" s="1160"/>
      <c r="D58" s="1165" t="s">
        <v>27</v>
      </c>
      <c r="E58" s="1166"/>
      <c r="F58" s="1166"/>
      <c r="G58" s="1166"/>
      <c r="H58" s="1166"/>
      <c r="I58" s="1166"/>
      <c r="J58" s="1167"/>
      <c r="K58" s="83"/>
      <c r="L58" s="84"/>
      <c r="M58" s="84"/>
      <c r="N58" s="84"/>
      <c r="O58" s="85"/>
    </row>
    <row r="59" spans="1:21" ht="31.5" customHeight="1" x14ac:dyDescent="0.2">
      <c r="B59" s="1161"/>
      <c r="C59" s="1162"/>
      <c r="D59" s="1168" t="s">
        <v>28</v>
      </c>
      <c r="E59" s="1169"/>
      <c r="F59" s="1169"/>
      <c r="G59" s="1169"/>
      <c r="H59" s="1169"/>
      <c r="I59" s="1169"/>
      <c r="J59" s="1170"/>
      <c r="K59" s="86"/>
      <c r="L59" s="87"/>
      <c r="M59" s="87"/>
      <c r="N59" s="87"/>
      <c r="O59" s="88"/>
    </row>
    <row r="60" spans="1:21" ht="31.5" customHeight="1" thickBot="1" x14ac:dyDescent="0.25">
      <c r="B60" s="1163"/>
      <c r="C60" s="1164"/>
      <c r="D60" s="1171" t="s">
        <v>29</v>
      </c>
      <c r="E60" s="1172"/>
      <c r="F60" s="1172"/>
      <c r="G60" s="1172"/>
      <c r="H60" s="1172"/>
      <c r="I60" s="1172"/>
      <c r="J60" s="117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AwgZxnXWKqPRhJqQ0Z0NudL246wTos352nnTq/wmNHKq9Ei1mXRXImPqQz6QTA3fBT5DsqVshvu95oqNHTbyw==" saltValue="MtFLWB66RIeoZohksWno8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D1"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572</v>
      </c>
      <c r="J40" s="103" t="s">
        <v>573</v>
      </c>
      <c r="K40" s="103" t="s">
        <v>574</v>
      </c>
      <c r="L40" s="103" t="s">
        <v>575</v>
      </c>
      <c r="M40" s="104" t="s">
        <v>576</v>
      </c>
    </row>
    <row r="41" spans="2:13" ht="27.75" customHeight="1" x14ac:dyDescent="0.2">
      <c r="B41" s="1194" t="s">
        <v>32</v>
      </c>
      <c r="C41" s="1195"/>
      <c r="D41" s="105"/>
      <c r="E41" s="1196" t="s">
        <v>33</v>
      </c>
      <c r="F41" s="1196"/>
      <c r="G41" s="1196"/>
      <c r="H41" s="1197"/>
      <c r="I41" s="353">
        <v>17764</v>
      </c>
      <c r="J41" s="354">
        <v>18195</v>
      </c>
      <c r="K41" s="354">
        <v>19680</v>
      </c>
      <c r="L41" s="354">
        <v>21227</v>
      </c>
      <c r="M41" s="355">
        <v>22245</v>
      </c>
    </row>
    <row r="42" spans="2:13" ht="27.75" customHeight="1" x14ac:dyDescent="0.2">
      <c r="B42" s="1184"/>
      <c r="C42" s="1185"/>
      <c r="D42" s="106"/>
      <c r="E42" s="1188" t="s">
        <v>34</v>
      </c>
      <c r="F42" s="1188"/>
      <c r="G42" s="1188"/>
      <c r="H42" s="1189"/>
      <c r="I42" s="356">
        <v>53</v>
      </c>
      <c r="J42" s="357">
        <v>40</v>
      </c>
      <c r="K42" s="357">
        <v>36</v>
      </c>
      <c r="L42" s="357">
        <v>59</v>
      </c>
      <c r="M42" s="358">
        <v>55</v>
      </c>
    </row>
    <row r="43" spans="2:13" ht="27.75" customHeight="1" x14ac:dyDescent="0.2">
      <c r="B43" s="1184"/>
      <c r="C43" s="1185"/>
      <c r="D43" s="106"/>
      <c r="E43" s="1188" t="s">
        <v>35</v>
      </c>
      <c r="F43" s="1188"/>
      <c r="G43" s="1188"/>
      <c r="H43" s="1189"/>
      <c r="I43" s="356">
        <v>16144</v>
      </c>
      <c r="J43" s="357">
        <v>15465</v>
      </c>
      <c r="K43" s="357">
        <v>14881</v>
      </c>
      <c r="L43" s="357">
        <v>13765</v>
      </c>
      <c r="M43" s="358">
        <v>13067</v>
      </c>
    </row>
    <row r="44" spans="2:13" ht="27.75" customHeight="1" x14ac:dyDescent="0.2">
      <c r="B44" s="1184"/>
      <c r="C44" s="1185"/>
      <c r="D44" s="106"/>
      <c r="E44" s="1188" t="s">
        <v>36</v>
      </c>
      <c r="F44" s="1188"/>
      <c r="G44" s="1188"/>
      <c r="H44" s="1189"/>
      <c r="I44" s="356">
        <v>545</v>
      </c>
      <c r="J44" s="357">
        <v>510</v>
      </c>
      <c r="K44" s="357">
        <v>471</v>
      </c>
      <c r="L44" s="357">
        <v>431</v>
      </c>
      <c r="M44" s="358">
        <v>390</v>
      </c>
    </row>
    <row r="45" spans="2:13" ht="27.75" customHeight="1" x14ac:dyDescent="0.2">
      <c r="B45" s="1184"/>
      <c r="C45" s="1185"/>
      <c r="D45" s="106"/>
      <c r="E45" s="1188" t="s">
        <v>37</v>
      </c>
      <c r="F45" s="1188"/>
      <c r="G45" s="1188"/>
      <c r="H45" s="1189"/>
      <c r="I45" s="356">
        <v>2889</v>
      </c>
      <c r="J45" s="357">
        <v>2822</v>
      </c>
      <c r="K45" s="357">
        <v>2705</v>
      </c>
      <c r="L45" s="357">
        <v>2651</v>
      </c>
      <c r="M45" s="358">
        <v>2755</v>
      </c>
    </row>
    <row r="46" spans="2:13" ht="27.75" customHeight="1" x14ac:dyDescent="0.2">
      <c r="B46" s="1184"/>
      <c r="C46" s="1185"/>
      <c r="D46" s="107"/>
      <c r="E46" s="1188" t="s">
        <v>38</v>
      </c>
      <c r="F46" s="1188"/>
      <c r="G46" s="1188"/>
      <c r="H46" s="1189"/>
      <c r="I46" s="356">
        <v>0</v>
      </c>
      <c r="J46" s="357">
        <v>1</v>
      </c>
      <c r="K46" s="357">
        <v>0</v>
      </c>
      <c r="L46" s="357">
        <v>0</v>
      </c>
      <c r="M46" s="358">
        <v>1</v>
      </c>
    </row>
    <row r="47" spans="2:13" ht="27.75" customHeight="1" x14ac:dyDescent="0.2">
      <c r="B47" s="1184"/>
      <c r="C47" s="1185"/>
      <c r="D47" s="108"/>
      <c r="E47" s="1198" t="s">
        <v>39</v>
      </c>
      <c r="F47" s="1199"/>
      <c r="G47" s="1199"/>
      <c r="H47" s="1200"/>
      <c r="I47" s="356" t="s">
        <v>530</v>
      </c>
      <c r="J47" s="357" t="s">
        <v>530</v>
      </c>
      <c r="K47" s="357" t="s">
        <v>530</v>
      </c>
      <c r="L47" s="357" t="s">
        <v>530</v>
      </c>
      <c r="M47" s="358" t="s">
        <v>530</v>
      </c>
    </row>
    <row r="48" spans="2:13" ht="27.75" customHeight="1" x14ac:dyDescent="0.2">
      <c r="B48" s="1184"/>
      <c r="C48" s="1185"/>
      <c r="D48" s="106"/>
      <c r="E48" s="1188" t="s">
        <v>40</v>
      </c>
      <c r="F48" s="1188"/>
      <c r="G48" s="1188"/>
      <c r="H48" s="1189"/>
      <c r="I48" s="356" t="s">
        <v>530</v>
      </c>
      <c r="J48" s="357" t="s">
        <v>530</v>
      </c>
      <c r="K48" s="357" t="s">
        <v>530</v>
      </c>
      <c r="L48" s="357" t="s">
        <v>530</v>
      </c>
      <c r="M48" s="358" t="s">
        <v>530</v>
      </c>
    </row>
    <row r="49" spans="2:13" ht="27.75" customHeight="1" x14ac:dyDescent="0.2">
      <c r="B49" s="1186"/>
      <c r="C49" s="1187"/>
      <c r="D49" s="106"/>
      <c r="E49" s="1188" t="s">
        <v>41</v>
      </c>
      <c r="F49" s="1188"/>
      <c r="G49" s="1188"/>
      <c r="H49" s="1189"/>
      <c r="I49" s="356" t="s">
        <v>530</v>
      </c>
      <c r="J49" s="357" t="s">
        <v>530</v>
      </c>
      <c r="K49" s="357" t="s">
        <v>530</v>
      </c>
      <c r="L49" s="357" t="s">
        <v>530</v>
      </c>
      <c r="M49" s="358" t="s">
        <v>530</v>
      </c>
    </row>
    <row r="50" spans="2:13" ht="27.75" customHeight="1" x14ac:dyDescent="0.2">
      <c r="B50" s="1182" t="s">
        <v>42</v>
      </c>
      <c r="C50" s="1183"/>
      <c r="D50" s="109"/>
      <c r="E50" s="1188" t="s">
        <v>43</v>
      </c>
      <c r="F50" s="1188"/>
      <c r="G50" s="1188"/>
      <c r="H50" s="1189"/>
      <c r="I50" s="356">
        <v>14762</v>
      </c>
      <c r="J50" s="357">
        <v>14362</v>
      </c>
      <c r="K50" s="357">
        <v>13401</v>
      </c>
      <c r="L50" s="357">
        <v>12985</v>
      </c>
      <c r="M50" s="358">
        <v>14340</v>
      </c>
    </row>
    <row r="51" spans="2:13" ht="27.75" customHeight="1" x14ac:dyDescent="0.2">
      <c r="B51" s="1184"/>
      <c r="C51" s="1185"/>
      <c r="D51" s="106"/>
      <c r="E51" s="1188" t="s">
        <v>44</v>
      </c>
      <c r="F51" s="1188"/>
      <c r="G51" s="1188"/>
      <c r="H51" s="1189"/>
      <c r="I51" s="356">
        <v>1454</v>
      </c>
      <c r="J51" s="357">
        <v>1404</v>
      </c>
      <c r="K51" s="357">
        <v>1350</v>
      </c>
      <c r="L51" s="357">
        <v>1370</v>
      </c>
      <c r="M51" s="358">
        <v>1346</v>
      </c>
    </row>
    <row r="52" spans="2:13" ht="27.75" customHeight="1" x14ac:dyDescent="0.2">
      <c r="B52" s="1186"/>
      <c r="C52" s="1187"/>
      <c r="D52" s="106"/>
      <c r="E52" s="1188" t="s">
        <v>45</v>
      </c>
      <c r="F52" s="1188"/>
      <c r="G52" s="1188"/>
      <c r="H52" s="1189"/>
      <c r="I52" s="356">
        <v>22819</v>
      </c>
      <c r="J52" s="357">
        <v>22771</v>
      </c>
      <c r="K52" s="357">
        <v>23376</v>
      </c>
      <c r="L52" s="357">
        <v>23551</v>
      </c>
      <c r="M52" s="358">
        <v>23865</v>
      </c>
    </row>
    <row r="53" spans="2:13" ht="27.75" customHeight="1" thickBot="1" x14ac:dyDescent="0.25">
      <c r="B53" s="1190" t="s">
        <v>46</v>
      </c>
      <c r="C53" s="1191"/>
      <c r="D53" s="110"/>
      <c r="E53" s="1192" t="s">
        <v>47</v>
      </c>
      <c r="F53" s="1192"/>
      <c r="G53" s="1192"/>
      <c r="H53" s="1193"/>
      <c r="I53" s="359">
        <v>-1639</v>
      </c>
      <c r="J53" s="360">
        <v>-1504</v>
      </c>
      <c r="K53" s="360">
        <v>-354</v>
      </c>
      <c r="L53" s="360">
        <v>227</v>
      </c>
      <c r="M53" s="361">
        <v>-1038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8JvA0Utvq6r+yfAkEfxIqLC0dGghdUycykSg6ErU5lIOwYs5s2h7VNnpHIYGOzBMG/txwxBvymKWeCxoBKjJEA==" saltValue="nAV9uQX2ZyzXeR1kIS+P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election activeCell="A64" sqref="A64"/>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574</v>
      </c>
      <c r="G54" s="119" t="s">
        <v>575</v>
      </c>
      <c r="H54" s="120" t="s">
        <v>576</v>
      </c>
    </row>
    <row r="55" spans="2:8" ht="52.5" customHeight="1" x14ac:dyDescent="0.2">
      <c r="B55" s="121"/>
      <c r="C55" s="1206" t="s">
        <v>50</v>
      </c>
      <c r="D55" s="1206"/>
      <c r="E55" s="1207"/>
      <c r="F55" s="122">
        <v>6218</v>
      </c>
      <c r="G55" s="122">
        <v>5980</v>
      </c>
      <c r="H55" s="123">
        <v>7147</v>
      </c>
    </row>
    <row r="56" spans="2:8" ht="52.5" customHeight="1" x14ac:dyDescent="0.2">
      <c r="B56" s="124"/>
      <c r="C56" s="1208" t="s">
        <v>51</v>
      </c>
      <c r="D56" s="1208"/>
      <c r="E56" s="1209"/>
      <c r="F56" s="125">
        <v>742</v>
      </c>
      <c r="G56" s="125">
        <v>842</v>
      </c>
      <c r="H56" s="126">
        <v>788</v>
      </c>
    </row>
    <row r="57" spans="2:8" ht="53.25" customHeight="1" x14ac:dyDescent="0.2">
      <c r="B57" s="124"/>
      <c r="C57" s="1210" t="s">
        <v>52</v>
      </c>
      <c r="D57" s="1210"/>
      <c r="E57" s="1211"/>
      <c r="F57" s="127">
        <v>6774</v>
      </c>
      <c r="G57" s="127">
        <v>6399</v>
      </c>
      <c r="H57" s="128">
        <v>6507</v>
      </c>
    </row>
    <row r="58" spans="2:8" ht="45.75" customHeight="1" x14ac:dyDescent="0.2">
      <c r="B58" s="129"/>
      <c r="C58" s="1201" t="s">
        <v>611</v>
      </c>
      <c r="D58" s="1202"/>
      <c r="E58" s="1203"/>
      <c r="F58" s="130">
        <v>3064</v>
      </c>
      <c r="G58" s="130">
        <v>2984</v>
      </c>
      <c r="H58" s="131">
        <v>2880</v>
      </c>
    </row>
    <row r="59" spans="2:8" ht="45.75" customHeight="1" x14ac:dyDescent="0.2">
      <c r="B59" s="129"/>
      <c r="C59" s="1201" t="s">
        <v>615</v>
      </c>
      <c r="D59" s="1202"/>
      <c r="E59" s="1203"/>
      <c r="F59" s="130">
        <v>889</v>
      </c>
      <c r="G59" s="130">
        <v>791</v>
      </c>
      <c r="H59" s="131">
        <v>739</v>
      </c>
    </row>
    <row r="60" spans="2:8" ht="45.75" customHeight="1" x14ac:dyDescent="0.2">
      <c r="B60" s="129"/>
      <c r="C60" s="1201" t="s">
        <v>612</v>
      </c>
      <c r="D60" s="1202"/>
      <c r="E60" s="1203"/>
      <c r="F60" s="130">
        <v>508</v>
      </c>
      <c r="G60" s="130">
        <v>479</v>
      </c>
      <c r="H60" s="131">
        <v>448</v>
      </c>
    </row>
    <row r="61" spans="2:8" ht="45.75" customHeight="1" x14ac:dyDescent="0.2">
      <c r="B61" s="129"/>
      <c r="C61" s="1201" t="s">
        <v>613</v>
      </c>
      <c r="D61" s="1202"/>
      <c r="E61" s="1203"/>
      <c r="F61" s="130">
        <v>219</v>
      </c>
      <c r="G61" s="130">
        <v>164</v>
      </c>
      <c r="H61" s="131">
        <v>406</v>
      </c>
    </row>
    <row r="62" spans="2:8" ht="45.75" customHeight="1" thickBot="1" x14ac:dyDescent="0.25">
      <c r="B62" s="132"/>
      <c r="C62" s="1201" t="s">
        <v>614</v>
      </c>
      <c r="D62" s="1202"/>
      <c r="E62" s="1203"/>
      <c r="F62" s="130">
        <v>542</v>
      </c>
      <c r="G62" s="130">
        <v>452</v>
      </c>
      <c r="H62" s="131">
        <v>370</v>
      </c>
    </row>
    <row r="63" spans="2:8" ht="52.5" customHeight="1" thickBot="1" x14ac:dyDescent="0.25">
      <c r="B63" s="133"/>
      <c r="C63" s="1204" t="s">
        <v>53</v>
      </c>
      <c r="D63" s="1204"/>
      <c r="E63" s="1205"/>
      <c r="F63" s="134">
        <v>13734</v>
      </c>
      <c r="G63" s="134">
        <v>13221</v>
      </c>
      <c r="H63" s="135">
        <v>14443</v>
      </c>
    </row>
    <row r="64" spans="2:8" ht="13" x14ac:dyDescent="0.2"/>
  </sheetData>
  <sheetProtection algorithmName="SHA-512" hashValue="8eiLoRNaaaFeirHaEExaJNyn0be7smLl6jRpwS/cW6+d8wN7doFBAMffhZoI6+K4zqy6S12iR0ecJB/7ndA6Yg==" saltValue="6JTeaJ1xLPoP6ZzD3HiT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569</v>
      </c>
      <c r="G2" s="149"/>
      <c r="H2" s="150"/>
    </row>
    <row r="3" spans="1:8" x14ac:dyDescent="0.2">
      <c r="A3" s="146" t="s">
        <v>562</v>
      </c>
      <c r="B3" s="151"/>
      <c r="C3" s="152"/>
      <c r="D3" s="153">
        <v>63700</v>
      </c>
      <c r="E3" s="154"/>
      <c r="F3" s="155">
        <v>69729</v>
      </c>
      <c r="G3" s="156"/>
      <c r="H3" s="157"/>
    </row>
    <row r="4" spans="1:8" x14ac:dyDescent="0.2">
      <c r="A4" s="158"/>
      <c r="B4" s="159"/>
      <c r="C4" s="160"/>
      <c r="D4" s="161">
        <v>24781</v>
      </c>
      <c r="E4" s="162"/>
      <c r="F4" s="163">
        <v>38908</v>
      </c>
      <c r="G4" s="164"/>
      <c r="H4" s="165"/>
    </row>
    <row r="5" spans="1:8" x14ac:dyDescent="0.2">
      <c r="A5" s="146" t="s">
        <v>564</v>
      </c>
      <c r="B5" s="151"/>
      <c r="C5" s="152"/>
      <c r="D5" s="153">
        <v>79906</v>
      </c>
      <c r="E5" s="154"/>
      <c r="F5" s="155">
        <v>74581</v>
      </c>
      <c r="G5" s="156"/>
      <c r="H5" s="157"/>
    </row>
    <row r="6" spans="1:8" x14ac:dyDescent="0.2">
      <c r="A6" s="158"/>
      <c r="B6" s="159"/>
      <c r="C6" s="160"/>
      <c r="D6" s="161">
        <v>34076</v>
      </c>
      <c r="E6" s="162"/>
      <c r="F6" s="163">
        <v>41563</v>
      </c>
      <c r="G6" s="164"/>
      <c r="H6" s="165"/>
    </row>
    <row r="7" spans="1:8" x14ac:dyDescent="0.2">
      <c r="A7" s="146" t="s">
        <v>565</v>
      </c>
      <c r="B7" s="151"/>
      <c r="C7" s="152"/>
      <c r="D7" s="153">
        <v>143645</v>
      </c>
      <c r="E7" s="154"/>
      <c r="F7" s="155">
        <v>76347</v>
      </c>
      <c r="G7" s="156"/>
      <c r="H7" s="157"/>
    </row>
    <row r="8" spans="1:8" x14ac:dyDescent="0.2">
      <c r="A8" s="158"/>
      <c r="B8" s="159"/>
      <c r="C8" s="160"/>
      <c r="D8" s="161">
        <v>86195</v>
      </c>
      <c r="E8" s="162"/>
      <c r="F8" s="163">
        <v>41762</v>
      </c>
      <c r="G8" s="164"/>
      <c r="H8" s="165"/>
    </row>
    <row r="9" spans="1:8" x14ac:dyDescent="0.2">
      <c r="A9" s="146" t="s">
        <v>566</v>
      </c>
      <c r="B9" s="151"/>
      <c r="C9" s="152"/>
      <c r="D9" s="153">
        <v>98988</v>
      </c>
      <c r="E9" s="154"/>
      <c r="F9" s="155">
        <v>92919</v>
      </c>
      <c r="G9" s="156"/>
      <c r="H9" s="157"/>
    </row>
    <row r="10" spans="1:8" x14ac:dyDescent="0.2">
      <c r="A10" s="158"/>
      <c r="B10" s="159"/>
      <c r="C10" s="160"/>
      <c r="D10" s="161">
        <v>58013</v>
      </c>
      <c r="E10" s="162"/>
      <c r="F10" s="163">
        <v>54128</v>
      </c>
      <c r="G10" s="164"/>
      <c r="H10" s="165"/>
    </row>
    <row r="11" spans="1:8" x14ac:dyDescent="0.2">
      <c r="A11" s="146" t="s">
        <v>567</v>
      </c>
      <c r="B11" s="151"/>
      <c r="C11" s="152"/>
      <c r="D11" s="153">
        <v>99807</v>
      </c>
      <c r="E11" s="154"/>
      <c r="F11" s="155">
        <v>103663</v>
      </c>
      <c r="G11" s="156"/>
      <c r="H11" s="157"/>
    </row>
    <row r="12" spans="1:8" x14ac:dyDescent="0.2">
      <c r="A12" s="158"/>
      <c r="B12" s="159"/>
      <c r="C12" s="166"/>
      <c r="D12" s="161">
        <v>75462</v>
      </c>
      <c r="E12" s="162"/>
      <c r="F12" s="163">
        <v>64346</v>
      </c>
      <c r="G12" s="164"/>
      <c r="H12" s="165"/>
    </row>
    <row r="13" spans="1:8" x14ac:dyDescent="0.2">
      <c r="A13" s="146"/>
      <c r="B13" s="151"/>
      <c r="C13" s="167"/>
      <c r="D13" s="168">
        <v>97209</v>
      </c>
      <c r="E13" s="169"/>
      <c r="F13" s="170">
        <v>83448</v>
      </c>
      <c r="G13" s="171"/>
      <c r="H13" s="157"/>
    </row>
    <row r="14" spans="1:8" x14ac:dyDescent="0.2">
      <c r="A14" s="158"/>
      <c r="B14" s="159"/>
      <c r="C14" s="160"/>
      <c r="D14" s="161">
        <v>55705</v>
      </c>
      <c r="E14" s="162"/>
      <c r="F14" s="163">
        <v>48141</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2.4</v>
      </c>
      <c r="C19" s="172">
        <f>ROUND(VALUE(SUBSTITUTE(実質収支比率等に係る経年分析!G$48,"▲","-")),2)</f>
        <v>0.48</v>
      </c>
      <c r="D19" s="172">
        <f>ROUND(VALUE(SUBSTITUTE(実質収支比率等に係る経年分析!H$48,"▲","-")),2)</f>
        <v>0.7</v>
      </c>
      <c r="E19" s="172">
        <f>ROUND(VALUE(SUBSTITUTE(実質収支比率等に係る経年分析!I$48,"▲","-")),2)</f>
        <v>9.0399999999999991</v>
      </c>
      <c r="F19" s="172">
        <f>ROUND(VALUE(SUBSTITUTE(実質収支比率等に係る経年分析!J$48,"▲","-")),2)</f>
        <v>6.35</v>
      </c>
    </row>
    <row r="20" spans="1:11" x14ac:dyDescent="0.2">
      <c r="A20" s="172" t="s">
        <v>57</v>
      </c>
      <c r="B20" s="172">
        <f>ROUND(VALUE(SUBSTITUTE(実質収支比率等に係る経年分析!F$47,"▲","-")),2)</f>
        <v>52.68</v>
      </c>
      <c r="C20" s="172">
        <f>ROUND(VALUE(SUBSTITUTE(実質収支比率等に係る経年分析!G$47,"▲","-")),2)</f>
        <v>54.03</v>
      </c>
      <c r="D20" s="172">
        <f>ROUND(VALUE(SUBSTITUTE(実質収支比率等に係る経年分析!H$47,"▲","-")),2)</f>
        <v>49.41</v>
      </c>
      <c r="E20" s="172">
        <f>ROUND(VALUE(SUBSTITUTE(実質収支比率等に係る経年分析!I$47,"▲","-")),2)</f>
        <v>45.51</v>
      </c>
      <c r="F20" s="172">
        <f>ROUND(VALUE(SUBSTITUTE(実質収支比率等に係る経年分析!J$47,"▲","-")),2)</f>
        <v>56.09</v>
      </c>
    </row>
    <row r="21" spans="1:11" x14ac:dyDescent="0.2">
      <c r="A21" s="172" t="s">
        <v>58</v>
      </c>
      <c r="B21" s="172">
        <f>IF(ISNUMBER(VALUE(SUBSTITUTE(実質収支比率等に係る経年分析!F$49,"▲","-"))),ROUND(VALUE(SUBSTITUTE(実質収支比率等に係る経年分析!F$49,"▲","-")),2),NA())</f>
        <v>-1.49</v>
      </c>
      <c r="C21" s="172">
        <f>IF(ISNUMBER(VALUE(SUBSTITUTE(実質収支比率等に係る経年分析!G$49,"▲","-"))),ROUND(VALUE(SUBSTITUTE(実質収支比率等に係る経年分析!G$49,"▲","-")),2),NA())</f>
        <v>-1.75</v>
      </c>
      <c r="D21" s="172">
        <f>IF(ISNUMBER(VALUE(SUBSTITUTE(実質収支比率等に係る経年分析!H$49,"▲","-"))),ROUND(VALUE(SUBSTITUTE(実質収支比率等に係る経年分析!H$49,"▲","-")),2),NA())</f>
        <v>-3.35</v>
      </c>
      <c r="E21" s="172">
        <f>IF(ISNUMBER(VALUE(SUBSTITUTE(実質収支比率等に係る経年分析!I$49,"▲","-"))),ROUND(VALUE(SUBSTITUTE(実質収支比率等に係る経年分析!I$49,"▲","-")),2),NA())</f>
        <v>6.61</v>
      </c>
      <c r="F21" s="172">
        <f>IF(ISNUMBER(VALUE(SUBSTITUTE(実質収支比率等に係る経年分析!J$49,"▲","-"))),ROUND(VALUE(SUBSTITUTE(実質収支比率等に係る経年分析!J$49,"▲","-")),2),NA())</f>
        <v>6.19</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0.31</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0.33</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0.02</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0.02</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str">
        <f>IF(連結実質赤字比率に係る赤字・黒字の構成分析!C$41="",NA(),連結実質赤字比率に係る赤字・黒字の構成分析!C$41)</f>
        <v>井原市下水道事業会計</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0.03</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0.23</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0.23</v>
      </c>
    </row>
    <row r="30" spans="1:11" x14ac:dyDescent="0.2">
      <c r="A30" s="173" t="str">
        <f>IF(連結実質赤字比率に係る赤字・黒字の構成分析!C$40="",NA(),連結実質赤字比率に係る赤字・黒字の構成分析!C$40)</f>
        <v>井原市簡易水道事業会計</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0.28000000000000003</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0.28000000000000003</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0.3</v>
      </c>
    </row>
    <row r="31" spans="1:11" x14ac:dyDescent="0.2">
      <c r="A31" s="173" t="str">
        <f>IF(連結実質赤字比率に係る赤字・黒字の構成分析!C$39="",NA(),連結実質赤字比率に係る赤字・黒字の構成分析!C$39)</f>
        <v>井原市工業用水道事業会計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0.77</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0.85</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0.87</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0.88</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0.89</v>
      </c>
    </row>
    <row r="32" spans="1:11" x14ac:dyDescent="0.2">
      <c r="A32" s="173" t="str">
        <f>IF(連結実質赤字比率に係る赤字・黒字の構成分析!C$38="",NA(),連結実質赤字比率に係る赤字・黒字の構成分析!C$38)</f>
        <v>井原市国民健康保険事業特別会計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3.03</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2.6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3.3</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3.74</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1.1399999999999999</v>
      </c>
    </row>
    <row r="33" spans="1:16" x14ac:dyDescent="0.2">
      <c r="A33" s="173" t="str">
        <f>IF(連結実質赤字比率に係る赤字・黒字の構成分析!C$37="",NA(),連結実質赤字比率に係る赤字・黒字の構成分析!C$37)</f>
        <v>井原市介護保険事業特別会計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0.24</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0.69</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0.8</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1.58</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2.59</v>
      </c>
    </row>
    <row r="34" spans="1:16" x14ac:dyDescent="0.2">
      <c r="A34" s="173" t="str">
        <f>IF(連結実質赤字比率に係る赤字・黒字の構成分析!C$36="",NA(),連結実質赤字比率に係る赤字・黒字の構成分析!C$36)</f>
        <v>一般会計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2.36</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0.46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0.67</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9.01</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6.34</v>
      </c>
    </row>
    <row r="35" spans="1:16" x14ac:dyDescent="0.2">
      <c r="A35" s="173" t="str">
        <f>IF(連結実質赤字比率に係る赤字・黒字の構成分析!C$35="",NA(),連結実質赤字比率に係る赤字・黒字の構成分析!C$35)</f>
        <v>井原市水道事業会計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9.23</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9.36</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9.0299999999999994</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8.19</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7.7</v>
      </c>
    </row>
    <row r="36" spans="1:16" x14ac:dyDescent="0.2">
      <c r="A36" s="173" t="str">
        <f>IF(連結実質赤字比率に係る赤字・黒字の構成分析!C$34="",NA(),連結実質赤字比率に係る赤字・黒字の構成分析!C$34)</f>
        <v>井原市病院事業会計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10.58</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9.7799999999999994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10.119999999999999</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10.32</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14.76</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2615</v>
      </c>
      <c r="E42" s="174"/>
      <c r="F42" s="174"/>
      <c r="G42" s="174">
        <f>'実質公債費比率（分子）の構造'!L$52</f>
        <v>2570</v>
      </c>
      <c r="H42" s="174"/>
      <c r="I42" s="174"/>
      <c r="J42" s="174">
        <f>'実質公債費比率（分子）の構造'!M$52</f>
        <v>2474</v>
      </c>
      <c r="K42" s="174"/>
      <c r="L42" s="174"/>
      <c r="M42" s="174">
        <f>'実質公債費比率（分子）の構造'!N$52</f>
        <v>2547</v>
      </c>
      <c r="N42" s="174"/>
      <c r="O42" s="174"/>
      <c r="P42" s="174">
        <f>'実質公債費比率（分子）の構造'!O$52</f>
        <v>2465</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f>'実質公債費比率（分子）の構造'!K$50</f>
        <v>19</v>
      </c>
      <c r="C44" s="174"/>
      <c r="D44" s="174"/>
      <c r="E44" s="174">
        <f>'実質公債費比率（分子）の構造'!L$50</f>
        <v>11</v>
      </c>
      <c r="F44" s="174"/>
      <c r="G44" s="174"/>
      <c r="H44" s="174">
        <f>'実質公債費比率（分子）の構造'!M$50</f>
        <v>18</v>
      </c>
      <c r="I44" s="174"/>
      <c r="J44" s="174"/>
      <c r="K44" s="174">
        <f>'実質公債費比率（分子）の構造'!N$50</f>
        <v>3</v>
      </c>
      <c r="L44" s="174"/>
      <c r="M44" s="174"/>
      <c r="N44" s="174">
        <f>'実質公債費比率（分子）の構造'!O$50</f>
        <v>17</v>
      </c>
      <c r="O44" s="174"/>
      <c r="P44" s="174"/>
    </row>
    <row r="45" spans="1:16" x14ac:dyDescent="0.2">
      <c r="A45" s="174" t="s">
        <v>68</v>
      </c>
      <c r="B45" s="174">
        <f>'実質公債費比率（分子）の構造'!K$49</f>
        <v>46</v>
      </c>
      <c r="C45" s="174"/>
      <c r="D45" s="174"/>
      <c r="E45" s="174">
        <f>'実質公債費比率（分子）の構造'!L$49</f>
        <v>46</v>
      </c>
      <c r="F45" s="174"/>
      <c r="G45" s="174"/>
      <c r="H45" s="174">
        <f>'実質公債費比率（分子）の構造'!M$49</f>
        <v>46</v>
      </c>
      <c r="I45" s="174"/>
      <c r="J45" s="174"/>
      <c r="K45" s="174">
        <f>'実質公債費比率（分子）の構造'!N$49</f>
        <v>46</v>
      </c>
      <c r="L45" s="174"/>
      <c r="M45" s="174"/>
      <c r="N45" s="174">
        <f>'実質公債費比率（分子）の構造'!O$49</f>
        <v>47</v>
      </c>
      <c r="O45" s="174"/>
      <c r="P45" s="174"/>
    </row>
    <row r="46" spans="1:16" x14ac:dyDescent="0.2">
      <c r="A46" s="174" t="s">
        <v>69</v>
      </c>
      <c r="B46" s="174">
        <f>'実質公債費比率（分子）の構造'!K$48</f>
        <v>1541</v>
      </c>
      <c r="C46" s="174"/>
      <c r="D46" s="174"/>
      <c r="E46" s="174">
        <f>'実質公債費比率（分子）の構造'!L$48</f>
        <v>1522</v>
      </c>
      <c r="F46" s="174"/>
      <c r="G46" s="174"/>
      <c r="H46" s="174">
        <f>'実質公債費比率（分子）の構造'!M$48</f>
        <v>1475</v>
      </c>
      <c r="I46" s="174"/>
      <c r="J46" s="174"/>
      <c r="K46" s="174">
        <f>'実質公債費比率（分子）の構造'!N$48</f>
        <v>1441</v>
      </c>
      <c r="L46" s="174"/>
      <c r="M46" s="174"/>
      <c r="N46" s="174">
        <f>'実質公債費比率（分子）の構造'!O$48</f>
        <v>1507</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2053</v>
      </c>
      <c r="C49" s="174"/>
      <c r="D49" s="174"/>
      <c r="E49" s="174">
        <f>'実質公債費比率（分子）の構造'!L$45</f>
        <v>1972</v>
      </c>
      <c r="F49" s="174"/>
      <c r="G49" s="174"/>
      <c r="H49" s="174">
        <f>'実質公債費比率（分子）の構造'!M$45</f>
        <v>1870</v>
      </c>
      <c r="I49" s="174"/>
      <c r="J49" s="174"/>
      <c r="K49" s="174">
        <f>'実質公債費比率（分子）の構造'!N$45</f>
        <v>1935</v>
      </c>
      <c r="L49" s="174"/>
      <c r="M49" s="174"/>
      <c r="N49" s="174">
        <f>'実質公債費比率（分子）の構造'!O$45</f>
        <v>1918</v>
      </c>
      <c r="O49" s="174"/>
      <c r="P49" s="174"/>
    </row>
    <row r="50" spans="1:16" x14ac:dyDescent="0.2">
      <c r="A50" s="174" t="s">
        <v>73</v>
      </c>
      <c r="B50" s="174" t="e">
        <f>NA()</f>
        <v>#N/A</v>
      </c>
      <c r="C50" s="174">
        <f>IF(ISNUMBER('実質公債費比率（分子）の構造'!K$53),'実質公債費比率（分子）の構造'!K$53,NA())</f>
        <v>1044</v>
      </c>
      <c r="D50" s="174" t="e">
        <f>NA()</f>
        <v>#N/A</v>
      </c>
      <c r="E50" s="174" t="e">
        <f>NA()</f>
        <v>#N/A</v>
      </c>
      <c r="F50" s="174">
        <f>IF(ISNUMBER('実質公債費比率（分子）の構造'!L$53),'実質公債費比率（分子）の構造'!L$53,NA())</f>
        <v>981</v>
      </c>
      <c r="G50" s="174" t="e">
        <f>NA()</f>
        <v>#N/A</v>
      </c>
      <c r="H50" s="174" t="e">
        <f>NA()</f>
        <v>#N/A</v>
      </c>
      <c r="I50" s="174">
        <f>IF(ISNUMBER('実質公債費比率（分子）の構造'!M$53),'実質公債費比率（分子）の構造'!M$53,NA())</f>
        <v>935</v>
      </c>
      <c r="J50" s="174" t="e">
        <f>NA()</f>
        <v>#N/A</v>
      </c>
      <c r="K50" s="174" t="e">
        <f>NA()</f>
        <v>#N/A</v>
      </c>
      <c r="L50" s="174">
        <f>IF(ISNUMBER('実質公債費比率（分子）の構造'!N$53),'実質公債費比率（分子）の構造'!N$53,NA())</f>
        <v>878</v>
      </c>
      <c r="M50" s="174" t="e">
        <f>NA()</f>
        <v>#N/A</v>
      </c>
      <c r="N50" s="174" t="e">
        <f>NA()</f>
        <v>#N/A</v>
      </c>
      <c r="O50" s="174">
        <f>IF(ISNUMBER('実質公債費比率（分子）の構造'!O$53),'実質公債費比率（分子）の構造'!O$53,NA())</f>
        <v>1024</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22819</v>
      </c>
      <c r="E56" s="173"/>
      <c r="F56" s="173"/>
      <c r="G56" s="173">
        <f>'将来負担比率（分子）の構造'!J$52</f>
        <v>22771</v>
      </c>
      <c r="H56" s="173"/>
      <c r="I56" s="173"/>
      <c r="J56" s="173">
        <f>'将来負担比率（分子）の構造'!K$52</f>
        <v>23376</v>
      </c>
      <c r="K56" s="173"/>
      <c r="L56" s="173"/>
      <c r="M56" s="173">
        <f>'将来負担比率（分子）の構造'!L$52</f>
        <v>23551</v>
      </c>
      <c r="N56" s="173"/>
      <c r="O56" s="173"/>
      <c r="P56" s="173">
        <f>'将来負担比率（分子）の構造'!M$52</f>
        <v>23865</v>
      </c>
    </row>
    <row r="57" spans="1:16" x14ac:dyDescent="0.2">
      <c r="A57" s="173" t="s">
        <v>44</v>
      </c>
      <c r="B57" s="173"/>
      <c r="C57" s="173"/>
      <c r="D57" s="173">
        <f>'将来負担比率（分子）の構造'!I$51</f>
        <v>1454</v>
      </c>
      <c r="E57" s="173"/>
      <c r="F57" s="173"/>
      <c r="G57" s="173">
        <f>'将来負担比率（分子）の構造'!J$51</f>
        <v>1404</v>
      </c>
      <c r="H57" s="173"/>
      <c r="I57" s="173"/>
      <c r="J57" s="173">
        <f>'将来負担比率（分子）の構造'!K$51</f>
        <v>1350</v>
      </c>
      <c r="K57" s="173"/>
      <c r="L57" s="173"/>
      <c r="M57" s="173">
        <f>'将来負担比率（分子）の構造'!L$51</f>
        <v>1370</v>
      </c>
      <c r="N57" s="173"/>
      <c r="O57" s="173"/>
      <c r="P57" s="173">
        <f>'将来負担比率（分子）の構造'!M$51</f>
        <v>1346</v>
      </c>
    </row>
    <row r="58" spans="1:16" x14ac:dyDescent="0.2">
      <c r="A58" s="173" t="s">
        <v>43</v>
      </c>
      <c r="B58" s="173"/>
      <c r="C58" s="173"/>
      <c r="D58" s="173">
        <f>'将来負担比率（分子）の構造'!I$50</f>
        <v>14762</v>
      </c>
      <c r="E58" s="173"/>
      <c r="F58" s="173"/>
      <c r="G58" s="173">
        <f>'将来負担比率（分子）の構造'!J$50</f>
        <v>14362</v>
      </c>
      <c r="H58" s="173"/>
      <c r="I58" s="173"/>
      <c r="J58" s="173">
        <f>'将来負担比率（分子）の構造'!K$50</f>
        <v>13401</v>
      </c>
      <c r="K58" s="173"/>
      <c r="L58" s="173"/>
      <c r="M58" s="173">
        <f>'将来負担比率（分子）の構造'!L$50</f>
        <v>12985</v>
      </c>
      <c r="N58" s="173"/>
      <c r="O58" s="173"/>
      <c r="P58" s="173">
        <f>'将来負担比率（分子）の構造'!M$50</f>
        <v>14340</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f>'将来負担比率（分子）の構造'!I$46</f>
        <v>0</v>
      </c>
      <c r="C61" s="173"/>
      <c r="D61" s="173"/>
      <c r="E61" s="173">
        <f>'将来負担比率（分子）の構造'!J$46</f>
        <v>1</v>
      </c>
      <c r="F61" s="173"/>
      <c r="G61" s="173"/>
      <c r="H61" s="173">
        <f>'将来負担比率（分子）の構造'!K$46</f>
        <v>0</v>
      </c>
      <c r="I61" s="173"/>
      <c r="J61" s="173"/>
      <c r="K61" s="173">
        <f>'将来負担比率（分子）の構造'!L$46</f>
        <v>0</v>
      </c>
      <c r="L61" s="173"/>
      <c r="M61" s="173"/>
      <c r="N61" s="173">
        <f>'将来負担比率（分子）の構造'!M$46</f>
        <v>1</v>
      </c>
      <c r="O61" s="173"/>
      <c r="P61" s="173"/>
    </row>
    <row r="62" spans="1:16" x14ac:dyDescent="0.2">
      <c r="A62" s="173" t="s">
        <v>37</v>
      </c>
      <c r="B62" s="173">
        <f>'将来負担比率（分子）の構造'!I$45</f>
        <v>2889</v>
      </c>
      <c r="C62" s="173"/>
      <c r="D62" s="173"/>
      <c r="E62" s="173">
        <f>'将来負担比率（分子）の構造'!J$45</f>
        <v>2822</v>
      </c>
      <c r="F62" s="173"/>
      <c r="G62" s="173"/>
      <c r="H62" s="173">
        <f>'将来負担比率（分子）の構造'!K$45</f>
        <v>2705</v>
      </c>
      <c r="I62" s="173"/>
      <c r="J62" s="173"/>
      <c r="K62" s="173">
        <f>'将来負担比率（分子）の構造'!L$45</f>
        <v>2651</v>
      </c>
      <c r="L62" s="173"/>
      <c r="M62" s="173"/>
      <c r="N62" s="173">
        <f>'将来負担比率（分子）の構造'!M$45</f>
        <v>2755</v>
      </c>
      <c r="O62" s="173"/>
      <c r="P62" s="173"/>
    </row>
    <row r="63" spans="1:16" x14ac:dyDescent="0.2">
      <c r="A63" s="173" t="s">
        <v>36</v>
      </c>
      <c r="B63" s="173">
        <f>'将来負担比率（分子）の構造'!I$44</f>
        <v>545</v>
      </c>
      <c r="C63" s="173"/>
      <c r="D63" s="173"/>
      <c r="E63" s="173">
        <f>'将来負担比率（分子）の構造'!J$44</f>
        <v>510</v>
      </c>
      <c r="F63" s="173"/>
      <c r="G63" s="173"/>
      <c r="H63" s="173">
        <f>'将来負担比率（分子）の構造'!K$44</f>
        <v>471</v>
      </c>
      <c r="I63" s="173"/>
      <c r="J63" s="173"/>
      <c r="K63" s="173">
        <f>'将来負担比率（分子）の構造'!L$44</f>
        <v>431</v>
      </c>
      <c r="L63" s="173"/>
      <c r="M63" s="173"/>
      <c r="N63" s="173">
        <f>'将来負担比率（分子）の構造'!M$44</f>
        <v>390</v>
      </c>
      <c r="O63" s="173"/>
      <c r="P63" s="173"/>
    </row>
    <row r="64" spans="1:16" x14ac:dyDescent="0.2">
      <c r="A64" s="173" t="s">
        <v>35</v>
      </c>
      <c r="B64" s="173">
        <f>'将来負担比率（分子）の構造'!I$43</f>
        <v>16144</v>
      </c>
      <c r="C64" s="173"/>
      <c r="D64" s="173"/>
      <c r="E64" s="173">
        <f>'将来負担比率（分子）の構造'!J$43</f>
        <v>15465</v>
      </c>
      <c r="F64" s="173"/>
      <c r="G64" s="173"/>
      <c r="H64" s="173">
        <f>'将来負担比率（分子）の構造'!K$43</f>
        <v>14881</v>
      </c>
      <c r="I64" s="173"/>
      <c r="J64" s="173"/>
      <c r="K64" s="173">
        <f>'将来負担比率（分子）の構造'!L$43</f>
        <v>13765</v>
      </c>
      <c r="L64" s="173"/>
      <c r="M64" s="173"/>
      <c r="N64" s="173">
        <f>'将来負担比率（分子）の構造'!M$43</f>
        <v>13067</v>
      </c>
      <c r="O64" s="173"/>
      <c r="P64" s="173"/>
    </row>
    <row r="65" spans="1:16" x14ac:dyDescent="0.2">
      <c r="A65" s="173" t="s">
        <v>34</v>
      </c>
      <c r="B65" s="173">
        <f>'将来負担比率（分子）の構造'!I$42</f>
        <v>53</v>
      </c>
      <c r="C65" s="173"/>
      <c r="D65" s="173"/>
      <c r="E65" s="173">
        <f>'将来負担比率（分子）の構造'!J$42</f>
        <v>40</v>
      </c>
      <c r="F65" s="173"/>
      <c r="G65" s="173"/>
      <c r="H65" s="173">
        <f>'将来負担比率（分子）の構造'!K$42</f>
        <v>36</v>
      </c>
      <c r="I65" s="173"/>
      <c r="J65" s="173"/>
      <c r="K65" s="173">
        <f>'将来負担比率（分子）の構造'!L$42</f>
        <v>59</v>
      </c>
      <c r="L65" s="173"/>
      <c r="M65" s="173"/>
      <c r="N65" s="173">
        <f>'将来負担比率（分子）の構造'!M$42</f>
        <v>55</v>
      </c>
      <c r="O65" s="173"/>
      <c r="P65" s="173"/>
    </row>
    <row r="66" spans="1:16" x14ac:dyDescent="0.2">
      <c r="A66" s="173" t="s">
        <v>33</v>
      </c>
      <c r="B66" s="173">
        <f>'将来負担比率（分子）の構造'!I$41</f>
        <v>17764</v>
      </c>
      <c r="C66" s="173"/>
      <c r="D66" s="173"/>
      <c r="E66" s="173">
        <f>'将来負担比率（分子）の構造'!J$41</f>
        <v>18195</v>
      </c>
      <c r="F66" s="173"/>
      <c r="G66" s="173"/>
      <c r="H66" s="173">
        <f>'将来負担比率（分子）の構造'!K$41</f>
        <v>19680</v>
      </c>
      <c r="I66" s="173"/>
      <c r="J66" s="173"/>
      <c r="K66" s="173">
        <f>'将来負担比率（分子）の構造'!L$41</f>
        <v>21227</v>
      </c>
      <c r="L66" s="173"/>
      <c r="M66" s="173"/>
      <c r="N66" s="173">
        <f>'将来負担比率（分子）の構造'!M$41</f>
        <v>22245</v>
      </c>
      <c r="O66" s="173"/>
      <c r="P66" s="173"/>
    </row>
    <row r="67" spans="1:16" x14ac:dyDescent="0.2">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227</v>
      </c>
      <c r="M67" s="173" t="e">
        <f>NA()</f>
        <v>#N/A</v>
      </c>
      <c r="N67" s="173" t="e">
        <f>NA()</f>
        <v>#N/A</v>
      </c>
      <c r="O67" s="173">
        <f>IF(ISNUMBER('将来負担比率（分子）の構造'!M$53), IF('将来負担比率（分子）の構造'!M$53 &lt; 0, 0, '将来負担比率（分子）の構造'!M$53), NA())</f>
        <v>0</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6218</v>
      </c>
      <c r="C72" s="177">
        <f>基金残高に係る経年分析!G55</f>
        <v>5980</v>
      </c>
      <c r="D72" s="177">
        <f>基金残高に係る経年分析!H55</f>
        <v>7147</v>
      </c>
    </row>
    <row r="73" spans="1:16" x14ac:dyDescent="0.2">
      <c r="A73" s="176" t="s">
        <v>80</v>
      </c>
      <c r="B73" s="177">
        <f>基金残高に係る経年分析!F56</f>
        <v>742</v>
      </c>
      <c r="C73" s="177">
        <f>基金残高に係る経年分析!G56</f>
        <v>842</v>
      </c>
      <c r="D73" s="177">
        <f>基金残高に係る経年分析!H56</f>
        <v>788</v>
      </c>
    </row>
    <row r="74" spans="1:16" x14ac:dyDescent="0.2">
      <c r="A74" s="176" t="s">
        <v>81</v>
      </c>
      <c r="B74" s="177">
        <f>基金残高に係る経年分析!F57</f>
        <v>6774</v>
      </c>
      <c r="C74" s="177">
        <f>基金残高に係る経年分析!G57</f>
        <v>6399</v>
      </c>
      <c r="D74" s="177">
        <f>基金残高に係る経年分析!H57</f>
        <v>6507</v>
      </c>
    </row>
  </sheetData>
  <sheetProtection algorithmName="SHA-512" hashValue="qWN7OxWmBkSfp5zJjCc6aGwEUgBwm5pb3jg+0vVj9Fry3lIg/XyQUM1E6bXSNB7nKimxVlPPUwfC+ntc0T6abg==" saltValue="WjWgjnakTgOwLrFjufnt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38" sqref="CR38:CY38"/>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4" customWidth="1"/>
    <col min="134" max="143" width="1.63281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217</v>
      </c>
      <c r="DI1" s="716"/>
      <c r="DJ1" s="716"/>
      <c r="DK1" s="716"/>
      <c r="DL1" s="716"/>
      <c r="DM1" s="716"/>
      <c r="DN1" s="717"/>
      <c r="DO1" s="212"/>
      <c r="DP1" s="715" t="s">
        <v>218</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71" t="s">
        <v>220</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221</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222</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x14ac:dyDescent="0.2">
      <c r="B4" s="671" t="s">
        <v>1</v>
      </c>
      <c r="C4" s="672"/>
      <c r="D4" s="672"/>
      <c r="E4" s="672"/>
      <c r="F4" s="672"/>
      <c r="G4" s="672"/>
      <c r="H4" s="672"/>
      <c r="I4" s="672"/>
      <c r="J4" s="672"/>
      <c r="K4" s="672"/>
      <c r="L4" s="672"/>
      <c r="M4" s="672"/>
      <c r="N4" s="672"/>
      <c r="O4" s="672"/>
      <c r="P4" s="672"/>
      <c r="Q4" s="673"/>
      <c r="R4" s="671" t="s">
        <v>223</v>
      </c>
      <c r="S4" s="672"/>
      <c r="T4" s="672"/>
      <c r="U4" s="672"/>
      <c r="V4" s="672"/>
      <c r="W4" s="672"/>
      <c r="X4" s="672"/>
      <c r="Y4" s="673"/>
      <c r="Z4" s="671" t="s">
        <v>224</v>
      </c>
      <c r="AA4" s="672"/>
      <c r="AB4" s="672"/>
      <c r="AC4" s="673"/>
      <c r="AD4" s="671" t="s">
        <v>225</v>
      </c>
      <c r="AE4" s="672"/>
      <c r="AF4" s="672"/>
      <c r="AG4" s="672"/>
      <c r="AH4" s="672"/>
      <c r="AI4" s="672"/>
      <c r="AJ4" s="672"/>
      <c r="AK4" s="673"/>
      <c r="AL4" s="671" t="s">
        <v>224</v>
      </c>
      <c r="AM4" s="672"/>
      <c r="AN4" s="672"/>
      <c r="AO4" s="673"/>
      <c r="AP4" s="718" t="s">
        <v>226</v>
      </c>
      <c r="AQ4" s="718"/>
      <c r="AR4" s="718"/>
      <c r="AS4" s="718"/>
      <c r="AT4" s="718"/>
      <c r="AU4" s="718"/>
      <c r="AV4" s="718"/>
      <c r="AW4" s="718"/>
      <c r="AX4" s="718"/>
      <c r="AY4" s="718"/>
      <c r="AZ4" s="718"/>
      <c r="BA4" s="718"/>
      <c r="BB4" s="718"/>
      <c r="BC4" s="718"/>
      <c r="BD4" s="718"/>
      <c r="BE4" s="718"/>
      <c r="BF4" s="718"/>
      <c r="BG4" s="718" t="s">
        <v>227</v>
      </c>
      <c r="BH4" s="718"/>
      <c r="BI4" s="718"/>
      <c r="BJ4" s="718"/>
      <c r="BK4" s="718"/>
      <c r="BL4" s="718"/>
      <c r="BM4" s="718"/>
      <c r="BN4" s="718"/>
      <c r="BO4" s="718" t="s">
        <v>224</v>
      </c>
      <c r="BP4" s="718"/>
      <c r="BQ4" s="718"/>
      <c r="BR4" s="718"/>
      <c r="BS4" s="718" t="s">
        <v>228</v>
      </c>
      <c r="BT4" s="718"/>
      <c r="BU4" s="718"/>
      <c r="BV4" s="718"/>
      <c r="BW4" s="718"/>
      <c r="BX4" s="718"/>
      <c r="BY4" s="718"/>
      <c r="BZ4" s="718"/>
      <c r="CA4" s="718"/>
      <c r="CB4" s="718"/>
      <c r="CD4" s="671" t="s">
        <v>229</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x14ac:dyDescent="0.2">
      <c r="B5" s="677" t="s">
        <v>230</v>
      </c>
      <c r="C5" s="678"/>
      <c r="D5" s="678"/>
      <c r="E5" s="678"/>
      <c r="F5" s="678"/>
      <c r="G5" s="678"/>
      <c r="H5" s="678"/>
      <c r="I5" s="678"/>
      <c r="J5" s="678"/>
      <c r="K5" s="678"/>
      <c r="L5" s="678"/>
      <c r="M5" s="678"/>
      <c r="N5" s="678"/>
      <c r="O5" s="678"/>
      <c r="P5" s="678"/>
      <c r="Q5" s="679"/>
      <c r="R5" s="674">
        <v>4578438</v>
      </c>
      <c r="S5" s="675"/>
      <c r="T5" s="675"/>
      <c r="U5" s="675"/>
      <c r="V5" s="675"/>
      <c r="W5" s="675"/>
      <c r="X5" s="675"/>
      <c r="Y5" s="700"/>
      <c r="Z5" s="713">
        <v>18</v>
      </c>
      <c r="AA5" s="713"/>
      <c r="AB5" s="713"/>
      <c r="AC5" s="713"/>
      <c r="AD5" s="714">
        <v>4427091</v>
      </c>
      <c r="AE5" s="714"/>
      <c r="AF5" s="714"/>
      <c r="AG5" s="714"/>
      <c r="AH5" s="714"/>
      <c r="AI5" s="714"/>
      <c r="AJ5" s="714"/>
      <c r="AK5" s="714"/>
      <c r="AL5" s="701">
        <v>34.700000000000003</v>
      </c>
      <c r="AM5" s="683"/>
      <c r="AN5" s="683"/>
      <c r="AO5" s="702"/>
      <c r="AP5" s="677" t="s">
        <v>231</v>
      </c>
      <c r="AQ5" s="678"/>
      <c r="AR5" s="678"/>
      <c r="AS5" s="678"/>
      <c r="AT5" s="678"/>
      <c r="AU5" s="678"/>
      <c r="AV5" s="678"/>
      <c r="AW5" s="678"/>
      <c r="AX5" s="678"/>
      <c r="AY5" s="678"/>
      <c r="AZ5" s="678"/>
      <c r="BA5" s="678"/>
      <c r="BB5" s="678"/>
      <c r="BC5" s="678"/>
      <c r="BD5" s="678"/>
      <c r="BE5" s="678"/>
      <c r="BF5" s="679"/>
      <c r="BG5" s="619">
        <v>4427091</v>
      </c>
      <c r="BH5" s="620"/>
      <c r="BI5" s="620"/>
      <c r="BJ5" s="620"/>
      <c r="BK5" s="620"/>
      <c r="BL5" s="620"/>
      <c r="BM5" s="620"/>
      <c r="BN5" s="621"/>
      <c r="BO5" s="657">
        <v>96.7</v>
      </c>
      <c r="BP5" s="657"/>
      <c r="BQ5" s="657"/>
      <c r="BR5" s="657"/>
      <c r="BS5" s="658">
        <v>68494</v>
      </c>
      <c r="BT5" s="658"/>
      <c r="BU5" s="658"/>
      <c r="BV5" s="658"/>
      <c r="BW5" s="658"/>
      <c r="BX5" s="658"/>
      <c r="BY5" s="658"/>
      <c r="BZ5" s="658"/>
      <c r="CA5" s="658"/>
      <c r="CB5" s="698"/>
      <c r="CD5" s="671" t="s">
        <v>226</v>
      </c>
      <c r="CE5" s="672"/>
      <c r="CF5" s="672"/>
      <c r="CG5" s="672"/>
      <c r="CH5" s="672"/>
      <c r="CI5" s="672"/>
      <c r="CJ5" s="672"/>
      <c r="CK5" s="672"/>
      <c r="CL5" s="672"/>
      <c r="CM5" s="672"/>
      <c r="CN5" s="672"/>
      <c r="CO5" s="672"/>
      <c r="CP5" s="672"/>
      <c r="CQ5" s="673"/>
      <c r="CR5" s="671" t="s">
        <v>232</v>
      </c>
      <c r="CS5" s="672"/>
      <c r="CT5" s="672"/>
      <c r="CU5" s="672"/>
      <c r="CV5" s="672"/>
      <c r="CW5" s="672"/>
      <c r="CX5" s="672"/>
      <c r="CY5" s="673"/>
      <c r="CZ5" s="671" t="s">
        <v>224</v>
      </c>
      <c r="DA5" s="672"/>
      <c r="DB5" s="672"/>
      <c r="DC5" s="673"/>
      <c r="DD5" s="671" t="s">
        <v>233</v>
      </c>
      <c r="DE5" s="672"/>
      <c r="DF5" s="672"/>
      <c r="DG5" s="672"/>
      <c r="DH5" s="672"/>
      <c r="DI5" s="672"/>
      <c r="DJ5" s="672"/>
      <c r="DK5" s="672"/>
      <c r="DL5" s="672"/>
      <c r="DM5" s="672"/>
      <c r="DN5" s="672"/>
      <c r="DO5" s="672"/>
      <c r="DP5" s="673"/>
      <c r="DQ5" s="671" t="s">
        <v>234</v>
      </c>
      <c r="DR5" s="672"/>
      <c r="DS5" s="672"/>
      <c r="DT5" s="672"/>
      <c r="DU5" s="672"/>
      <c r="DV5" s="672"/>
      <c r="DW5" s="672"/>
      <c r="DX5" s="672"/>
      <c r="DY5" s="672"/>
      <c r="DZ5" s="672"/>
      <c r="EA5" s="672"/>
      <c r="EB5" s="672"/>
      <c r="EC5" s="673"/>
    </row>
    <row r="6" spans="2:143" ht="11.25" customHeight="1" x14ac:dyDescent="0.2">
      <c r="B6" s="616" t="s">
        <v>235</v>
      </c>
      <c r="C6" s="617"/>
      <c r="D6" s="617"/>
      <c r="E6" s="617"/>
      <c r="F6" s="617"/>
      <c r="G6" s="617"/>
      <c r="H6" s="617"/>
      <c r="I6" s="617"/>
      <c r="J6" s="617"/>
      <c r="K6" s="617"/>
      <c r="L6" s="617"/>
      <c r="M6" s="617"/>
      <c r="N6" s="617"/>
      <c r="O6" s="617"/>
      <c r="P6" s="617"/>
      <c r="Q6" s="618"/>
      <c r="R6" s="619">
        <v>260108</v>
      </c>
      <c r="S6" s="620"/>
      <c r="T6" s="620"/>
      <c r="U6" s="620"/>
      <c r="V6" s="620"/>
      <c r="W6" s="620"/>
      <c r="X6" s="620"/>
      <c r="Y6" s="621"/>
      <c r="Z6" s="657">
        <v>1</v>
      </c>
      <c r="AA6" s="657"/>
      <c r="AB6" s="657"/>
      <c r="AC6" s="657"/>
      <c r="AD6" s="658">
        <v>260108</v>
      </c>
      <c r="AE6" s="658"/>
      <c r="AF6" s="658"/>
      <c r="AG6" s="658"/>
      <c r="AH6" s="658"/>
      <c r="AI6" s="658"/>
      <c r="AJ6" s="658"/>
      <c r="AK6" s="658"/>
      <c r="AL6" s="622">
        <v>2</v>
      </c>
      <c r="AM6" s="623"/>
      <c r="AN6" s="623"/>
      <c r="AO6" s="659"/>
      <c r="AP6" s="616" t="s">
        <v>236</v>
      </c>
      <c r="AQ6" s="617"/>
      <c r="AR6" s="617"/>
      <c r="AS6" s="617"/>
      <c r="AT6" s="617"/>
      <c r="AU6" s="617"/>
      <c r="AV6" s="617"/>
      <c r="AW6" s="617"/>
      <c r="AX6" s="617"/>
      <c r="AY6" s="617"/>
      <c r="AZ6" s="617"/>
      <c r="BA6" s="617"/>
      <c r="BB6" s="617"/>
      <c r="BC6" s="617"/>
      <c r="BD6" s="617"/>
      <c r="BE6" s="617"/>
      <c r="BF6" s="618"/>
      <c r="BG6" s="619">
        <v>4427091</v>
      </c>
      <c r="BH6" s="620"/>
      <c r="BI6" s="620"/>
      <c r="BJ6" s="620"/>
      <c r="BK6" s="620"/>
      <c r="BL6" s="620"/>
      <c r="BM6" s="620"/>
      <c r="BN6" s="621"/>
      <c r="BO6" s="657">
        <v>96.7</v>
      </c>
      <c r="BP6" s="657"/>
      <c r="BQ6" s="657"/>
      <c r="BR6" s="657"/>
      <c r="BS6" s="658">
        <v>68494</v>
      </c>
      <c r="BT6" s="658"/>
      <c r="BU6" s="658"/>
      <c r="BV6" s="658"/>
      <c r="BW6" s="658"/>
      <c r="BX6" s="658"/>
      <c r="BY6" s="658"/>
      <c r="BZ6" s="658"/>
      <c r="CA6" s="658"/>
      <c r="CB6" s="698"/>
      <c r="CD6" s="677" t="s">
        <v>237</v>
      </c>
      <c r="CE6" s="678"/>
      <c r="CF6" s="678"/>
      <c r="CG6" s="678"/>
      <c r="CH6" s="678"/>
      <c r="CI6" s="678"/>
      <c r="CJ6" s="678"/>
      <c r="CK6" s="678"/>
      <c r="CL6" s="678"/>
      <c r="CM6" s="678"/>
      <c r="CN6" s="678"/>
      <c r="CO6" s="678"/>
      <c r="CP6" s="678"/>
      <c r="CQ6" s="679"/>
      <c r="CR6" s="619">
        <v>202221</v>
      </c>
      <c r="CS6" s="620"/>
      <c r="CT6" s="620"/>
      <c r="CU6" s="620"/>
      <c r="CV6" s="620"/>
      <c r="CW6" s="620"/>
      <c r="CX6" s="620"/>
      <c r="CY6" s="621"/>
      <c r="CZ6" s="701">
        <v>0.8</v>
      </c>
      <c r="DA6" s="683"/>
      <c r="DB6" s="683"/>
      <c r="DC6" s="703"/>
      <c r="DD6" s="625" t="s">
        <v>238</v>
      </c>
      <c r="DE6" s="620"/>
      <c r="DF6" s="620"/>
      <c r="DG6" s="620"/>
      <c r="DH6" s="620"/>
      <c r="DI6" s="620"/>
      <c r="DJ6" s="620"/>
      <c r="DK6" s="620"/>
      <c r="DL6" s="620"/>
      <c r="DM6" s="620"/>
      <c r="DN6" s="620"/>
      <c r="DO6" s="620"/>
      <c r="DP6" s="621"/>
      <c r="DQ6" s="625">
        <v>202221</v>
      </c>
      <c r="DR6" s="620"/>
      <c r="DS6" s="620"/>
      <c r="DT6" s="620"/>
      <c r="DU6" s="620"/>
      <c r="DV6" s="620"/>
      <c r="DW6" s="620"/>
      <c r="DX6" s="620"/>
      <c r="DY6" s="620"/>
      <c r="DZ6" s="620"/>
      <c r="EA6" s="620"/>
      <c r="EB6" s="620"/>
      <c r="EC6" s="656"/>
    </row>
    <row r="7" spans="2:143" ht="11.25" customHeight="1" x14ac:dyDescent="0.2">
      <c r="B7" s="616" t="s">
        <v>239</v>
      </c>
      <c r="C7" s="617"/>
      <c r="D7" s="617"/>
      <c r="E7" s="617"/>
      <c r="F7" s="617"/>
      <c r="G7" s="617"/>
      <c r="H7" s="617"/>
      <c r="I7" s="617"/>
      <c r="J7" s="617"/>
      <c r="K7" s="617"/>
      <c r="L7" s="617"/>
      <c r="M7" s="617"/>
      <c r="N7" s="617"/>
      <c r="O7" s="617"/>
      <c r="P7" s="617"/>
      <c r="Q7" s="618"/>
      <c r="R7" s="619">
        <v>1987</v>
      </c>
      <c r="S7" s="620"/>
      <c r="T7" s="620"/>
      <c r="U7" s="620"/>
      <c r="V7" s="620"/>
      <c r="W7" s="620"/>
      <c r="X7" s="620"/>
      <c r="Y7" s="621"/>
      <c r="Z7" s="657">
        <v>0</v>
      </c>
      <c r="AA7" s="657"/>
      <c r="AB7" s="657"/>
      <c r="AC7" s="657"/>
      <c r="AD7" s="658">
        <v>1987</v>
      </c>
      <c r="AE7" s="658"/>
      <c r="AF7" s="658"/>
      <c r="AG7" s="658"/>
      <c r="AH7" s="658"/>
      <c r="AI7" s="658"/>
      <c r="AJ7" s="658"/>
      <c r="AK7" s="658"/>
      <c r="AL7" s="622">
        <v>0</v>
      </c>
      <c r="AM7" s="623"/>
      <c r="AN7" s="623"/>
      <c r="AO7" s="659"/>
      <c r="AP7" s="616" t="s">
        <v>240</v>
      </c>
      <c r="AQ7" s="617"/>
      <c r="AR7" s="617"/>
      <c r="AS7" s="617"/>
      <c r="AT7" s="617"/>
      <c r="AU7" s="617"/>
      <c r="AV7" s="617"/>
      <c r="AW7" s="617"/>
      <c r="AX7" s="617"/>
      <c r="AY7" s="617"/>
      <c r="AZ7" s="617"/>
      <c r="BA7" s="617"/>
      <c r="BB7" s="617"/>
      <c r="BC7" s="617"/>
      <c r="BD7" s="617"/>
      <c r="BE7" s="617"/>
      <c r="BF7" s="618"/>
      <c r="BG7" s="619">
        <v>2006980</v>
      </c>
      <c r="BH7" s="620"/>
      <c r="BI7" s="620"/>
      <c r="BJ7" s="620"/>
      <c r="BK7" s="620"/>
      <c r="BL7" s="620"/>
      <c r="BM7" s="620"/>
      <c r="BN7" s="621"/>
      <c r="BO7" s="657">
        <v>43.8</v>
      </c>
      <c r="BP7" s="657"/>
      <c r="BQ7" s="657"/>
      <c r="BR7" s="657"/>
      <c r="BS7" s="658">
        <v>68494</v>
      </c>
      <c r="BT7" s="658"/>
      <c r="BU7" s="658"/>
      <c r="BV7" s="658"/>
      <c r="BW7" s="658"/>
      <c r="BX7" s="658"/>
      <c r="BY7" s="658"/>
      <c r="BZ7" s="658"/>
      <c r="CA7" s="658"/>
      <c r="CB7" s="698"/>
      <c r="CD7" s="616" t="s">
        <v>241</v>
      </c>
      <c r="CE7" s="617"/>
      <c r="CF7" s="617"/>
      <c r="CG7" s="617"/>
      <c r="CH7" s="617"/>
      <c r="CI7" s="617"/>
      <c r="CJ7" s="617"/>
      <c r="CK7" s="617"/>
      <c r="CL7" s="617"/>
      <c r="CM7" s="617"/>
      <c r="CN7" s="617"/>
      <c r="CO7" s="617"/>
      <c r="CP7" s="617"/>
      <c r="CQ7" s="618"/>
      <c r="CR7" s="619">
        <v>4107843</v>
      </c>
      <c r="CS7" s="620"/>
      <c r="CT7" s="620"/>
      <c r="CU7" s="620"/>
      <c r="CV7" s="620"/>
      <c r="CW7" s="620"/>
      <c r="CX7" s="620"/>
      <c r="CY7" s="621"/>
      <c r="CZ7" s="657">
        <v>16.8</v>
      </c>
      <c r="DA7" s="657"/>
      <c r="DB7" s="657"/>
      <c r="DC7" s="657"/>
      <c r="DD7" s="625">
        <v>444513</v>
      </c>
      <c r="DE7" s="620"/>
      <c r="DF7" s="620"/>
      <c r="DG7" s="620"/>
      <c r="DH7" s="620"/>
      <c r="DI7" s="620"/>
      <c r="DJ7" s="620"/>
      <c r="DK7" s="620"/>
      <c r="DL7" s="620"/>
      <c r="DM7" s="620"/>
      <c r="DN7" s="620"/>
      <c r="DO7" s="620"/>
      <c r="DP7" s="621"/>
      <c r="DQ7" s="625">
        <v>2576297</v>
      </c>
      <c r="DR7" s="620"/>
      <c r="DS7" s="620"/>
      <c r="DT7" s="620"/>
      <c r="DU7" s="620"/>
      <c r="DV7" s="620"/>
      <c r="DW7" s="620"/>
      <c r="DX7" s="620"/>
      <c r="DY7" s="620"/>
      <c r="DZ7" s="620"/>
      <c r="EA7" s="620"/>
      <c r="EB7" s="620"/>
      <c r="EC7" s="656"/>
    </row>
    <row r="8" spans="2:143" ht="11.25" customHeight="1" x14ac:dyDescent="0.2">
      <c r="B8" s="616" t="s">
        <v>242</v>
      </c>
      <c r="C8" s="617"/>
      <c r="D8" s="617"/>
      <c r="E8" s="617"/>
      <c r="F8" s="617"/>
      <c r="G8" s="617"/>
      <c r="H8" s="617"/>
      <c r="I8" s="617"/>
      <c r="J8" s="617"/>
      <c r="K8" s="617"/>
      <c r="L8" s="617"/>
      <c r="M8" s="617"/>
      <c r="N8" s="617"/>
      <c r="O8" s="617"/>
      <c r="P8" s="617"/>
      <c r="Q8" s="618"/>
      <c r="R8" s="619">
        <v>36370</v>
      </c>
      <c r="S8" s="620"/>
      <c r="T8" s="620"/>
      <c r="U8" s="620"/>
      <c r="V8" s="620"/>
      <c r="W8" s="620"/>
      <c r="X8" s="620"/>
      <c r="Y8" s="621"/>
      <c r="Z8" s="657">
        <v>0.1</v>
      </c>
      <c r="AA8" s="657"/>
      <c r="AB8" s="657"/>
      <c r="AC8" s="657"/>
      <c r="AD8" s="658">
        <v>36370</v>
      </c>
      <c r="AE8" s="658"/>
      <c r="AF8" s="658"/>
      <c r="AG8" s="658"/>
      <c r="AH8" s="658"/>
      <c r="AI8" s="658"/>
      <c r="AJ8" s="658"/>
      <c r="AK8" s="658"/>
      <c r="AL8" s="622">
        <v>0.3</v>
      </c>
      <c r="AM8" s="623"/>
      <c r="AN8" s="623"/>
      <c r="AO8" s="659"/>
      <c r="AP8" s="616" t="s">
        <v>243</v>
      </c>
      <c r="AQ8" s="617"/>
      <c r="AR8" s="617"/>
      <c r="AS8" s="617"/>
      <c r="AT8" s="617"/>
      <c r="AU8" s="617"/>
      <c r="AV8" s="617"/>
      <c r="AW8" s="617"/>
      <c r="AX8" s="617"/>
      <c r="AY8" s="617"/>
      <c r="AZ8" s="617"/>
      <c r="BA8" s="617"/>
      <c r="BB8" s="617"/>
      <c r="BC8" s="617"/>
      <c r="BD8" s="617"/>
      <c r="BE8" s="617"/>
      <c r="BF8" s="618"/>
      <c r="BG8" s="619">
        <v>68788</v>
      </c>
      <c r="BH8" s="620"/>
      <c r="BI8" s="620"/>
      <c r="BJ8" s="620"/>
      <c r="BK8" s="620"/>
      <c r="BL8" s="620"/>
      <c r="BM8" s="620"/>
      <c r="BN8" s="621"/>
      <c r="BO8" s="657">
        <v>1.5</v>
      </c>
      <c r="BP8" s="657"/>
      <c r="BQ8" s="657"/>
      <c r="BR8" s="657"/>
      <c r="BS8" s="658" t="s">
        <v>244</v>
      </c>
      <c r="BT8" s="658"/>
      <c r="BU8" s="658"/>
      <c r="BV8" s="658"/>
      <c r="BW8" s="658"/>
      <c r="BX8" s="658"/>
      <c r="BY8" s="658"/>
      <c r="BZ8" s="658"/>
      <c r="CA8" s="658"/>
      <c r="CB8" s="698"/>
      <c r="CD8" s="616" t="s">
        <v>245</v>
      </c>
      <c r="CE8" s="617"/>
      <c r="CF8" s="617"/>
      <c r="CG8" s="617"/>
      <c r="CH8" s="617"/>
      <c r="CI8" s="617"/>
      <c r="CJ8" s="617"/>
      <c r="CK8" s="617"/>
      <c r="CL8" s="617"/>
      <c r="CM8" s="617"/>
      <c r="CN8" s="617"/>
      <c r="CO8" s="617"/>
      <c r="CP8" s="617"/>
      <c r="CQ8" s="618"/>
      <c r="CR8" s="619">
        <v>6656146</v>
      </c>
      <c r="CS8" s="620"/>
      <c r="CT8" s="620"/>
      <c r="CU8" s="620"/>
      <c r="CV8" s="620"/>
      <c r="CW8" s="620"/>
      <c r="CX8" s="620"/>
      <c r="CY8" s="621"/>
      <c r="CZ8" s="657">
        <v>27.2</v>
      </c>
      <c r="DA8" s="657"/>
      <c r="DB8" s="657"/>
      <c r="DC8" s="657"/>
      <c r="DD8" s="625">
        <v>53620</v>
      </c>
      <c r="DE8" s="620"/>
      <c r="DF8" s="620"/>
      <c r="DG8" s="620"/>
      <c r="DH8" s="620"/>
      <c r="DI8" s="620"/>
      <c r="DJ8" s="620"/>
      <c r="DK8" s="620"/>
      <c r="DL8" s="620"/>
      <c r="DM8" s="620"/>
      <c r="DN8" s="620"/>
      <c r="DO8" s="620"/>
      <c r="DP8" s="621"/>
      <c r="DQ8" s="625">
        <v>3677121</v>
      </c>
      <c r="DR8" s="620"/>
      <c r="DS8" s="620"/>
      <c r="DT8" s="620"/>
      <c r="DU8" s="620"/>
      <c r="DV8" s="620"/>
      <c r="DW8" s="620"/>
      <c r="DX8" s="620"/>
      <c r="DY8" s="620"/>
      <c r="DZ8" s="620"/>
      <c r="EA8" s="620"/>
      <c r="EB8" s="620"/>
      <c r="EC8" s="656"/>
    </row>
    <row r="9" spans="2:143" ht="11.25" customHeight="1" x14ac:dyDescent="0.2">
      <c r="B9" s="616" t="s">
        <v>246</v>
      </c>
      <c r="C9" s="617"/>
      <c r="D9" s="617"/>
      <c r="E9" s="617"/>
      <c r="F9" s="617"/>
      <c r="G9" s="617"/>
      <c r="H9" s="617"/>
      <c r="I9" s="617"/>
      <c r="J9" s="617"/>
      <c r="K9" s="617"/>
      <c r="L9" s="617"/>
      <c r="M9" s="617"/>
      <c r="N9" s="617"/>
      <c r="O9" s="617"/>
      <c r="P9" s="617"/>
      <c r="Q9" s="618"/>
      <c r="R9" s="619">
        <v>24095</v>
      </c>
      <c r="S9" s="620"/>
      <c r="T9" s="620"/>
      <c r="U9" s="620"/>
      <c r="V9" s="620"/>
      <c r="W9" s="620"/>
      <c r="X9" s="620"/>
      <c r="Y9" s="621"/>
      <c r="Z9" s="657">
        <v>0.1</v>
      </c>
      <c r="AA9" s="657"/>
      <c r="AB9" s="657"/>
      <c r="AC9" s="657"/>
      <c r="AD9" s="658">
        <v>24095</v>
      </c>
      <c r="AE9" s="658"/>
      <c r="AF9" s="658"/>
      <c r="AG9" s="658"/>
      <c r="AH9" s="658"/>
      <c r="AI9" s="658"/>
      <c r="AJ9" s="658"/>
      <c r="AK9" s="658"/>
      <c r="AL9" s="622">
        <v>0.2</v>
      </c>
      <c r="AM9" s="623"/>
      <c r="AN9" s="623"/>
      <c r="AO9" s="659"/>
      <c r="AP9" s="616" t="s">
        <v>247</v>
      </c>
      <c r="AQ9" s="617"/>
      <c r="AR9" s="617"/>
      <c r="AS9" s="617"/>
      <c r="AT9" s="617"/>
      <c r="AU9" s="617"/>
      <c r="AV9" s="617"/>
      <c r="AW9" s="617"/>
      <c r="AX9" s="617"/>
      <c r="AY9" s="617"/>
      <c r="AZ9" s="617"/>
      <c r="BA9" s="617"/>
      <c r="BB9" s="617"/>
      <c r="BC9" s="617"/>
      <c r="BD9" s="617"/>
      <c r="BE9" s="617"/>
      <c r="BF9" s="618"/>
      <c r="BG9" s="619">
        <v>1604058</v>
      </c>
      <c r="BH9" s="620"/>
      <c r="BI9" s="620"/>
      <c r="BJ9" s="620"/>
      <c r="BK9" s="620"/>
      <c r="BL9" s="620"/>
      <c r="BM9" s="620"/>
      <c r="BN9" s="621"/>
      <c r="BO9" s="657">
        <v>35</v>
      </c>
      <c r="BP9" s="657"/>
      <c r="BQ9" s="657"/>
      <c r="BR9" s="657"/>
      <c r="BS9" s="658" t="s">
        <v>238</v>
      </c>
      <c r="BT9" s="658"/>
      <c r="BU9" s="658"/>
      <c r="BV9" s="658"/>
      <c r="BW9" s="658"/>
      <c r="BX9" s="658"/>
      <c r="BY9" s="658"/>
      <c r="BZ9" s="658"/>
      <c r="CA9" s="658"/>
      <c r="CB9" s="698"/>
      <c r="CD9" s="616" t="s">
        <v>248</v>
      </c>
      <c r="CE9" s="617"/>
      <c r="CF9" s="617"/>
      <c r="CG9" s="617"/>
      <c r="CH9" s="617"/>
      <c r="CI9" s="617"/>
      <c r="CJ9" s="617"/>
      <c r="CK9" s="617"/>
      <c r="CL9" s="617"/>
      <c r="CM9" s="617"/>
      <c r="CN9" s="617"/>
      <c r="CO9" s="617"/>
      <c r="CP9" s="617"/>
      <c r="CQ9" s="618"/>
      <c r="CR9" s="619">
        <v>2817637</v>
      </c>
      <c r="CS9" s="620"/>
      <c r="CT9" s="620"/>
      <c r="CU9" s="620"/>
      <c r="CV9" s="620"/>
      <c r="CW9" s="620"/>
      <c r="CX9" s="620"/>
      <c r="CY9" s="621"/>
      <c r="CZ9" s="657">
        <v>11.5</v>
      </c>
      <c r="DA9" s="657"/>
      <c r="DB9" s="657"/>
      <c r="DC9" s="657"/>
      <c r="DD9" s="625">
        <v>60067</v>
      </c>
      <c r="DE9" s="620"/>
      <c r="DF9" s="620"/>
      <c r="DG9" s="620"/>
      <c r="DH9" s="620"/>
      <c r="DI9" s="620"/>
      <c r="DJ9" s="620"/>
      <c r="DK9" s="620"/>
      <c r="DL9" s="620"/>
      <c r="DM9" s="620"/>
      <c r="DN9" s="620"/>
      <c r="DO9" s="620"/>
      <c r="DP9" s="621"/>
      <c r="DQ9" s="625">
        <v>2185251</v>
      </c>
      <c r="DR9" s="620"/>
      <c r="DS9" s="620"/>
      <c r="DT9" s="620"/>
      <c r="DU9" s="620"/>
      <c r="DV9" s="620"/>
      <c r="DW9" s="620"/>
      <c r="DX9" s="620"/>
      <c r="DY9" s="620"/>
      <c r="DZ9" s="620"/>
      <c r="EA9" s="620"/>
      <c r="EB9" s="620"/>
      <c r="EC9" s="656"/>
    </row>
    <row r="10" spans="2:143" ht="11.25" customHeight="1" x14ac:dyDescent="0.2">
      <c r="B10" s="616" t="s">
        <v>249</v>
      </c>
      <c r="C10" s="617"/>
      <c r="D10" s="617"/>
      <c r="E10" s="617"/>
      <c r="F10" s="617"/>
      <c r="G10" s="617"/>
      <c r="H10" s="617"/>
      <c r="I10" s="617"/>
      <c r="J10" s="617"/>
      <c r="K10" s="617"/>
      <c r="L10" s="617"/>
      <c r="M10" s="617"/>
      <c r="N10" s="617"/>
      <c r="O10" s="617"/>
      <c r="P10" s="617"/>
      <c r="Q10" s="618"/>
      <c r="R10" s="619" t="s">
        <v>238</v>
      </c>
      <c r="S10" s="620"/>
      <c r="T10" s="620"/>
      <c r="U10" s="620"/>
      <c r="V10" s="620"/>
      <c r="W10" s="620"/>
      <c r="X10" s="620"/>
      <c r="Y10" s="621"/>
      <c r="Z10" s="657" t="s">
        <v>238</v>
      </c>
      <c r="AA10" s="657"/>
      <c r="AB10" s="657"/>
      <c r="AC10" s="657"/>
      <c r="AD10" s="658" t="s">
        <v>238</v>
      </c>
      <c r="AE10" s="658"/>
      <c r="AF10" s="658"/>
      <c r="AG10" s="658"/>
      <c r="AH10" s="658"/>
      <c r="AI10" s="658"/>
      <c r="AJ10" s="658"/>
      <c r="AK10" s="658"/>
      <c r="AL10" s="622" t="s">
        <v>238</v>
      </c>
      <c r="AM10" s="623"/>
      <c r="AN10" s="623"/>
      <c r="AO10" s="659"/>
      <c r="AP10" s="616" t="s">
        <v>250</v>
      </c>
      <c r="AQ10" s="617"/>
      <c r="AR10" s="617"/>
      <c r="AS10" s="617"/>
      <c r="AT10" s="617"/>
      <c r="AU10" s="617"/>
      <c r="AV10" s="617"/>
      <c r="AW10" s="617"/>
      <c r="AX10" s="617"/>
      <c r="AY10" s="617"/>
      <c r="AZ10" s="617"/>
      <c r="BA10" s="617"/>
      <c r="BB10" s="617"/>
      <c r="BC10" s="617"/>
      <c r="BD10" s="617"/>
      <c r="BE10" s="617"/>
      <c r="BF10" s="618"/>
      <c r="BG10" s="619">
        <v>94084</v>
      </c>
      <c r="BH10" s="620"/>
      <c r="BI10" s="620"/>
      <c r="BJ10" s="620"/>
      <c r="BK10" s="620"/>
      <c r="BL10" s="620"/>
      <c r="BM10" s="620"/>
      <c r="BN10" s="621"/>
      <c r="BO10" s="657">
        <v>2.1</v>
      </c>
      <c r="BP10" s="657"/>
      <c r="BQ10" s="657"/>
      <c r="BR10" s="657"/>
      <c r="BS10" s="658" t="s">
        <v>141</v>
      </c>
      <c r="BT10" s="658"/>
      <c r="BU10" s="658"/>
      <c r="BV10" s="658"/>
      <c r="BW10" s="658"/>
      <c r="BX10" s="658"/>
      <c r="BY10" s="658"/>
      <c r="BZ10" s="658"/>
      <c r="CA10" s="658"/>
      <c r="CB10" s="698"/>
      <c r="CD10" s="616" t="s">
        <v>251</v>
      </c>
      <c r="CE10" s="617"/>
      <c r="CF10" s="617"/>
      <c r="CG10" s="617"/>
      <c r="CH10" s="617"/>
      <c r="CI10" s="617"/>
      <c r="CJ10" s="617"/>
      <c r="CK10" s="617"/>
      <c r="CL10" s="617"/>
      <c r="CM10" s="617"/>
      <c r="CN10" s="617"/>
      <c r="CO10" s="617"/>
      <c r="CP10" s="617"/>
      <c r="CQ10" s="618"/>
      <c r="CR10" s="619">
        <v>60953</v>
      </c>
      <c r="CS10" s="620"/>
      <c r="CT10" s="620"/>
      <c r="CU10" s="620"/>
      <c r="CV10" s="620"/>
      <c r="CW10" s="620"/>
      <c r="CX10" s="620"/>
      <c r="CY10" s="621"/>
      <c r="CZ10" s="657">
        <v>0.2</v>
      </c>
      <c r="DA10" s="657"/>
      <c r="DB10" s="657"/>
      <c r="DC10" s="657"/>
      <c r="DD10" s="625" t="s">
        <v>141</v>
      </c>
      <c r="DE10" s="620"/>
      <c r="DF10" s="620"/>
      <c r="DG10" s="620"/>
      <c r="DH10" s="620"/>
      <c r="DI10" s="620"/>
      <c r="DJ10" s="620"/>
      <c r="DK10" s="620"/>
      <c r="DL10" s="620"/>
      <c r="DM10" s="620"/>
      <c r="DN10" s="620"/>
      <c r="DO10" s="620"/>
      <c r="DP10" s="621"/>
      <c r="DQ10" s="625">
        <v>34551</v>
      </c>
      <c r="DR10" s="620"/>
      <c r="DS10" s="620"/>
      <c r="DT10" s="620"/>
      <c r="DU10" s="620"/>
      <c r="DV10" s="620"/>
      <c r="DW10" s="620"/>
      <c r="DX10" s="620"/>
      <c r="DY10" s="620"/>
      <c r="DZ10" s="620"/>
      <c r="EA10" s="620"/>
      <c r="EB10" s="620"/>
      <c r="EC10" s="656"/>
    </row>
    <row r="11" spans="2:143" ht="11.25" customHeight="1" x14ac:dyDescent="0.2">
      <c r="B11" s="616" t="s">
        <v>252</v>
      </c>
      <c r="C11" s="617"/>
      <c r="D11" s="617"/>
      <c r="E11" s="617"/>
      <c r="F11" s="617"/>
      <c r="G11" s="617"/>
      <c r="H11" s="617"/>
      <c r="I11" s="617"/>
      <c r="J11" s="617"/>
      <c r="K11" s="617"/>
      <c r="L11" s="617"/>
      <c r="M11" s="617"/>
      <c r="N11" s="617"/>
      <c r="O11" s="617"/>
      <c r="P11" s="617"/>
      <c r="Q11" s="618"/>
      <c r="R11" s="619">
        <v>933724</v>
      </c>
      <c r="S11" s="620"/>
      <c r="T11" s="620"/>
      <c r="U11" s="620"/>
      <c r="V11" s="620"/>
      <c r="W11" s="620"/>
      <c r="X11" s="620"/>
      <c r="Y11" s="621"/>
      <c r="Z11" s="622">
        <v>3.7</v>
      </c>
      <c r="AA11" s="623"/>
      <c r="AB11" s="623"/>
      <c r="AC11" s="624"/>
      <c r="AD11" s="625">
        <v>933724</v>
      </c>
      <c r="AE11" s="620"/>
      <c r="AF11" s="620"/>
      <c r="AG11" s="620"/>
      <c r="AH11" s="620"/>
      <c r="AI11" s="620"/>
      <c r="AJ11" s="620"/>
      <c r="AK11" s="621"/>
      <c r="AL11" s="622">
        <v>7.3</v>
      </c>
      <c r="AM11" s="623"/>
      <c r="AN11" s="623"/>
      <c r="AO11" s="659"/>
      <c r="AP11" s="616" t="s">
        <v>253</v>
      </c>
      <c r="AQ11" s="617"/>
      <c r="AR11" s="617"/>
      <c r="AS11" s="617"/>
      <c r="AT11" s="617"/>
      <c r="AU11" s="617"/>
      <c r="AV11" s="617"/>
      <c r="AW11" s="617"/>
      <c r="AX11" s="617"/>
      <c r="AY11" s="617"/>
      <c r="AZ11" s="617"/>
      <c r="BA11" s="617"/>
      <c r="BB11" s="617"/>
      <c r="BC11" s="617"/>
      <c r="BD11" s="617"/>
      <c r="BE11" s="617"/>
      <c r="BF11" s="618"/>
      <c r="BG11" s="619">
        <v>240050</v>
      </c>
      <c r="BH11" s="620"/>
      <c r="BI11" s="620"/>
      <c r="BJ11" s="620"/>
      <c r="BK11" s="620"/>
      <c r="BL11" s="620"/>
      <c r="BM11" s="620"/>
      <c r="BN11" s="621"/>
      <c r="BO11" s="657">
        <v>5.2</v>
      </c>
      <c r="BP11" s="657"/>
      <c r="BQ11" s="657"/>
      <c r="BR11" s="657"/>
      <c r="BS11" s="658">
        <v>68494</v>
      </c>
      <c r="BT11" s="658"/>
      <c r="BU11" s="658"/>
      <c r="BV11" s="658"/>
      <c r="BW11" s="658"/>
      <c r="BX11" s="658"/>
      <c r="BY11" s="658"/>
      <c r="BZ11" s="658"/>
      <c r="CA11" s="658"/>
      <c r="CB11" s="698"/>
      <c r="CD11" s="616" t="s">
        <v>254</v>
      </c>
      <c r="CE11" s="617"/>
      <c r="CF11" s="617"/>
      <c r="CG11" s="617"/>
      <c r="CH11" s="617"/>
      <c r="CI11" s="617"/>
      <c r="CJ11" s="617"/>
      <c r="CK11" s="617"/>
      <c r="CL11" s="617"/>
      <c r="CM11" s="617"/>
      <c r="CN11" s="617"/>
      <c r="CO11" s="617"/>
      <c r="CP11" s="617"/>
      <c r="CQ11" s="618"/>
      <c r="CR11" s="619">
        <v>695154</v>
      </c>
      <c r="CS11" s="620"/>
      <c r="CT11" s="620"/>
      <c r="CU11" s="620"/>
      <c r="CV11" s="620"/>
      <c r="CW11" s="620"/>
      <c r="CX11" s="620"/>
      <c r="CY11" s="621"/>
      <c r="CZ11" s="657">
        <v>2.8</v>
      </c>
      <c r="DA11" s="657"/>
      <c r="DB11" s="657"/>
      <c r="DC11" s="657"/>
      <c r="DD11" s="625">
        <v>274791</v>
      </c>
      <c r="DE11" s="620"/>
      <c r="DF11" s="620"/>
      <c r="DG11" s="620"/>
      <c r="DH11" s="620"/>
      <c r="DI11" s="620"/>
      <c r="DJ11" s="620"/>
      <c r="DK11" s="620"/>
      <c r="DL11" s="620"/>
      <c r="DM11" s="620"/>
      <c r="DN11" s="620"/>
      <c r="DO11" s="620"/>
      <c r="DP11" s="621"/>
      <c r="DQ11" s="625">
        <v>425284</v>
      </c>
      <c r="DR11" s="620"/>
      <c r="DS11" s="620"/>
      <c r="DT11" s="620"/>
      <c r="DU11" s="620"/>
      <c r="DV11" s="620"/>
      <c r="DW11" s="620"/>
      <c r="DX11" s="620"/>
      <c r="DY11" s="620"/>
      <c r="DZ11" s="620"/>
      <c r="EA11" s="620"/>
      <c r="EB11" s="620"/>
      <c r="EC11" s="656"/>
    </row>
    <row r="12" spans="2:143" ht="11.25" customHeight="1" x14ac:dyDescent="0.2">
      <c r="B12" s="616" t="s">
        <v>255</v>
      </c>
      <c r="C12" s="617"/>
      <c r="D12" s="617"/>
      <c r="E12" s="617"/>
      <c r="F12" s="617"/>
      <c r="G12" s="617"/>
      <c r="H12" s="617"/>
      <c r="I12" s="617"/>
      <c r="J12" s="617"/>
      <c r="K12" s="617"/>
      <c r="L12" s="617"/>
      <c r="M12" s="617"/>
      <c r="N12" s="617"/>
      <c r="O12" s="617"/>
      <c r="P12" s="617"/>
      <c r="Q12" s="618"/>
      <c r="R12" s="619">
        <v>26849</v>
      </c>
      <c r="S12" s="620"/>
      <c r="T12" s="620"/>
      <c r="U12" s="620"/>
      <c r="V12" s="620"/>
      <c r="W12" s="620"/>
      <c r="X12" s="620"/>
      <c r="Y12" s="621"/>
      <c r="Z12" s="657">
        <v>0.1</v>
      </c>
      <c r="AA12" s="657"/>
      <c r="AB12" s="657"/>
      <c r="AC12" s="657"/>
      <c r="AD12" s="658">
        <v>26849</v>
      </c>
      <c r="AE12" s="658"/>
      <c r="AF12" s="658"/>
      <c r="AG12" s="658"/>
      <c r="AH12" s="658"/>
      <c r="AI12" s="658"/>
      <c r="AJ12" s="658"/>
      <c r="AK12" s="658"/>
      <c r="AL12" s="622">
        <v>0.2</v>
      </c>
      <c r="AM12" s="623"/>
      <c r="AN12" s="623"/>
      <c r="AO12" s="659"/>
      <c r="AP12" s="616" t="s">
        <v>256</v>
      </c>
      <c r="AQ12" s="617"/>
      <c r="AR12" s="617"/>
      <c r="AS12" s="617"/>
      <c r="AT12" s="617"/>
      <c r="AU12" s="617"/>
      <c r="AV12" s="617"/>
      <c r="AW12" s="617"/>
      <c r="AX12" s="617"/>
      <c r="AY12" s="617"/>
      <c r="AZ12" s="617"/>
      <c r="BA12" s="617"/>
      <c r="BB12" s="617"/>
      <c r="BC12" s="617"/>
      <c r="BD12" s="617"/>
      <c r="BE12" s="617"/>
      <c r="BF12" s="618"/>
      <c r="BG12" s="619">
        <v>2026527</v>
      </c>
      <c r="BH12" s="620"/>
      <c r="BI12" s="620"/>
      <c r="BJ12" s="620"/>
      <c r="BK12" s="620"/>
      <c r="BL12" s="620"/>
      <c r="BM12" s="620"/>
      <c r="BN12" s="621"/>
      <c r="BO12" s="657">
        <v>44.3</v>
      </c>
      <c r="BP12" s="657"/>
      <c r="BQ12" s="657"/>
      <c r="BR12" s="657"/>
      <c r="BS12" s="658" t="s">
        <v>238</v>
      </c>
      <c r="BT12" s="658"/>
      <c r="BU12" s="658"/>
      <c r="BV12" s="658"/>
      <c r="BW12" s="658"/>
      <c r="BX12" s="658"/>
      <c r="BY12" s="658"/>
      <c r="BZ12" s="658"/>
      <c r="CA12" s="658"/>
      <c r="CB12" s="698"/>
      <c r="CD12" s="616" t="s">
        <v>257</v>
      </c>
      <c r="CE12" s="617"/>
      <c r="CF12" s="617"/>
      <c r="CG12" s="617"/>
      <c r="CH12" s="617"/>
      <c r="CI12" s="617"/>
      <c r="CJ12" s="617"/>
      <c r="CK12" s="617"/>
      <c r="CL12" s="617"/>
      <c r="CM12" s="617"/>
      <c r="CN12" s="617"/>
      <c r="CO12" s="617"/>
      <c r="CP12" s="617"/>
      <c r="CQ12" s="618"/>
      <c r="CR12" s="619">
        <v>951432</v>
      </c>
      <c r="CS12" s="620"/>
      <c r="CT12" s="620"/>
      <c r="CU12" s="620"/>
      <c r="CV12" s="620"/>
      <c r="CW12" s="620"/>
      <c r="CX12" s="620"/>
      <c r="CY12" s="621"/>
      <c r="CZ12" s="657">
        <v>3.9</v>
      </c>
      <c r="DA12" s="657"/>
      <c r="DB12" s="657"/>
      <c r="DC12" s="657"/>
      <c r="DD12" s="625">
        <v>55988</v>
      </c>
      <c r="DE12" s="620"/>
      <c r="DF12" s="620"/>
      <c r="DG12" s="620"/>
      <c r="DH12" s="620"/>
      <c r="DI12" s="620"/>
      <c r="DJ12" s="620"/>
      <c r="DK12" s="620"/>
      <c r="DL12" s="620"/>
      <c r="DM12" s="620"/>
      <c r="DN12" s="620"/>
      <c r="DO12" s="620"/>
      <c r="DP12" s="621"/>
      <c r="DQ12" s="625">
        <v>664174</v>
      </c>
      <c r="DR12" s="620"/>
      <c r="DS12" s="620"/>
      <c r="DT12" s="620"/>
      <c r="DU12" s="620"/>
      <c r="DV12" s="620"/>
      <c r="DW12" s="620"/>
      <c r="DX12" s="620"/>
      <c r="DY12" s="620"/>
      <c r="DZ12" s="620"/>
      <c r="EA12" s="620"/>
      <c r="EB12" s="620"/>
      <c r="EC12" s="656"/>
    </row>
    <row r="13" spans="2:143" ht="11.25" customHeight="1" x14ac:dyDescent="0.2">
      <c r="B13" s="616" t="s">
        <v>258</v>
      </c>
      <c r="C13" s="617"/>
      <c r="D13" s="617"/>
      <c r="E13" s="617"/>
      <c r="F13" s="617"/>
      <c r="G13" s="617"/>
      <c r="H13" s="617"/>
      <c r="I13" s="617"/>
      <c r="J13" s="617"/>
      <c r="K13" s="617"/>
      <c r="L13" s="617"/>
      <c r="M13" s="617"/>
      <c r="N13" s="617"/>
      <c r="O13" s="617"/>
      <c r="P13" s="617"/>
      <c r="Q13" s="618"/>
      <c r="R13" s="619" t="s">
        <v>238</v>
      </c>
      <c r="S13" s="620"/>
      <c r="T13" s="620"/>
      <c r="U13" s="620"/>
      <c r="V13" s="620"/>
      <c r="W13" s="620"/>
      <c r="X13" s="620"/>
      <c r="Y13" s="621"/>
      <c r="Z13" s="657" t="s">
        <v>141</v>
      </c>
      <c r="AA13" s="657"/>
      <c r="AB13" s="657"/>
      <c r="AC13" s="657"/>
      <c r="AD13" s="658" t="s">
        <v>238</v>
      </c>
      <c r="AE13" s="658"/>
      <c r="AF13" s="658"/>
      <c r="AG13" s="658"/>
      <c r="AH13" s="658"/>
      <c r="AI13" s="658"/>
      <c r="AJ13" s="658"/>
      <c r="AK13" s="658"/>
      <c r="AL13" s="622" t="s">
        <v>238</v>
      </c>
      <c r="AM13" s="623"/>
      <c r="AN13" s="623"/>
      <c r="AO13" s="659"/>
      <c r="AP13" s="616" t="s">
        <v>259</v>
      </c>
      <c r="AQ13" s="617"/>
      <c r="AR13" s="617"/>
      <c r="AS13" s="617"/>
      <c r="AT13" s="617"/>
      <c r="AU13" s="617"/>
      <c r="AV13" s="617"/>
      <c r="AW13" s="617"/>
      <c r="AX13" s="617"/>
      <c r="AY13" s="617"/>
      <c r="AZ13" s="617"/>
      <c r="BA13" s="617"/>
      <c r="BB13" s="617"/>
      <c r="BC13" s="617"/>
      <c r="BD13" s="617"/>
      <c r="BE13" s="617"/>
      <c r="BF13" s="618"/>
      <c r="BG13" s="619">
        <v>2024439</v>
      </c>
      <c r="BH13" s="620"/>
      <c r="BI13" s="620"/>
      <c r="BJ13" s="620"/>
      <c r="BK13" s="620"/>
      <c r="BL13" s="620"/>
      <c r="BM13" s="620"/>
      <c r="BN13" s="621"/>
      <c r="BO13" s="657">
        <v>44.2</v>
      </c>
      <c r="BP13" s="657"/>
      <c r="BQ13" s="657"/>
      <c r="BR13" s="657"/>
      <c r="BS13" s="658" t="s">
        <v>238</v>
      </c>
      <c r="BT13" s="658"/>
      <c r="BU13" s="658"/>
      <c r="BV13" s="658"/>
      <c r="BW13" s="658"/>
      <c r="BX13" s="658"/>
      <c r="BY13" s="658"/>
      <c r="BZ13" s="658"/>
      <c r="CA13" s="658"/>
      <c r="CB13" s="698"/>
      <c r="CD13" s="616" t="s">
        <v>260</v>
      </c>
      <c r="CE13" s="617"/>
      <c r="CF13" s="617"/>
      <c r="CG13" s="617"/>
      <c r="CH13" s="617"/>
      <c r="CI13" s="617"/>
      <c r="CJ13" s="617"/>
      <c r="CK13" s="617"/>
      <c r="CL13" s="617"/>
      <c r="CM13" s="617"/>
      <c r="CN13" s="617"/>
      <c r="CO13" s="617"/>
      <c r="CP13" s="617"/>
      <c r="CQ13" s="618"/>
      <c r="CR13" s="619">
        <v>2291488</v>
      </c>
      <c r="CS13" s="620"/>
      <c r="CT13" s="620"/>
      <c r="CU13" s="620"/>
      <c r="CV13" s="620"/>
      <c r="CW13" s="620"/>
      <c r="CX13" s="620"/>
      <c r="CY13" s="621"/>
      <c r="CZ13" s="657">
        <v>9.4</v>
      </c>
      <c r="DA13" s="657"/>
      <c r="DB13" s="657"/>
      <c r="DC13" s="657"/>
      <c r="DD13" s="625">
        <v>1019266</v>
      </c>
      <c r="DE13" s="620"/>
      <c r="DF13" s="620"/>
      <c r="DG13" s="620"/>
      <c r="DH13" s="620"/>
      <c r="DI13" s="620"/>
      <c r="DJ13" s="620"/>
      <c r="DK13" s="620"/>
      <c r="DL13" s="620"/>
      <c r="DM13" s="620"/>
      <c r="DN13" s="620"/>
      <c r="DO13" s="620"/>
      <c r="DP13" s="621"/>
      <c r="DQ13" s="625">
        <v>1461987</v>
      </c>
      <c r="DR13" s="620"/>
      <c r="DS13" s="620"/>
      <c r="DT13" s="620"/>
      <c r="DU13" s="620"/>
      <c r="DV13" s="620"/>
      <c r="DW13" s="620"/>
      <c r="DX13" s="620"/>
      <c r="DY13" s="620"/>
      <c r="DZ13" s="620"/>
      <c r="EA13" s="620"/>
      <c r="EB13" s="620"/>
      <c r="EC13" s="656"/>
    </row>
    <row r="14" spans="2:143" ht="11.25" customHeight="1" x14ac:dyDescent="0.2">
      <c r="B14" s="616" t="s">
        <v>261</v>
      </c>
      <c r="C14" s="617"/>
      <c r="D14" s="617"/>
      <c r="E14" s="617"/>
      <c r="F14" s="617"/>
      <c r="G14" s="617"/>
      <c r="H14" s="617"/>
      <c r="I14" s="617"/>
      <c r="J14" s="617"/>
      <c r="K14" s="617"/>
      <c r="L14" s="617"/>
      <c r="M14" s="617"/>
      <c r="N14" s="617"/>
      <c r="O14" s="617"/>
      <c r="P14" s="617"/>
      <c r="Q14" s="618"/>
      <c r="R14" s="619">
        <v>464</v>
      </c>
      <c r="S14" s="620"/>
      <c r="T14" s="620"/>
      <c r="U14" s="620"/>
      <c r="V14" s="620"/>
      <c r="W14" s="620"/>
      <c r="X14" s="620"/>
      <c r="Y14" s="621"/>
      <c r="Z14" s="657">
        <v>0</v>
      </c>
      <c r="AA14" s="657"/>
      <c r="AB14" s="657"/>
      <c r="AC14" s="657"/>
      <c r="AD14" s="658">
        <v>464</v>
      </c>
      <c r="AE14" s="658"/>
      <c r="AF14" s="658"/>
      <c r="AG14" s="658"/>
      <c r="AH14" s="658"/>
      <c r="AI14" s="658"/>
      <c r="AJ14" s="658"/>
      <c r="AK14" s="658"/>
      <c r="AL14" s="622">
        <v>0</v>
      </c>
      <c r="AM14" s="623"/>
      <c r="AN14" s="623"/>
      <c r="AO14" s="659"/>
      <c r="AP14" s="616" t="s">
        <v>262</v>
      </c>
      <c r="AQ14" s="617"/>
      <c r="AR14" s="617"/>
      <c r="AS14" s="617"/>
      <c r="AT14" s="617"/>
      <c r="AU14" s="617"/>
      <c r="AV14" s="617"/>
      <c r="AW14" s="617"/>
      <c r="AX14" s="617"/>
      <c r="AY14" s="617"/>
      <c r="AZ14" s="617"/>
      <c r="BA14" s="617"/>
      <c r="BB14" s="617"/>
      <c r="BC14" s="617"/>
      <c r="BD14" s="617"/>
      <c r="BE14" s="617"/>
      <c r="BF14" s="618"/>
      <c r="BG14" s="619">
        <v>174772</v>
      </c>
      <c r="BH14" s="620"/>
      <c r="BI14" s="620"/>
      <c r="BJ14" s="620"/>
      <c r="BK14" s="620"/>
      <c r="BL14" s="620"/>
      <c r="BM14" s="620"/>
      <c r="BN14" s="621"/>
      <c r="BO14" s="657">
        <v>3.8</v>
      </c>
      <c r="BP14" s="657"/>
      <c r="BQ14" s="657"/>
      <c r="BR14" s="657"/>
      <c r="BS14" s="658" t="s">
        <v>238</v>
      </c>
      <c r="BT14" s="658"/>
      <c r="BU14" s="658"/>
      <c r="BV14" s="658"/>
      <c r="BW14" s="658"/>
      <c r="BX14" s="658"/>
      <c r="BY14" s="658"/>
      <c r="BZ14" s="658"/>
      <c r="CA14" s="658"/>
      <c r="CB14" s="698"/>
      <c r="CD14" s="616" t="s">
        <v>263</v>
      </c>
      <c r="CE14" s="617"/>
      <c r="CF14" s="617"/>
      <c r="CG14" s="617"/>
      <c r="CH14" s="617"/>
      <c r="CI14" s="617"/>
      <c r="CJ14" s="617"/>
      <c r="CK14" s="617"/>
      <c r="CL14" s="617"/>
      <c r="CM14" s="617"/>
      <c r="CN14" s="617"/>
      <c r="CO14" s="617"/>
      <c r="CP14" s="617"/>
      <c r="CQ14" s="618"/>
      <c r="CR14" s="619">
        <v>795015</v>
      </c>
      <c r="CS14" s="620"/>
      <c r="CT14" s="620"/>
      <c r="CU14" s="620"/>
      <c r="CV14" s="620"/>
      <c r="CW14" s="620"/>
      <c r="CX14" s="620"/>
      <c r="CY14" s="621"/>
      <c r="CZ14" s="657">
        <v>3.2</v>
      </c>
      <c r="DA14" s="657"/>
      <c r="DB14" s="657"/>
      <c r="DC14" s="657"/>
      <c r="DD14" s="625">
        <v>8456</v>
      </c>
      <c r="DE14" s="620"/>
      <c r="DF14" s="620"/>
      <c r="DG14" s="620"/>
      <c r="DH14" s="620"/>
      <c r="DI14" s="620"/>
      <c r="DJ14" s="620"/>
      <c r="DK14" s="620"/>
      <c r="DL14" s="620"/>
      <c r="DM14" s="620"/>
      <c r="DN14" s="620"/>
      <c r="DO14" s="620"/>
      <c r="DP14" s="621"/>
      <c r="DQ14" s="625">
        <v>729974</v>
      </c>
      <c r="DR14" s="620"/>
      <c r="DS14" s="620"/>
      <c r="DT14" s="620"/>
      <c r="DU14" s="620"/>
      <c r="DV14" s="620"/>
      <c r="DW14" s="620"/>
      <c r="DX14" s="620"/>
      <c r="DY14" s="620"/>
      <c r="DZ14" s="620"/>
      <c r="EA14" s="620"/>
      <c r="EB14" s="620"/>
      <c r="EC14" s="656"/>
    </row>
    <row r="15" spans="2:143" ht="11.25" customHeight="1" x14ac:dyDescent="0.2">
      <c r="B15" s="616" t="s">
        <v>264</v>
      </c>
      <c r="C15" s="617"/>
      <c r="D15" s="617"/>
      <c r="E15" s="617"/>
      <c r="F15" s="617"/>
      <c r="G15" s="617"/>
      <c r="H15" s="617"/>
      <c r="I15" s="617"/>
      <c r="J15" s="617"/>
      <c r="K15" s="617"/>
      <c r="L15" s="617"/>
      <c r="M15" s="617"/>
      <c r="N15" s="617"/>
      <c r="O15" s="617"/>
      <c r="P15" s="617"/>
      <c r="Q15" s="618"/>
      <c r="R15" s="619" t="s">
        <v>238</v>
      </c>
      <c r="S15" s="620"/>
      <c r="T15" s="620"/>
      <c r="U15" s="620"/>
      <c r="V15" s="620"/>
      <c r="W15" s="620"/>
      <c r="X15" s="620"/>
      <c r="Y15" s="621"/>
      <c r="Z15" s="657" t="s">
        <v>141</v>
      </c>
      <c r="AA15" s="657"/>
      <c r="AB15" s="657"/>
      <c r="AC15" s="657"/>
      <c r="AD15" s="658" t="s">
        <v>244</v>
      </c>
      <c r="AE15" s="658"/>
      <c r="AF15" s="658"/>
      <c r="AG15" s="658"/>
      <c r="AH15" s="658"/>
      <c r="AI15" s="658"/>
      <c r="AJ15" s="658"/>
      <c r="AK15" s="658"/>
      <c r="AL15" s="622" t="s">
        <v>238</v>
      </c>
      <c r="AM15" s="623"/>
      <c r="AN15" s="623"/>
      <c r="AO15" s="659"/>
      <c r="AP15" s="616" t="s">
        <v>265</v>
      </c>
      <c r="AQ15" s="617"/>
      <c r="AR15" s="617"/>
      <c r="AS15" s="617"/>
      <c r="AT15" s="617"/>
      <c r="AU15" s="617"/>
      <c r="AV15" s="617"/>
      <c r="AW15" s="617"/>
      <c r="AX15" s="617"/>
      <c r="AY15" s="617"/>
      <c r="AZ15" s="617"/>
      <c r="BA15" s="617"/>
      <c r="BB15" s="617"/>
      <c r="BC15" s="617"/>
      <c r="BD15" s="617"/>
      <c r="BE15" s="617"/>
      <c r="BF15" s="618"/>
      <c r="BG15" s="619">
        <v>218196</v>
      </c>
      <c r="BH15" s="620"/>
      <c r="BI15" s="620"/>
      <c r="BJ15" s="620"/>
      <c r="BK15" s="620"/>
      <c r="BL15" s="620"/>
      <c r="BM15" s="620"/>
      <c r="BN15" s="621"/>
      <c r="BO15" s="657">
        <v>4.8</v>
      </c>
      <c r="BP15" s="657"/>
      <c r="BQ15" s="657"/>
      <c r="BR15" s="657"/>
      <c r="BS15" s="658" t="s">
        <v>238</v>
      </c>
      <c r="BT15" s="658"/>
      <c r="BU15" s="658"/>
      <c r="BV15" s="658"/>
      <c r="BW15" s="658"/>
      <c r="BX15" s="658"/>
      <c r="BY15" s="658"/>
      <c r="BZ15" s="658"/>
      <c r="CA15" s="658"/>
      <c r="CB15" s="698"/>
      <c r="CD15" s="616" t="s">
        <v>266</v>
      </c>
      <c r="CE15" s="617"/>
      <c r="CF15" s="617"/>
      <c r="CG15" s="617"/>
      <c r="CH15" s="617"/>
      <c r="CI15" s="617"/>
      <c r="CJ15" s="617"/>
      <c r="CK15" s="617"/>
      <c r="CL15" s="617"/>
      <c r="CM15" s="617"/>
      <c r="CN15" s="617"/>
      <c r="CO15" s="617"/>
      <c r="CP15" s="617"/>
      <c r="CQ15" s="618"/>
      <c r="CR15" s="619">
        <v>3856671</v>
      </c>
      <c r="CS15" s="620"/>
      <c r="CT15" s="620"/>
      <c r="CU15" s="620"/>
      <c r="CV15" s="620"/>
      <c r="CW15" s="620"/>
      <c r="CX15" s="620"/>
      <c r="CY15" s="621"/>
      <c r="CZ15" s="657">
        <v>15.7</v>
      </c>
      <c r="DA15" s="657"/>
      <c r="DB15" s="657"/>
      <c r="DC15" s="657"/>
      <c r="DD15" s="625">
        <v>1882352</v>
      </c>
      <c r="DE15" s="620"/>
      <c r="DF15" s="620"/>
      <c r="DG15" s="620"/>
      <c r="DH15" s="620"/>
      <c r="DI15" s="620"/>
      <c r="DJ15" s="620"/>
      <c r="DK15" s="620"/>
      <c r="DL15" s="620"/>
      <c r="DM15" s="620"/>
      <c r="DN15" s="620"/>
      <c r="DO15" s="620"/>
      <c r="DP15" s="621"/>
      <c r="DQ15" s="625">
        <v>1865779</v>
      </c>
      <c r="DR15" s="620"/>
      <c r="DS15" s="620"/>
      <c r="DT15" s="620"/>
      <c r="DU15" s="620"/>
      <c r="DV15" s="620"/>
      <c r="DW15" s="620"/>
      <c r="DX15" s="620"/>
      <c r="DY15" s="620"/>
      <c r="DZ15" s="620"/>
      <c r="EA15" s="620"/>
      <c r="EB15" s="620"/>
      <c r="EC15" s="656"/>
    </row>
    <row r="16" spans="2:143" ht="11.25" customHeight="1" x14ac:dyDescent="0.2">
      <c r="B16" s="616" t="s">
        <v>267</v>
      </c>
      <c r="C16" s="617"/>
      <c r="D16" s="617"/>
      <c r="E16" s="617"/>
      <c r="F16" s="617"/>
      <c r="G16" s="617"/>
      <c r="H16" s="617"/>
      <c r="I16" s="617"/>
      <c r="J16" s="617"/>
      <c r="K16" s="617"/>
      <c r="L16" s="617"/>
      <c r="M16" s="617"/>
      <c r="N16" s="617"/>
      <c r="O16" s="617"/>
      <c r="P16" s="617"/>
      <c r="Q16" s="618"/>
      <c r="R16" s="619">
        <v>25433</v>
      </c>
      <c r="S16" s="620"/>
      <c r="T16" s="620"/>
      <c r="U16" s="620"/>
      <c r="V16" s="620"/>
      <c r="W16" s="620"/>
      <c r="X16" s="620"/>
      <c r="Y16" s="621"/>
      <c r="Z16" s="657">
        <v>0.1</v>
      </c>
      <c r="AA16" s="657"/>
      <c r="AB16" s="657"/>
      <c r="AC16" s="657"/>
      <c r="AD16" s="658">
        <v>25433</v>
      </c>
      <c r="AE16" s="658"/>
      <c r="AF16" s="658"/>
      <c r="AG16" s="658"/>
      <c r="AH16" s="658"/>
      <c r="AI16" s="658"/>
      <c r="AJ16" s="658"/>
      <c r="AK16" s="658"/>
      <c r="AL16" s="622">
        <v>0.2</v>
      </c>
      <c r="AM16" s="623"/>
      <c r="AN16" s="623"/>
      <c r="AO16" s="659"/>
      <c r="AP16" s="616" t="s">
        <v>268</v>
      </c>
      <c r="AQ16" s="617"/>
      <c r="AR16" s="617"/>
      <c r="AS16" s="617"/>
      <c r="AT16" s="617"/>
      <c r="AU16" s="617"/>
      <c r="AV16" s="617"/>
      <c r="AW16" s="617"/>
      <c r="AX16" s="617"/>
      <c r="AY16" s="617"/>
      <c r="AZ16" s="617"/>
      <c r="BA16" s="617"/>
      <c r="BB16" s="617"/>
      <c r="BC16" s="617"/>
      <c r="BD16" s="617"/>
      <c r="BE16" s="617"/>
      <c r="BF16" s="618"/>
      <c r="BG16" s="619">
        <v>616</v>
      </c>
      <c r="BH16" s="620"/>
      <c r="BI16" s="620"/>
      <c r="BJ16" s="620"/>
      <c r="BK16" s="620"/>
      <c r="BL16" s="620"/>
      <c r="BM16" s="620"/>
      <c r="BN16" s="621"/>
      <c r="BO16" s="657">
        <v>0</v>
      </c>
      <c r="BP16" s="657"/>
      <c r="BQ16" s="657"/>
      <c r="BR16" s="657"/>
      <c r="BS16" s="658" t="s">
        <v>244</v>
      </c>
      <c r="BT16" s="658"/>
      <c r="BU16" s="658"/>
      <c r="BV16" s="658"/>
      <c r="BW16" s="658"/>
      <c r="BX16" s="658"/>
      <c r="BY16" s="658"/>
      <c r="BZ16" s="658"/>
      <c r="CA16" s="658"/>
      <c r="CB16" s="698"/>
      <c r="CD16" s="616" t="s">
        <v>269</v>
      </c>
      <c r="CE16" s="617"/>
      <c r="CF16" s="617"/>
      <c r="CG16" s="617"/>
      <c r="CH16" s="617"/>
      <c r="CI16" s="617"/>
      <c r="CJ16" s="617"/>
      <c r="CK16" s="617"/>
      <c r="CL16" s="617"/>
      <c r="CM16" s="617"/>
      <c r="CN16" s="617"/>
      <c r="CO16" s="617"/>
      <c r="CP16" s="617"/>
      <c r="CQ16" s="618"/>
      <c r="CR16" s="619">
        <v>146162</v>
      </c>
      <c r="CS16" s="620"/>
      <c r="CT16" s="620"/>
      <c r="CU16" s="620"/>
      <c r="CV16" s="620"/>
      <c r="CW16" s="620"/>
      <c r="CX16" s="620"/>
      <c r="CY16" s="621"/>
      <c r="CZ16" s="657">
        <v>0.6</v>
      </c>
      <c r="DA16" s="657"/>
      <c r="DB16" s="657"/>
      <c r="DC16" s="657"/>
      <c r="DD16" s="625" t="s">
        <v>238</v>
      </c>
      <c r="DE16" s="620"/>
      <c r="DF16" s="620"/>
      <c r="DG16" s="620"/>
      <c r="DH16" s="620"/>
      <c r="DI16" s="620"/>
      <c r="DJ16" s="620"/>
      <c r="DK16" s="620"/>
      <c r="DL16" s="620"/>
      <c r="DM16" s="620"/>
      <c r="DN16" s="620"/>
      <c r="DO16" s="620"/>
      <c r="DP16" s="621"/>
      <c r="DQ16" s="625">
        <v>45068</v>
      </c>
      <c r="DR16" s="620"/>
      <c r="DS16" s="620"/>
      <c r="DT16" s="620"/>
      <c r="DU16" s="620"/>
      <c r="DV16" s="620"/>
      <c r="DW16" s="620"/>
      <c r="DX16" s="620"/>
      <c r="DY16" s="620"/>
      <c r="DZ16" s="620"/>
      <c r="EA16" s="620"/>
      <c r="EB16" s="620"/>
      <c r="EC16" s="656"/>
    </row>
    <row r="17" spans="2:133" ht="11.25" customHeight="1" x14ac:dyDescent="0.2">
      <c r="B17" s="616" t="s">
        <v>270</v>
      </c>
      <c r="C17" s="617"/>
      <c r="D17" s="617"/>
      <c r="E17" s="617"/>
      <c r="F17" s="617"/>
      <c r="G17" s="617"/>
      <c r="H17" s="617"/>
      <c r="I17" s="617"/>
      <c r="J17" s="617"/>
      <c r="K17" s="617"/>
      <c r="L17" s="617"/>
      <c r="M17" s="617"/>
      <c r="N17" s="617"/>
      <c r="O17" s="617"/>
      <c r="P17" s="617"/>
      <c r="Q17" s="618"/>
      <c r="R17" s="619">
        <v>80448</v>
      </c>
      <c r="S17" s="620"/>
      <c r="T17" s="620"/>
      <c r="U17" s="620"/>
      <c r="V17" s="620"/>
      <c r="W17" s="620"/>
      <c r="X17" s="620"/>
      <c r="Y17" s="621"/>
      <c r="Z17" s="657">
        <v>0.3</v>
      </c>
      <c r="AA17" s="657"/>
      <c r="AB17" s="657"/>
      <c r="AC17" s="657"/>
      <c r="AD17" s="658">
        <v>80448</v>
      </c>
      <c r="AE17" s="658"/>
      <c r="AF17" s="658"/>
      <c r="AG17" s="658"/>
      <c r="AH17" s="658"/>
      <c r="AI17" s="658"/>
      <c r="AJ17" s="658"/>
      <c r="AK17" s="658"/>
      <c r="AL17" s="622">
        <v>0.6</v>
      </c>
      <c r="AM17" s="623"/>
      <c r="AN17" s="623"/>
      <c r="AO17" s="659"/>
      <c r="AP17" s="616" t="s">
        <v>271</v>
      </c>
      <c r="AQ17" s="617"/>
      <c r="AR17" s="617"/>
      <c r="AS17" s="617"/>
      <c r="AT17" s="617"/>
      <c r="AU17" s="617"/>
      <c r="AV17" s="617"/>
      <c r="AW17" s="617"/>
      <c r="AX17" s="617"/>
      <c r="AY17" s="617"/>
      <c r="AZ17" s="617"/>
      <c r="BA17" s="617"/>
      <c r="BB17" s="617"/>
      <c r="BC17" s="617"/>
      <c r="BD17" s="617"/>
      <c r="BE17" s="617"/>
      <c r="BF17" s="618"/>
      <c r="BG17" s="619" t="s">
        <v>238</v>
      </c>
      <c r="BH17" s="620"/>
      <c r="BI17" s="620"/>
      <c r="BJ17" s="620"/>
      <c r="BK17" s="620"/>
      <c r="BL17" s="620"/>
      <c r="BM17" s="620"/>
      <c r="BN17" s="621"/>
      <c r="BO17" s="657" t="s">
        <v>244</v>
      </c>
      <c r="BP17" s="657"/>
      <c r="BQ17" s="657"/>
      <c r="BR17" s="657"/>
      <c r="BS17" s="658" t="s">
        <v>238</v>
      </c>
      <c r="BT17" s="658"/>
      <c r="BU17" s="658"/>
      <c r="BV17" s="658"/>
      <c r="BW17" s="658"/>
      <c r="BX17" s="658"/>
      <c r="BY17" s="658"/>
      <c r="BZ17" s="658"/>
      <c r="CA17" s="658"/>
      <c r="CB17" s="698"/>
      <c r="CD17" s="616" t="s">
        <v>272</v>
      </c>
      <c r="CE17" s="617"/>
      <c r="CF17" s="617"/>
      <c r="CG17" s="617"/>
      <c r="CH17" s="617"/>
      <c r="CI17" s="617"/>
      <c r="CJ17" s="617"/>
      <c r="CK17" s="617"/>
      <c r="CL17" s="617"/>
      <c r="CM17" s="617"/>
      <c r="CN17" s="617"/>
      <c r="CO17" s="617"/>
      <c r="CP17" s="617"/>
      <c r="CQ17" s="618"/>
      <c r="CR17" s="619">
        <v>1918174</v>
      </c>
      <c r="CS17" s="620"/>
      <c r="CT17" s="620"/>
      <c r="CU17" s="620"/>
      <c r="CV17" s="620"/>
      <c r="CW17" s="620"/>
      <c r="CX17" s="620"/>
      <c r="CY17" s="621"/>
      <c r="CZ17" s="657">
        <v>7.8</v>
      </c>
      <c r="DA17" s="657"/>
      <c r="DB17" s="657"/>
      <c r="DC17" s="657"/>
      <c r="DD17" s="625" t="s">
        <v>238</v>
      </c>
      <c r="DE17" s="620"/>
      <c r="DF17" s="620"/>
      <c r="DG17" s="620"/>
      <c r="DH17" s="620"/>
      <c r="DI17" s="620"/>
      <c r="DJ17" s="620"/>
      <c r="DK17" s="620"/>
      <c r="DL17" s="620"/>
      <c r="DM17" s="620"/>
      <c r="DN17" s="620"/>
      <c r="DO17" s="620"/>
      <c r="DP17" s="621"/>
      <c r="DQ17" s="625">
        <v>1913952</v>
      </c>
      <c r="DR17" s="620"/>
      <c r="DS17" s="620"/>
      <c r="DT17" s="620"/>
      <c r="DU17" s="620"/>
      <c r="DV17" s="620"/>
      <c r="DW17" s="620"/>
      <c r="DX17" s="620"/>
      <c r="DY17" s="620"/>
      <c r="DZ17" s="620"/>
      <c r="EA17" s="620"/>
      <c r="EB17" s="620"/>
      <c r="EC17" s="656"/>
    </row>
    <row r="18" spans="2:133" ht="11.25" customHeight="1" x14ac:dyDescent="0.2">
      <c r="B18" s="616" t="s">
        <v>273</v>
      </c>
      <c r="C18" s="617"/>
      <c r="D18" s="617"/>
      <c r="E18" s="617"/>
      <c r="F18" s="617"/>
      <c r="G18" s="617"/>
      <c r="H18" s="617"/>
      <c r="I18" s="617"/>
      <c r="J18" s="617"/>
      <c r="K18" s="617"/>
      <c r="L18" s="617"/>
      <c r="M18" s="617"/>
      <c r="N18" s="617"/>
      <c r="O18" s="617"/>
      <c r="P18" s="617"/>
      <c r="Q18" s="618"/>
      <c r="R18" s="619">
        <v>42295</v>
      </c>
      <c r="S18" s="620"/>
      <c r="T18" s="620"/>
      <c r="U18" s="620"/>
      <c r="V18" s="620"/>
      <c r="W18" s="620"/>
      <c r="X18" s="620"/>
      <c r="Y18" s="621"/>
      <c r="Z18" s="657">
        <v>0.2</v>
      </c>
      <c r="AA18" s="657"/>
      <c r="AB18" s="657"/>
      <c r="AC18" s="657"/>
      <c r="AD18" s="658">
        <v>42295</v>
      </c>
      <c r="AE18" s="658"/>
      <c r="AF18" s="658"/>
      <c r="AG18" s="658"/>
      <c r="AH18" s="658"/>
      <c r="AI18" s="658"/>
      <c r="AJ18" s="658"/>
      <c r="AK18" s="658"/>
      <c r="AL18" s="622">
        <v>0.3</v>
      </c>
      <c r="AM18" s="623"/>
      <c r="AN18" s="623"/>
      <c r="AO18" s="659"/>
      <c r="AP18" s="616" t="s">
        <v>274</v>
      </c>
      <c r="AQ18" s="617"/>
      <c r="AR18" s="617"/>
      <c r="AS18" s="617"/>
      <c r="AT18" s="617"/>
      <c r="AU18" s="617"/>
      <c r="AV18" s="617"/>
      <c r="AW18" s="617"/>
      <c r="AX18" s="617"/>
      <c r="AY18" s="617"/>
      <c r="AZ18" s="617"/>
      <c r="BA18" s="617"/>
      <c r="BB18" s="617"/>
      <c r="BC18" s="617"/>
      <c r="BD18" s="617"/>
      <c r="BE18" s="617"/>
      <c r="BF18" s="618"/>
      <c r="BG18" s="619" t="s">
        <v>141</v>
      </c>
      <c r="BH18" s="620"/>
      <c r="BI18" s="620"/>
      <c r="BJ18" s="620"/>
      <c r="BK18" s="620"/>
      <c r="BL18" s="620"/>
      <c r="BM18" s="620"/>
      <c r="BN18" s="621"/>
      <c r="BO18" s="657" t="s">
        <v>238</v>
      </c>
      <c r="BP18" s="657"/>
      <c r="BQ18" s="657"/>
      <c r="BR18" s="657"/>
      <c r="BS18" s="658" t="s">
        <v>141</v>
      </c>
      <c r="BT18" s="658"/>
      <c r="BU18" s="658"/>
      <c r="BV18" s="658"/>
      <c r="BW18" s="658"/>
      <c r="BX18" s="658"/>
      <c r="BY18" s="658"/>
      <c r="BZ18" s="658"/>
      <c r="CA18" s="658"/>
      <c r="CB18" s="698"/>
      <c r="CD18" s="616" t="s">
        <v>275</v>
      </c>
      <c r="CE18" s="617"/>
      <c r="CF18" s="617"/>
      <c r="CG18" s="617"/>
      <c r="CH18" s="617"/>
      <c r="CI18" s="617"/>
      <c r="CJ18" s="617"/>
      <c r="CK18" s="617"/>
      <c r="CL18" s="617"/>
      <c r="CM18" s="617"/>
      <c r="CN18" s="617"/>
      <c r="CO18" s="617"/>
      <c r="CP18" s="617"/>
      <c r="CQ18" s="618"/>
      <c r="CR18" s="619" t="s">
        <v>238</v>
      </c>
      <c r="CS18" s="620"/>
      <c r="CT18" s="620"/>
      <c r="CU18" s="620"/>
      <c r="CV18" s="620"/>
      <c r="CW18" s="620"/>
      <c r="CX18" s="620"/>
      <c r="CY18" s="621"/>
      <c r="CZ18" s="657" t="s">
        <v>238</v>
      </c>
      <c r="DA18" s="657"/>
      <c r="DB18" s="657"/>
      <c r="DC18" s="657"/>
      <c r="DD18" s="625" t="s">
        <v>238</v>
      </c>
      <c r="DE18" s="620"/>
      <c r="DF18" s="620"/>
      <c r="DG18" s="620"/>
      <c r="DH18" s="620"/>
      <c r="DI18" s="620"/>
      <c r="DJ18" s="620"/>
      <c r="DK18" s="620"/>
      <c r="DL18" s="620"/>
      <c r="DM18" s="620"/>
      <c r="DN18" s="620"/>
      <c r="DO18" s="620"/>
      <c r="DP18" s="621"/>
      <c r="DQ18" s="625" t="s">
        <v>238</v>
      </c>
      <c r="DR18" s="620"/>
      <c r="DS18" s="620"/>
      <c r="DT18" s="620"/>
      <c r="DU18" s="620"/>
      <c r="DV18" s="620"/>
      <c r="DW18" s="620"/>
      <c r="DX18" s="620"/>
      <c r="DY18" s="620"/>
      <c r="DZ18" s="620"/>
      <c r="EA18" s="620"/>
      <c r="EB18" s="620"/>
      <c r="EC18" s="656"/>
    </row>
    <row r="19" spans="2:133" ht="11.25" customHeight="1" x14ac:dyDescent="0.2">
      <c r="B19" s="616" t="s">
        <v>276</v>
      </c>
      <c r="C19" s="617"/>
      <c r="D19" s="617"/>
      <c r="E19" s="617"/>
      <c r="F19" s="617"/>
      <c r="G19" s="617"/>
      <c r="H19" s="617"/>
      <c r="I19" s="617"/>
      <c r="J19" s="617"/>
      <c r="K19" s="617"/>
      <c r="L19" s="617"/>
      <c r="M19" s="617"/>
      <c r="N19" s="617"/>
      <c r="O19" s="617"/>
      <c r="P19" s="617"/>
      <c r="Q19" s="618"/>
      <c r="R19" s="619">
        <v>33610</v>
      </c>
      <c r="S19" s="620"/>
      <c r="T19" s="620"/>
      <c r="U19" s="620"/>
      <c r="V19" s="620"/>
      <c r="W19" s="620"/>
      <c r="X19" s="620"/>
      <c r="Y19" s="621"/>
      <c r="Z19" s="657">
        <v>0.1</v>
      </c>
      <c r="AA19" s="657"/>
      <c r="AB19" s="657"/>
      <c r="AC19" s="657"/>
      <c r="AD19" s="658">
        <v>33610</v>
      </c>
      <c r="AE19" s="658"/>
      <c r="AF19" s="658"/>
      <c r="AG19" s="658"/>
      <c r="AH19" s="658"/>
      <c r="AI19" s="658"/>
      <c r="AJ19" s="658"/>
      <c r="AK19" s="658"/>
      <c r="AL19" s="622">
        <v>0.3</v>
      </c>
      <c r="AM19" s="623"/>
      <c r="AN19" s="623"/>
      <c r="AO19" s="659"/>
      <c r="AP19" s="616" t="s">
        <v>277</v>
      </c>
      <c r="AQ19" s="617"/>
      <c r="AR19" s="617"/>
      <c r="AS19" s="617"/>
      <c r="AT19" s="617"/>
      <c r="AU19" s="617"/>
      <c r="AV19" s="617"/>
      <c r="AW19" s="617"/>
      <c r="AX19" s="617"/>
      <c r="AY19" s="617"/>
      <c r="AZ19" s="617"/>
      <c r="BA19" s="617"/>
      <c r="BB19" s="617"/>
      <c r="BC19" s="617"/>
      <c r="BD19" s="617"/>
      <c r="BE19" s="617"/>
      <c r="BF19" s="618"/>
      <c r="BG19" s="619">
        <v>151347</v>
      </c>
      <c r="BH19" s="620"/>
      <c r="BI19" s="620"/>
      <c r="BJ19" s="620"/>
      <c r="BK19" s="620"/>
      <c r="BL19" s="620"/>
      <c r="BM19" s="620"/>
      <c r="BN19" s="621"/>
      <c r="BO19" s="657">
        <v>3.3</v>
      </c>
      <c r="BP19" s="657"/>
      <c r="BQ19" s="657"/>
      <c r="BR19" s="657"/>
      <c r="BS19" s="658" t="s">
        <v>238</v>
      </c>
      <c r="BT19" s="658"/>
      <c r="BU19" s="658"/>
      <c r="BV19" s="658"/>
      <c r="BW19" s="658"/>
      <c r="BX19" s="658"/>
      <c r="BY19" s="658"/>
      <c r="BZ19" s="658"/>
      <c r="CA19" s="658"/>
      <c r="CB19" s="698"/>
      <c r="CD19" s="616" t="s">
        <v>278</v>
      </c>
      <c r="CE19" s="617"/>
      <c r="CF19" s="617"/>
      <c r="CG19" s="617"/>
      <c r="CH19" s="617"/>
      <c r="CI19" s="617"/>
      <c r="CJ19" s="617"/>
      <c r="CK19" s="617"/>
      <c r="CL19" s="617"/>
      <c r="CM19" s="617"/>
      <c r="CN19" s="617"/>
      <c r="CO19" s="617"/>
      <c r="CP19" s="617"/>
      <c r="CQ19" s="618"/>
      <c r="CR19" s="619" t="s">
        <v>238</v>
      </c>
      <c r="CS19" s="620"/>
      <c r="CT19" s="620"/>
      <c r="CU19" s="620"/>
      <c r="CV19" s="620"/>
      <c r="CW19" s="620"/>
      <c r="CX19" s="620"/>
      <c r="CY19" s="621"/>
      <c r="CZ19" s="657" t="s">
        <v>238</v>
      </c>
      <c r="DA19" s="657"/>
      <c r="DB19" s="657"/>
      <c r="DC19" s="657"/>
      <c r="DD19" s="625" t="s">
        <v>238</v>
      </c>
      <c r="DE19" s="620"/>
      <c r="DF19" s="620"/>
      <c r="DG19" s="620"/>
      <c r="DH19" s="620"/>
      <c r="DI19" s="620"/>
      <c r="DJ19" s="620"/>
      <c r="DK19" s="620"/>
      <c r="DL19" s="620"/>
      <c r="DM19" s="620"/>
      <c r="DN19" s="620"/>
      <c r="DO19" s="620"/>
      <c r="DP19" s="621"/>
      <c r="DQ19" s="625" t="s">
        <v>141</v>
      </c>
      <c r="DR19" s="620"/>
      <c r="DS19" s="620"/>
      <c r="DT19" s="620"/>
      <c r="DU19" s="620"/>
      <c r="DV19" s="620"/>
      <c r="DW19" s="620"/>
      <c r="DX19" s="620"/>
      <c r="DY19" s="620"/>
      <c r="DZ19" s="620"/>
      <c r="EA19" s="620"/>
      <c r="EB19" s="620"/>
      <c r="EC19" s="656"/>
    </row>
    <row r="20" spans="2:133" ht="11.25" customHeight="1" x14ac:dyDescent="0.2">
      <c r="B20" s="686" t="s">
        <v>279</v>
      </c>
      <c r="C20" s="687"/>
      <c r="D20" s="687"/>
      <c r="E20" s="687"/>
      <c r="F20" s="687"/>
      <c r="G20" s="687"/>
      <c r="H20" s="687"/>
      <c r="I20" s="687"/>
      <c r="J20" s="687"/>
      <c r="K20" s="687"/>
      <c r="L20" s="687"/>
      <c r="M20" s="687"/>
      <c r="N20" s="687"/>
      <c r="O20" s="687"/>
      <c r="P20" s="687"/>
      <c r="Q20" s="688"/>
      <c r="R20" s="619">
        <v>8685</v>
      </c>
      <c r="S20" s="620"/>
      <c r="T20" s="620"/>
      <c r="U20" s="620"/>
      <c r="V20" s="620"/>
      <c r="W20" s="620"/>
      <c r="X20" s="620"/>
      <c r="Y20" s="621"/>
      <c r="Z20" s="657">
        <v>0</v>
      </c>
      <c r="AA20" s="657"/>
      <c r="AB20" s="657"/>
      <c r="AC20" s="657"/>
      <c r="AD20" s="658">
        <v>8685</v>
      </c>
      <c r="AE20" s="658"/>
      <c r="AF20" s="658"/>
      <c r="AG20" s="658"/>
      <c r="AH20" s="658"/>
      <c r="AI20" s="658"/>
      <c r="AJ20" s="658"/>
      <c r="AK20" s="658"/>
      <c r="AL20" s="622">
        <v>0.1</v>
      </c>
      <c r="AM20" s="623"/>
      <c r="AN20" s="623"/>
      <c r="AO20" s="659"/>
      <c r="AP20" s="616" t="s">
        <v>280</v>
      </c>
      <c r="AQ20" s="617"/>
      <c r="AR20" s="617"/>
      <c r="AS20" s="617"/>
      <c r="AT20" s="617"/>
      <c r="AU20" s="617"/>
      <c r="AV20" s="617"/>
      <c r="AW20" s="617"/>
      <c r="AX20" s="617"/>
      <c r="AY20" s="617"/>
      <c r="AZ20" s="617"/>
      <c r="BA20" s="617"/>
      <c r="BB20" s="617"/>
      <c r="BC20" s="617"/>
      <c r="BD20" s="617"/>
      <c r="BE20" s="617"/>
      <c r="BF20" s="618"/>
      <c r="BG20" s="619">
        <v>151347</v>
      </c>
      <c r="BH20" s="620"/>
      <c r="BI20" s="620"/>
      <c r="BJ20" s="620"/>
      <c r="BK20" s="620"/>
      <c r="BL20" s="620"/>
      <c r="BM20" s="620"/>
      <c r="BN20" s="621"/>
      <c r="BO20" s="657">
        <v>3.3</v>
      </c>
      <c r="BP20" s="657"/>
      <c r="BQ20" s="657"/>
      <c r="BR20" s="657"/>
      <c r="BS20" s="658" t="s">
        <v>238</v>
      </c>
      <c r="BT20" s="658"/>
      <c r="BU20" s="658"/>
      <c r="BV20" s="658"/>
      <c r="BW20" s="658"/>
      <c r="BX20" s="658"/>
      <c r="BY20" s="658"/>
      <c r="BZ20" s="658"/>
      <c r="CA20" s="658"/>
      <c r="CB20" s="698"/>
      <c r="CD20" s="616" t="s">
        <v>281</v>
      </c>
      <c r="CE20" s="617"/>
      <c r="CF20" s="617"/>
      <c r="CG20" s="617"/>
      <c r="CH20" s="617"/>
      <c r="CI20" s="617"/>
      <c r="CJ20" s="617"/>
      <c r="CK20" s="617"/>
      <c r="CL20" s="617"/>
      <c r="CM20" s="617"/>
      <c r="CN20" s="617"/>
      <c r="CO20" s="617"/>
      <c r="CP20" s="617"/>
      <c r="CQ20" s="618"/>
      <c r="CR20" s="619">
        <v>24498896</v>
      </c>
      <c r="CS20" s="620"/>
      <c r="CT20" s="620"/>
      <c r="CU20" s="620"/>
      <c r="CV20" s="620"/>
      <c r="CW20" s="620"/>
      <c r="CX20" s="620"/>
      <c r="CY20" s="621"/>
      <c r="CZ20" s="657">
        <v>100</v>
      </c>
      <c r="DA20" s="657"/>
      <c r="DB20" s="657"/>
      <c r="DC20" s="657"/>
      <c r="DD20" s="625">
        <v>3799053</v>
      </c>
      <c r="DE20" s="620"/>
      <c r="DF20" s="620"/>
      <c r="DG20" s="620"/>
      <c r="DH20" s="620"/>
      <c r="DI20" s="620"/>
      <c r="DJ20" s="620"/>
      <c r="DK20" s="620"/>
      <c r="DL20" s="620"/>
      <c r="DM20" s="620"/>
      <c r="DN20" s="620"/>
      <c r="DO20" s="620"/>
      <c r="DP20" s="621"/>
      <c r="DQ20" s="625">
        <v>15781659</v>
      </c>
      <c r="DR20" s="620"/>
      <c r="DS20" s="620"/>
      <c r="DT20" s="620"/>
      <c r="DU20" s="620"/>
      <c r="DV20" s="620"/>
      <c r="DW20" s="620"/>
      <c r="DX20" s="620"/>
      <c r="DY20" s="620"/>
      <c r="DZ20" s="620"/>
      <c r="EA20" s="620"/>
      <c r="EB20" s="620"/>
      <c r="EC20" s="656"/>
    </row>
    <row r="21" spans="2:133" ht="11.25" customHeight="1" x14ac:dyDescent="0.2">
      <c r="B21" s="616" t="s">
        <v>282</v>
      </c>
      <c r="C21" s="617"/>
      <c r="D21" s="617"/>
      <c r="E21" s="617"/>
      <c r="F21" s="617"/>
      <c r="G21" s="617"/>
      <c r="H21" s="617"/>
      <c r="I21" s="617"/>
      <c r="J21" s="617"/>
      <c r="K21" s="617"/>
      <c r="L21" s="617"/>
      <c r="M21" s="617"/>
      <c r="N21" s="617"/>
      <c r="O21" s="617"/>
      <c r="P21" s="617"/>
      <c r="Q21" s="618"/>
      <c r="R21" s="619">
        <v>7816206</v>
      </c>
      <c r="S21" s="620"/>
      <c r="T21" s="620"/>
      <c r="U21" s="620"/>
      <c r="V21" s="620"/>
      <c r="W21" s="620"/>
      <c r="X21" s="620"/>
      <c r="Y21" s="621"/>
      <c r="Z21" s="657">
        <v>30.7</v>
      </c>
      <c r="AA21" s="657"/>
      <c r="AB21" s="657"/>
      <c r="AC21" s="657"/>
      <c r="AD21" s="658">
        <v>6855263</v>
      </c>
      <c r="AE21" s="658"/>
      <c r="AF21" s="658"/>
      <c r="AG21" s="658"/>
      <c r="AH21" s="658"/>
      <c r="AI21" s="658"/>
      <c r="AJ21" s="658"/>
      <c r="AK21" s="658"/>
      <c r="AL21" s="622">
        <v>53.7</v>
      </c>
      <c r="AM21" s="623"/>
      <c r="AN21" s="623"/>
      <c r="AO21" s="659"/>
      <c r="AP21" s="616" t="s">
        <v>283</v>
      </c>
      <c r="AQ21" s="696"/>
      <c r="AR21" s="696"/>
      <c r="AS21" s="696"/>
      <c r="AT21" s="696"/>
      <c r="AU21" s="696"/>
      <c r="AV21" s="696"/>
      <c r="AW21" s="696"/>
      <c r="AX21" s="696"/>
      <c r="AY21" s="696"/>
      <c r="AZ21" s="696"/>
      <c r="BA21" s="696"/>
      <c r="BB21" s="696"/>
      <c r="BC21" s="696"/>
      <c r="BD21" s="696"/>
      <c r="BE21" s="696"/>
      <c r="BF21" s="697"/>
      <c r="BG21" s="619" t="s">
        <v>244</v>
      </c>
      <c r="BH21" s="620"/>
      <c r="BI21" s="620"/>
      <c r="BJ21" s="620"/>
      <c r="BK21" s="620"/>
      <c r="BL21" s="620"/>
      <c r="BM21" s="620"/>
      <c r="BN21" s="621"/>
      <c r="BO21" s="657" t="s">
        <v>238</v>
      </c>
      <c r="BP21" s="657"/>
      <c r="BQ21" s="657"/>
      <c r="BR21" s="657"/>
      <c r="BS21" s="658" t="s">
        <v>244</v>
      </c>
      <c r="BT21" s="658"/>
      <c r="BU21" s="658"/>
      <c r="BV21" s="658"/>
      <c r="BW21" s="658"/>
      <c r="BX21" s="658"/>
      <c r="BY21" s="658"/>
      <c r="BZ21" s="658"/>
      <c r="CA21" s="658"/>
      <c r="CB21" s="698"/>
      <c r="CD21" s="600"/>
      <c r="CE21" s="601"/>
      <c r="CF21" s="601"/>
      <c r="CG21" s="601"/>
      <c r="CH21" s="601"/>
      <c r="CI21" s="601"/>
      <c r="CJ21" s="601"/>
      <c r="CK21" s="601"/>
      <c r="CL21" s="601"/>
      <c r="CM21" s="601"/>
      <c r="CN21" s="601"/>
      <c r="CO21" s="601"/>
      <c r="CP21" s="601"/>
      <c r="CQ21" s="602"/>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x14ac:dyDescent="0.2">
      <c r="B22" s="616" t="s">
        <v>284</v>
      </c>
      <c r="C22" s="617"/>
      <c r="D22" s="617"/>
      <c r="E22" s="617"/>
      <c r="F22" s="617"/>
      <c r="G22" s="617"/>
      <c r="H22" s="617"/>
      <c r="I22" s="617"/>
      <c r="J22" s="617"/>
      <c r="K22" s="617"/>
      <c r="L22" s="617"/>
      <c r="M22" s="617"/>
      <c r="N22" s="617"/>
      <c r="O22" s="617"/>
      <c r="P22" s="617"/>
      <c r="Q22" s="618"/>
      <c r="R22" s="619">
        <v>6855263</v>
      </c>
      <c r="S22" s="620"/>
      <c r="T22" s="620"/>
      <c r="U22" s="620"/>
      <c r="V22" s="620"/>
      <c r="W22" s="620"/>
      <c r="X22" s="620"/>
      <c r="Y22" s="621"/>
      <c r="Z22" s="657">
        <v>27</v>
      </c>
      <c r="AA22" s="657"/>
      <c r="AB22" s="657"/>
      <c r="AC22" s="657"/>
      <c r="AD22" s="658">
        <v>6855263</v>
      </c>
      <c r="AE22" s="658"/>
      <c r="AF22" s="658"/>
      <c r="AG22" s="658"/>
      <c r="AH22" s="658"/>
      <c r="AI22" s="658"/>
      <c r="AJ22" s="658"/>
      <c r="AK22" s="658"/>
      <c r="AL22" s="622">
        <v>53.7</v>
      </c>
      <c r="AM22" s="623"/>
      <c r="AN22" s="623"/>
      <c r="AO22" s="659"/>
      <c r="AP22" s="616" t="s">
        <v>285</v>
      </c>
      <c r="AQ22" s="696"/>
      <c r="AR22" s="696"/>
      <c r="AS22" s="696"/>
      <c r="AT22" s="696"/>
      <c r="AU22" s="696"/>
      <c r="AV22" s="696"/>
      <c r="AW22" s="696"/>
      <c r="AX22" s="696"/>
      <c r="AY22" s="696"/>
      <c r="AZ22" s="696"/>
      <c r="BA22" s="696"/>
      <c r="BB22" s="696"/>
      <c r="BC22" s="696"/>
      <c r="BD22" s="696"/>
      <c r="BE22" s="696"/>
      <c r="BF22" s="697"/>
      <c r="BG22" s="619" t="s">
        <v>238</v>
      </c>
      <c r="BH22" s="620"/>
      <c r="BI22" s="620"/>
      <c r="BJ22" s="620"/>
      <c r="BK22" s="620"/>
      <c r="BL22" s="620"/>
      <c r="BM22" s="620"/>
      <c r="BN22" s="621"/>
      <c r="BO22" s="657" t="s">
        <v>244</v>
      </c>
      <c r="BP22" s="657"/>
      <c r="BQ22" s="657"/>
      <c r="BR22" s="657"/>
      <c r="BS22" s="658" t="s">
        <v>238</v>
      </c>
      <c r="BT22" s="658"/>
      <c r="BU22" s="658"/>
      <c r="BV22" s="658"/>
      <c r="BW22" s="658"/>
      <c r="BX22" s="658"/>
      <c r="BY22" s="658"/>
      <c r="BZ22" s="658"/>
      <c r="CA22" s="658"/>
      <c r="CB22" s="698"/>
      <c r="CD22" s="671" t="s">
        <v>286</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x14ac:dyDescent="0.2">
      <c r="B23" s="616" t="s">
        <v>287</v>
      </c>
      <c r="C23" s="617"/>
      <c r="D23" s="617"/>
      <c r="E23" s="617"/>
      <c r="F23" s="617"/>
      <c r="G23" s="617"/>
      <c r="H23" s="617"/>
      <c r="I23" s="617"/>
      <c r="J23" s="617"/>
      <c r="K23" s="617"/>
      <c r="L23" s="617"/>
      <c r="M23" s="617"/>
      <c r="N23" s="617"/>
      <c r="O23" s="617"/>
      <c r="P23" s="617"/>
      <c r="Q23" s="618"/>
      <c r="R23" s="619">
        <v>960943</v>
      </c>
      <c r="S23" s="620"/>
      <c r="T23" s="620"/>
      <c r="U23" s="620"/>
      <c r="V23" s="620"/>
      <c r="W23" s="620"/>
      <c r="X23" s="620"/>
      <c r="Y23" s="621"/>
      <c r="Z23" s="657">
        <v>3.8</v>
      </c>
      <c r="AA23" s="657"/>
      <c r="AB23" s="657"/>
      <c r="AC23" s="657"/>
      <c r="AD23" s="658" t="s">
        <v>238</v>
      </c>
      <c r="AE23" s="658"/>
      <c r="AF23" s="658"/>
      <c r="AG23" s="658"/>
      <c r="AH23" s="658"/>
      <c r="AI23" s="658"/>
      <c r="AJ23" s="658"/>
      <c r="AK23" s="658"/>
      <c r="AL23" s="622" t="s">
        <v>238</v>
      </c>
      <c r="AM23" s="623"/>
      <c r="AN23" s="623"/>
      <c r="AO23" s="659"/>
      <c r="AP23" s="616" t="s">
        <v>288</v>
      </c>
      <c r="AQ23" s="696"/>
      <c r="AR23" s="696"/>
      <c r="AS23" s="696"/>
      <c r="AT23" s="696"/>
      <c r="AU23" s="696"/>
      <c r="AV23" s="696"/>
      <c r="AW23" s="696"/>
      <c r="AX23" s="696"/>
      <c r="AY23" s="696"/>
      <c r="AZ23" s="696"/>
      <c r="BA23" s="696"/>
      <c r="BB23" s="696"/>
      <c r="BC23" s="696"/>
      <c r="BD23" s="696"/>
      <c r="BE23" s="696"/>
      <c r="BF23" s="697"/>
      <c r="BG23" s="619">
        <v>151347</v>
      </c>
      <c r="BH23" s="620"/>
      <c r="BI23" s="620"/>
      <c r="BJ23" s="620"/>
      <c r="BK23" s="620"/>
      <c r="BL23" s="620"/>
      <c r="BM23" s="620"/>
      <c r="BN23" s="621"/>
      <c r="BO23" s="657">
        <v>3.3</v>
      </c>
      <c r="BP23" s="657"/>
      <c r="BQ23" s="657"/>
      <c r="BR23" s="657"/>
      <c r="BS23" s="658" t="s">
        <v>244</v>
      </c>
      <c r="BT23" s="658"/>
      <c r="BU23" s="658"/>
      <c r="BV23" s="658"/>
      <c r="BW23" s="658"/>
      <c r="BX23" s="658"/>
      <c r="BY23" s="658"/>
      <c r="BZ23" s="658"/>
      <c r="CA23" s="658"/>
      <c r="CB23" s="698"/>
      <c r="CD23" s="671" t="s">
        <v>226</v>
      </c>
      <c r="CE23" s="672"/>
      <c r="CF23" s="672"/>
      <c r="CG23" s="672"/>
      <c r="CH23" s="672"/>
      <c r="CI23" s="672"/>
      <c r="CJ23" s="672"/>
      <c r="CK23" s="672"/>
      <c r="CL23" s="672"/>
      <c r="CM23" s="672"/>
      <c r="CN23" s="672"/>
      <c r="CO23" s="672"/>
      <c r="CP23" s="672"/>
      <c r="CQ23" s="673"/>
      <c r="CR23" s="671" t="s">
        <v>289</v>
      </c>
      <c r="CS23" s="672"/>
      <c r="CT23" s="672"/>
      <c r="CU23" s="672"/>
      <c r="CV23" s="672"/>
      <c r="CW23" s="672"/>
      <c r="CX23" s="672"/>
      <c r="CY23" s="673"/>
      <c r="CZ23" s="671" t="s">
        <v>290</v>
      </c>
      <c r="DA23" s="672"/>
      <c r="DB23" s="672"/>
      <c r="DC23" s="673"/>
      <c r="DD23" s="671" t="s">
        <v>291</v>
      </c>
      <c r="DE23" s="672"/>
      <c r="DF23" s="672"/>
      <c r="DG23" s="672"/>
      <c r="DH23" s="672"/>
      <c r="DI23" s="672"/>
      <c r="DJ23" s="672"/>
      <c r="DK23" s="673"/>
      <c r="DL23" s="709" t="s">
        <v>292</v>
      </c>
      <c r="DM23" s="710"/>
      <c r="DN23" s="710"/>
      <c r="DO23" s="710"/>
      <c r="DP23" s="710"/>
      <c r="DQ23" s="710"/>
      <c r="DR23" s="710"/>
      <c r="DS23" s="710"/>
      <c r="DT23" s="710"/>
      <c r="DU23" s="710"/>
      <c r="DV23" s="711"/>
      <c r="DW23" s="671" t="s">
        <v>293</v>
      </c>
      <c r="DX23" s="672"/>
      <c r="DY23" s="672"/>
      <c r="DZ23" s="672"/>
      <c r="EA23" s="672"/>
      <c r="EB23" s="672"/>
      <c r="EC23" s="673"/>
    </row>
    <row r="24" spans="2:133" ht="11.25" customHeight="1" x14ac:dyDescent="0.2">
      <c r="B24" s="616" t="s">
        <v>294</v>
      </c>
      <c r="C24" s="617"/>
      <c r="D24" s="617"/>
      <c r="E24" s="617"/>
      <c r="F24" s="617"/>
      <c r="G24" s="617"/>
      <c r="H24" s="617"/>
      <c r="I24" s="617"/>
      <c r="J24" s="617"/>
      <c r="K24" s="617"/>
      <c r="L24" s="617"/>
      <c r="M24" s="617"/>
      <c r="N24" s="617"/>
      <c r="O24" s="617"/>
      <c r="P24" s="617"/>
      <c r="Q24" s="618"/>
      <c r="R24" s="619" t="s">
        <v>238</v>
      </c>
      <c r="S24" s="620"/>
      <c r="T24" s="620"/>
      <c r="U24" s="620"/>
      <c r="V24" s="620"/>
      <c r="W24" s="620"/>
      <c r="X24" s="620"/>
      <c r="Y24" s="621"/>
      <c r="Z24" s="657" t="s">
        <v>244</v>
      </c>
      <c r="AA24" s="657"/>
      <c r="AB24" s="657"/>
      <c r="AC24" s="657"/>
      <c r="AD24" s="658" t="s">
        <v>238</v>
      </c>
      <c r="AE24" s="658"/>
      <c r="AF24" s="658"/>
      <c r="AG24" s="658"/>
      <c r="AH24" s="658"/>
      <c r="AI24" s="658"/>
      <c r="AJ24" s="658"/>
      <c r="AK24" s="658"/>
      <c r="AL24" s="622" t="s">
        <v>238</v>
      </c>
      <c r="AM24" s="623"/>
      <c r="AN24" s="623"/>
      <c r="AO24" s="659"/>
      <c r="AP24" s="616" t="s">
        <v>295</v>
      </c>
      <c r="AQ24" s="696"/>
      <c r="AR24" s="696"/>
      <c r="AS24" s="696"/>
      <c r="AT24" s="696"/>
      <c r="AU24" s="696"/>
      <c r="AV24" s="696"/>
      <c r="AW24" s="696"/>
      <c r="AX24" s="696"/>
      <c r="AY24" s="696"/>
      <c r="AZ24" s="696"/>
      <c r="BA24" s="696"/>
      <c r="BB24" s="696"/>
      <c r="BC24" s="696"/>
      <c r="BD24" s="696"/>
      <c r="BE24" s="696"/>
      <c r="BF24" s="697"/>
      <c r="BG24" s="619" t="s">
        <v>238</v>
      </c>
      <c r="BH24" s="620"/>
      <c r="BI24" s="620"/>
      <c r="BJ24" s="620"/>
      <c r="BK24" s="620"/>
      <c r="BL24" s="620"/>
      <c r="BM24" s="620"/>
      <c r="BN24" s="621"/>
      <c r="BO24" s="657" t="s">
        <v>238</v>
      </c>
      <c r="BP24" s="657"/>
      <c r="BQ24" s="657"/>
      <c r="BR24" s="657"/>
      <c r="BS24" s="658" t="s">
        <v>141</v>
      </c>
      <c r="BT24" s="658"/>
      <c r="BU24" s="658"/>
      <c r="BV24" s="658"/>
      <c r="BW24" s="658"/>
      <c r="BX24" s="658"/>
      <c r="BY24" s="658"/>
      <c r="BZ24" s="658"/>
      <c r="CA24" s="658"/>
      <c r="CB24" s="698"/>
      <c r="CD24" s="677" t="s">
        <v>296</v>
      </c>
      <c r="CE24" s="678"/>
      <c r="CF24" s="678"/>
      <c r="CG24" s="678"/>
      <c r="CH24" s="678"/>
      <c r="CI24" s="678"/>
      <c r="CJ24" s="678"/>
      <c r="CK24" s="678"/>
      <c r="CL24" s="678"/>
      <c r="CM24" s="678"/>
      <c r="CN24" s="678"/>
      <c r="CO24" s="678"/>
      <c r="CP24" s="678"/>
      <c r="CQ24" s="679"/>
      <c r="CR24" s="674">
        <v>8624113</v>
      </c>
      <c r="CS24" s="675"/>
      <c r="CT24" s="675"/>
      <c r="CU24" s="675"/>
      <c r="CV24" s="675"/>
      <c r="CW24" s="675"/>
      <c r="CX24" s="675"/>
      <c r="CY24" s="700"/>
      <c r="CZ24" s="701">
        <v>35.200000000000003</v>
      </c>
      <c r="DA24" s="683"/>
      <c r="DB24" s="683"/>
      <c r="DC24" s="703"/>
      <c r="DD24" s="699">
        <v>5913141</v>
      </c>
      <c r="DE24" s="675"/>
      <c r="DF24" s="675"/>
      <c r="DG24" s="675"/>
      <c r="DH24" s="675"/>
      <c r="DI24" s="675"/>
      <c r="DJ24" s="675"/>
      <c r="DK24" s="700"/>
      <c r="DL24" s="699">
        <v>5831664</v>
      </c>
      <c r="DM24" s="675"/>
      <c r="DN24" s="675"/>
      <c r="DO24" s="675"/>
      <c r="DP24" s="675"/>
      <c r="DQ24" s="675"/>
      <c r="DR24" s="675"/>
      <c r="DS24" s="675"/>
      <c r="DT24" s="675"/>
      <c r="DU24" s="675"/>
      <c r="DV24" s="700"/>
      <c r="DW24" s="701">
        <v>45.1</v>
      </c>
      <c r="DX24" s="683"/>
      <c r="DY24" s="683"/>
      <c r="DZ24" s="683"/>
      <c r="EA24" s="683"/>
      <c r="EB24" s="683"/>
      <c r="EC24" s="702"/>
    </row>
    <row r="25" spans="2:133" ht="11.25" customHeight="1" x14ac:dyDescent="0.2">
      <c r="B25" s="616" t="s">
        <v>297</v>
      </c>
      <c r="C25" s="617"/>
      <c r="D25" s="617"/>
      <c r="E25" s="617"/>
      <c r="F25" s="617"/>
      <c r="G25" s="617"/>
      <c r="H25" s="617"/>
      <c r="I25" s="617"/>
      <c r="J25" s="617"/>
      <c r="K25" s="617"/>
      <c r="L25" s="617"/>
      <c r="M25" s="617"/>
      <c r="N25" s="617"/>
      <c r="O25" s="617"/>
      <c r="P25" s="617"/>
      <c r="Q25" s="618"/>
      <c r="R25" s="619">
        <v>13826417</v>
      </c>
      <c r="S25" s="620"/>
      <c r="T25" s="620"/>
      <c r="U25" s="620"/>
      <c r="V25" s="620"/>
      <c r="W25" s="620"/>
      <c r="X25" s="620"/>
      <c r="Y25" s="621"/>
      <c r="Z25" s="657">
        <v>54.4</v>
      </c>
      <c r="AA25" s="657"/>
      <c r="AB25" s="657"/>
      <c r="AC25" s="657"/>
      <c r="AD25" s="658">
        <v>12714127</v>
      </c>
      <c r="AE25" s="658"/>
      <c r="AF25" s="658"/>
      <c r="AG25" s="658"/>
      <c r="AH25" s="658"/>
      <c r="AI25" s="658"/>
      <c r="AJ25" s="658"/>
      <c r="AK25" s="658"/>
      <c r="AL25" s="622">
        <v>99.6</v>
      </c>
      <c r="AM25" s="623"/>
      <c r="AN25" s="623"/>
      <c r="AO25" s="659"/>
      <c r="AP25" s="616" t="s">
        <v>298</v>
      </c>
      <c r="AQ25" s="696"/>
      <c r="AR25" s="696"/>
      <c r="AS25" s="696"/>
      <c r="AT25" s="696"/>
      <c r="AU25" s="696"/>
      <c r="AV25" s="696"/>
      <c r="AW25" s="696"/>
      <c r="AX25" s="696"/>
      <c r="AY25" s="696"/>
      <c r="AZ25" s="696"/>
      <c r="BA25" s="696"/>
      <c r="BB25" s="696"/>
      <c r="BC25" s="696"/>
      <c r="BD25" s="696"/>
      <c r="BE25" s="696"/>
      <c r="BF25" s="697"/>
      <c r="BG25" s="619" t="s">
        <v>238</v>
      </c>
      <c r="BH25" s="620"/>
      <c r="BI25" s="620"/>
      <c r="BJ25" s="620"/>
      <c r="BK25" s="620"/>
      <c r="BL25" s="620"/>
      <c r="BM25" s="620"/>
      <c r="BN25" s="621"/>
      <c r="BO25" s="657" t="s">
        <v>238</v>
      </c>
      <c r="BP25" s="657"/>
      <c r="BQ25" s="657"/>
      <c r="BR25" s="657"/>
      <c r="BS25" s="658" t="s">
        <v>238</v>
      </c>
      <c r="BT25" s="658"/>
      <c r="BU25" s="658"/>
      <c r="BV25" s="658"/>
      <c r="BW25" s="658"/>
      <c r="BX25" s="658"/>
      <c r="BY25" s="658"/>
      <c r="BZ25" s="658"/>
      <c r="CA25" s="658"/>
      <c r="CB25" s="698"/>
      <c r="CD25" s="616" t="s">
        <v>299</v>
      </c>
      <c r="CE25" s="617"/>
      <c r="CF25" s="617"/>
      <c r="CG25" s="617"/>
      <c r="CH25" s="617"/>
      <c r="CI25" s="617"/>
      <c r="CJ25" s="617"/>
      <c r="CK25" s="617"/>
      <c r="CL25" s="617"/>
      <c r="CM25" s="617"/>
      <c r="CN25" s="617"/>
      <c r="CO25" s="617"/>
      <c r="CP25" s="617"/>
      <c r="CQ25" s="618"/>
      <c r="CR25" s="619">
        <v>3229129</v>
      </c>
      <c r="CS25" s="632"/>
      <c r="CT25" s="632"/>
      <c r="CU25" s="632"/>
      <c r="CV25" s="632"/>
      <c r="CW25" s="632"/>
      <c r="CX25" s="632"/>
      <c r="CY25" s="633"/>
      <c r="CZ25" s="622">
        <v>13.2</v>
      </c>
      <c r="DA25" s="634"/>
      <c r="DB25" s="634"/>
      <c r="DC25" s="635"/>
      <c r="DD25" s="625">
        <v>2989427</v>
      </c>
      <c r="DE25" s="632"/>
      <c r="DF25" s="632"/>
      <c r="DG25" s="632"/>
      <c r="DH25" s="632"/>
      <c r="DI25" s="632"/>
      <c r="DJ25" s="632"/>
      <c r="DK25" s="633"/>
      <c r="DL25" s="625">
        <v>2914478</v>
      </c>
      <c r="DM25" s="632"/>
      <c r="DN25" s="632"/>
      <c r="DO25" s="632"/>
      <c r="DP25" s="632"/>
      <c r="DQ25" s="632"/>
      <c r="DR25" s="632"/>
      <c r="DS25" s="632"/>
      <c r="DT25" s="632"/>
      <c r="DU25" s="632"/>
      <c r="DV25" s="633"/>
      <c r="DW25" s="622">
        <v>22.5</v>
      </c>
      <c r="DX25" s="634"/>
      <c r="DY25" s="634"/>
      <c r="DZ25" s="634"/>
      <c r="EA25" s="634"/>
      <c r="EB25" s="634"/>
      <c r="EC25" s="646"/>
    </row>
    <row r="26" spans="2:133" ht="11.25" customHeight="1" x14ac:dyDescent="0.2">
      <c r="B26" s="616" t="s">
        <v>300</v>
      </c>
      <c r="C26" s="617"/>
      <c r="D26" s="617"/>
      <c r="E26" s="617"/>
      <c r="F26" s="617"/>
      <c r="G26" s="617"/>
      <c r="H26" s="617"/>
      <c r="I26" s="617"/>
      <c r="J26" s="617"/>
      <c r="K26" s="617"/>
      <c r="L26" s="617"/>
      <c r="M26" s="617"/>
      <c r="N26" s="617"/>
      <c r="O26" s="617"/>
      <c r="P26" s="617"/>
      <c r="Q26" s="618"/>
      <c r="R26" s="619">
        <v>4076</v>
      </c>
      <c r="S26" s="620"/>
      <c r="T26" s="620"/>
      <c r="U26" s="620"/>
      <c r="V26" s="620"/>
      <c r="W26" s="620"/>
      <c r="X26" s="620"/>
      <c r="Y26" s="621"/>
      <c r="Z26" s="657">
        <v>0</v>
      </c>
      <c r="AA26" s="657"/>
      <c r="AB26" s="657"/>
      <c r="AC26" s="657"/>
      <c r="AD26" s="658">
        <v>4076</v>
      </c>
      <c r="AE26" s="658"/>
      <c r="AF26" s="658"/>
      <c r="AG26" s="658"/>
      <c r="AH26" s="658"/>
      <c r="AI26" s="658"/>
      <c r="AJ26" s="658"/>
      <c r="AK26" s="658"/>
      <c r="AL26" s="622">
        <v>0</v>
      </c>
      <c r="AM26" s="623"/>
      <c r="AN26" s="623"/>
      <c r="AO26" s="659"/>
      <c r="AP26" s="616" t="s">
        <v>301</v>
      </c>
      <c r="AQ26" s="696"/>
      <c r="AR26" s="696"/>
      <c r="AS26" s="696"/>
      <c r="AT26" s="696"/>
      <c r="AU26" s="696"/>
      <c r="AV26" s="696"/>
      <c r="AW26" s="696"/>
      <c r="AX26" s="696"/>
      <c r="AY26" s="696"/>
      <c r="AZ26" s="696"/>
      <c r="BA26" s="696"/>
      <c r="BB26" s="696"/>
      <c r="BC26" s="696"/>
      <c r="BD26" s="696"/>
      <c r="BE26" s="696"/>
      <c r="BF26" s="697"/>
      <c r="BG26" s="619" t="s">
        <v>238</v>
      </c>
      <c r="BH26" s="620"/>
      <c r="BI26" s="620"/>
      <c r="BJ26" s="620"/>
      <c r="BK26" s="620"/>
      <c r="BL26" s="620"/>
      <c r="BM26" s="620"/>
      <c r="BN26" s="621"/>
      <c r="BO26" s="657" t="s">
        <v>238</v>
      </c>
      <c r="BP26" s="657"/>
      <c r="BQ26" s="657"/>
      <c r="BR26" s="657"/>
      <c r="BS26" s="658" t="s">
        <v>141</v>
      </c>
      <c r="BT26" s="658"/>
      <c r="BU26" s="658"/>
      <c r="BV26" s="658"/>
      <c r="BW26" s="658"/>
      <c r="BX26" s="658"/>
      <c r="BY26" s="658"/>
      <c r="BZ26" s="658"/>
      <c r="CA26" s="658"/>
      <c r="CB26" s="698"/>
      <c r="CD26" s="616" t="s">
        <v>302</v>
      </c>
      <c r="CE26" s="617"/>
      <c r="CF26" s="617"/>
      <c r="CG26" s="617"/>
      <c r="CH26" s="617"/>
      <c r="CI26" s="617"/>
      <c r="CJ26" s="617"/>
      <c r="CK26" s="617"/>
      <c r="CL26" s="617"/>
      <c r="CM26" s="617"/>
      <c r="CN26" s="617"/>
      <c r="CO26" s="617"/>
      <c r="CP26" s="617"/>
      <c r="CQ26" s="618"/>
      <c r="CR26" s="619">
        <v>1775441</v>
      </c>
      <c r="CS26" s="620"/>
      <c r="CT26" s="620"/>
      <c r="CU26" s="620"/>
      <c r="CV26" s="620"/>
      <c r="CW26" s="620"/>
      <c r="CX26" s="620"/>
      <c r="CY26" s="621"/>
      <c r="CZ26" s="622">
        <v>7.2</v>
      </c>
      <c r="DA26" s="634"/>
      <c r="DB26" s="634"/>
      <c r="DC26" s="635"/>
      <c r="DD26" s="625">
        <v>1652787</v>
      </c>
      <c r="DE26" s="620"/>
      <c r="DF26" s="620"/>
      <c r="DG26" s="620"/>
      <c r="DH26" s="620"/>
      <c r="DI26" s="620"/>
      <c r="DJ26" s="620"/>
      <c r="DK26" s="621"/>
      <c r="DL26" s="625" t="s">
        <v>238</v>
      </c>
      <c r="DM26" s="620"/>
      <c r="DN26" s="620"/>
      <c r="DO26" s="620"/>
      <c r="DP26" s="620"/>
      <c r="DQ26" s="620"/>
      <c r="DR26" s="620"/>
      <c r="DS26" s="620"/>
      <c r="DT26" s="620"/>
      <c r="DU26" s="620"/>
      <c r="DV26" s="621"/>
      <c r="DW26" s="622" t="s">
        <v>141</v>
      </c>
      <c r="DX26" s="634"/>
      <c r="DY26" s="634"/>
      <c r="DZ26" s="634"/>
      <c r="EA26" s="634"/>
      <c r="EB26" s="634"/>
      <c r="EC26" s="646"/>
    </row>
    <row r="27" spans="2:133" ht="11.25" customHeight="1" x14ac:dyDescent="0.2">
      <c r="B27" s="616" t="s">
        <v>303</v>
      </c>
      <c r="C27" s="617"/>
      <c r="D27" s="617"/>
      <c r="E27" s="617"/>
      <c r="F27" s="617"/>
      <c r="G27" s="617"/>
      <c r="H27" s="617"/>
      <c r="I27" s="617"/>
      <c r="J27" s="617"/>
      <c r="K27" s="617"/>
      <c r="L27" s="617"/>
      <c r="M27" s="617"/>
      <c r="N27" s="617"/>
      <c r="O27" s="617"/>
      <c r="P27" s="617"/>
      <c r="Q27" s="618"/>
      <c r="R27" s="619">
        <v>95141</v>
      </c>
      <c r="S27" s="620"/>
      <c r="T27" s="620"/>
      <c r="U27" s="620"/>
      <c r="V27" s="620"/>
      <c r="W27" s="620"/>
      <c r="X27" s="620"/>
      <c r="Y27" s="621"/>
      <c r="Z27" s="657">
        <v>0.4</v>
      </c>
      <c r="AA27" s="657"/>
      <c r="AB27" s="657"/>
      <c r="AC27" s="657"/>
      <c r="AD27" s="658" t="s">
        <v>238</v>
      </c>
      <c r="AE27" s="658"/>
      <c r="AF27" s="658"/>
      <c r="AG27" s="658"/>
      <c r="AH27" s="658"/>
      <c r="AI27" s="658"/>
      <c r="AJ27" s="658"/>
      <c r="AK27" s="658"/>
      <c r="AL27" s="622" t="s">
        <v>141</v>
      </c>
      <c r="AM27" s="623"/>
      <c r="AN27" s="623"/>
      <c r="AO27" s="659"/>
      <c r="AP27" s="616" t="s">
        <v>304</v>
      </c>
      <c r="AQ27" s="617"/>
      <c r="AR27" s="617"/>
      <c r="AS27" s="617"/>
      <c r="AT27" s="617"/>
      <c r="AU27" s="617"/>
      <c r="AV27" s="617"/>
      <c r="AW27" s="617"/>
      <c r="AX27" s="617"/>
      <c r="AY27" s="617"/>
      <c r="AZ27" s="617"/>
      <c r="BA27" s="617"/>
      <c r="BB27" s="617"/>
      <c r="BC27" s="617"/>
      <c r="BD27" s="617"/>
      <c r="BE27" s="617"/>
      <c r="BF27" s="618"/>
      <c r="BG27" s="619">
        <v>4578438</v>
      </c>
      <c r="BH27" s="620"/>
      <c r="BI27" s="620"/>
      <c r="BJ27" s="620"/>
      <c r="BK27" s="620"/>
      <c r="BL27" s="620"/>
      <c r="BM27" s="620"/>
      <c r="BN27" s="621"/>
      <c r="BO27" s="657">
        <v>100</v>
      </c>
      <c r="BP27" s="657"/>
      <c r="BQ27" s="657"/>
      <c r="BR27" s="657"/>
      <c r="BS27" s="658">
        <v>68494</v>
      </c>
      <c r="BT27" s="658"/>
      <c r="BU27" s="658"/>
      <c r="BV27" s="658"/>
      <c r="BW27" s="658"/>
      <c r="BX27" s="658"/>
      <c r="BY27" s="658"/>
      <c r="BZ27" s="658"/>
      <c r="CA27" s="658"/>
      <c r="CB27" s="698"/>
      <c r="CD27" s="616" t="s">
        <v>305</v>
      </c>
      <c r="CE27" s="617"/>
      <c r="CF27" s="617"/>
      <c r="CG27" s="617"/>
      <c r="CH27" s="617"/>
      <c r="CI27" s="617"/>
      <c r="CJ27" s="617"/>
      <c r="CK27" s="617"/>
      <c r="CL27" s="617"/>
      <c r="CM27" s="617"/>
      <c r="CN27" s="617"/>
      <c r="CO27" s="617"/>
      <c r="CP27" s="617"/>
      <c r="CQ27" s="618"/>
      <c r="CR27" s="619">
        <v>3476810</v>
      </c>
      <c r="CS27" s="632"/>
      <c r="CT27" s="632"/>
      <c r="CU27" s="632"/>
      <c r="CV27" s="632"/>
      <c r="CW27" s="632"/>
      <c r="CX27" s="632"/>
      <c r="CY27" s="633"/>
      <c r="CZ27" s="622">
        <v>14.2</v>
      </c>
      <c r="DA27" s="634"/>
      <c r="DB27" s="634"/>
      <c r="DC27" s="635"/>
      <c r="DD27" s="625">
        <v>1009762</v>
      </c>
      <c r="DE27" s="632"/>
      <c r="DF27" s="632"/>
      <c r="DG27" s="632"/>
      <c r="DH27" s="632"/>
      <c r="DI27" s="632"/>
      <c r="DJ27" s="632"/>
      <c r="DK27" s="633"/>
      <c r="DL27" s="625">
        <v>1003234</v>
      </c>
      <c r="DM27" s="632"/>
      <c r="DN27" s="632"/>
      <c r="DO27" s="632"/>
      <c r="DP27" s="632"/>
      <c r="DQ27" s="632"/>
      <c r="DR27" s="632"/>
      <c r="DS27" s="632"/>
      <c r="DT27" s="632"/>
      <c r="DU27" s="632"/>
      <c r="DV27" s="633"/>
      <c r="DW27" s="622">
        <v>7.8</v>
      </c>
      <c r="DX27" s="634"/>
      <c r="DY27" s="634"/>
      <c r="DZ27" s="634"/>
      <c r="EA27" s="634"/>
      <c r="EB27" s="634"/>
      <c r="EC27" s="646"/>
    </row>
    <row r="28" spans="2:133" ht="11.25" customHeight="1" x14ac:dyDescent="0.2">
      <c r="B28" s="616" t="s">
        <v>306</v>
      </c>
      <c r="C28" s="617"/>
      <c r="D28" s="617"/>
      <c r="E28" s="617"/>
      <c r="F28" s="617"/>
      <c r="G28" s="617"/>
      <c r="H28" s="617"/>
      <c r="I28" s="617"/>
      <c r="J28" s="617"/>
      <c r="K28" s="617"/>
      <c r="L28" s="617"/>
      <c r="M28" s="617"/>
      <c r="N28" s="617"/>
      <c r="O28" s="617"/>
      <c r="P28" s="617"/>
      <c r="Q28" s="618"/>
      <c r="R28" s="619">
        <v>183829</v>
      </c>
      <c r="S28" s="620"/>
      <c r="T28" s="620"/>
      <c r="U28" s="620"/>
      <c r="V28" s="620"/>
      <c r="W28" s="620"/>
      <c r="X28" s="620"/>
      <c r="Y28" s="621"/>
      <c r="Z28" s="657">
        <v>0.7</v>
      </c>
      <c r="AA28" s="657"/>
      <c r="AB28" s="657"/>
      <c r="AC28" s="657"/>
      <c r="AD28" s="658">
        <v>20491</v>
      </c>
      <c r="AE28" s="658"/>
      <c r="AF28" s="658"/>
      <c r="AG28" s="658"/>
      <c r="AH28" s="658"/>
      <c r="AI28" s="658"/>
      <c r="AJ28" s="658"/>
      <c r="AK28" s="658"/>
      <c r="AL28" s="622">
        <v>0.2</v>
      </c>
      <c r="AM28" s="623"/>
      <c r="AN28" s="623"/>
      <c r="AO28" s="659"/>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57"/>
      <c r="BP28" s="657"/>
      <c r="BQ28" s="657"/>
      <c r="BR28" s="657"/>
      <c r="BS28" s="625"/>
      <c r="BT28" s="620"/>
      <c r="BU28" s="620"/>
      <c r="BV28" s="620"/>
      <c r="BW28" s="620"/>
      <c r="BX28" s="620"/>
      <c r="BY28" s="620"/>
      <c r="BZ28" s="620"/>
      <c r="CA28" s="620"/>
      <c r="CB28" s="656"/>
      <c r="CD28" s="616" t="s">
        <v>307</v>
      </c>
      <c r="CE28" s="617"/>
      <c r="CF28" s="617"/>
      <c r="CG28" s="617"/>
      <c r="CH28" s="617"/>
      <c r="CI28" s="617"/>
      <c r="CJ28" s="617"/>
      <c r="CK28" s="617"/>
      <c r="CL28" s="617"/>
      <c r="CM28" s="617"/>
      <c r="CN28" s="617"/>
      <c r="CO28" s="617"/>
      <c r="CP28" s="617"/>
      <c r="CQ28" s="618"/>
      <c r="CR28" s="619">
        <v>1918174</v>
      </c>
      <c r="CS28" s="620"/>
      <c r="CT28" s="620"/>
      <c r="CU28" s="620"/>
      <c r="CV28" s="620"/>
      <c r="CW28" s="620"/>
      <c r="CX28" s="620"/>
      <c r="CY28" s="621"/>
      <c r="CZ28" s="622">
        <v>7.8</v>
      </c>
      <c r="DA28" s="634"/>
      <c r="DB28" s="634"/>
      <c r="DC28" s="635"/>
      <c r="DD28" s="625">
        <v>1913952</v>
      </c>
      <c r="DE28" s="620"/>
      <c r="DF28" s="620"/>
      <c r="DG28" s="620"/>
      <c r="DH28" s="620"/>
      <c r="DI28" s="620"/>
      <c r="DJ28" s="620"/>
      <c r="DK28" s="621"/>
      <c r="DL28" s="625">
        <v>1913952</v>
      </c>
      <c r="DM28" s="620"/>
      <c r="DN28" s="620"/>
      <c r="DO28" s="620"/>
      <c r="DP28" s="620"/>
      <c r="DQ28" s="620"/>
      <c r="DR28" s="620"/>
      <c r="DS28" s="620"/>
      <c r="DT28" s="620"/>
      <c r="DU28" s="620"/>
      <c r="DV28" s="621"/>
      <c r="DW28" s="622">
        <v>14.8</v>
      </c>
      <c r="DX28" s="634"/>
      <c r="DY28" s="634"/>
      <c r="DZ28" s="634"/>
      <c r="EA28" s="634"/>
      <c r="EB28" s="634"/>
      <c r="EC28" s="646"/>
    </row>
    <row r="29" spans="2:133" ht="11.25" customHeight="1" x14ac:dyDescent="0.2">
      <c r="B29" s="616" t="s">
        <v>308</v>
      </c>
      <c r="C29" s="617"/>
      <c r="D29" s="617"/>
      <c r="E29" s="617"/>
      <c r="F29" s="617"/>
      <c r="G29" s="617"/>
      <c r="H29" s="617"/>
      <c r="I29" s="617"/>
      <c r="J29" s="617"/>
      <c r="K29" s="617"/>
      <c r="L29" s="617"/>
      <c r="M29" s="617"/>
      <c r="N29" s="617"/>
      <c r="O29" s="617"/>
      <c r="P29" s="617"/>
      <c r="Q29" s="618"/>
      <c r="R29" s="619">
        <v>66048</v>
      </c>
      <c r="S29" s="620"/>
      <c r="T29" s="620"/>
      <c r="U29" s="620"/>
      <c r="V29" s="620"/>
      <c r="W29" s="620"/>
      <c r="X29" s="620"/>
      <c r="Y29" s="621"/>
      <c r="Z29" s="657">
        <v>0.3</v>
      </c>
      <c r="AA29" s="657"/>
      <c r="AB29" s="657"/>
      <c r="AC29" s="657"/>
      <c r="AD29" s="658" t="s">
        <v>244</v>
      </c>
      <c r="AE29" s="658"/>
      <c r="AF29" s="658"/>
      <c r="AG29" s="658"/>
      <c r="AH29" s="658"/>
      <c r="AI29" s="658"/>
      <c r="AJ29" s="658"/>
      <c r="AK29" s="658"/>
      <c r="AL29" s="622" t="s">
        <v>238</v>
      </c>
      <c r="AM29" s="623"/>
      <c r="AN29" s="623"/>
      <c r="AO29" s="659"/>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57"/>
      <c r="BP29" s="657"/>
      <c r="BQ29" s="657"/>
      <c r="BR29" s="657"/>
      <c r="BS29" s="658"/>
      <c r="BT29" s="658"/>
      <c r="BU29" s="658"/>
      <c r="BV29" s="658"/>
      <c r="BW29" s="658"/>
      <c r="BX29" s="658"/>
      <c r="BY29" s="658"/>
      <c r="BZ29" s="658"/>
      <c r="CA29" s="658"/>
      <c r="CB29" s="698"/>
      <c r="CD29" s="638" t="s">
        <v>309</v>
      </c>
      <c r="CE29" s="639"/>
      <c r="CF29" s="616" t="s">
        <v>72</v>
      </c>
      <c r="CG29" s="617"/>
      <c r="CH29" s="617"/>
      <c r="CI29" s="617"/>
      <c r="CJ29" s="617"/>
      <c r="CK29" s="617"/>
      <c r="CL29" s="617"/>
      <c r="CM29" s="617"/>
      <c r="CN29" s="617"/>
      <c r="CO29" s="617"/>
      <c r="CP29" s="617"/>
      <c r="CQ29" s="618"/>
      <c r="CR29" s="619">
        <v>1917843</v>
      </c>
      <c r="CS29" s="632"/>
      <c r="CT29" s="632"/>
      <c r="CU29" s="632"/>
      <c r="CV29" s="632"/>
      <c r="CW29" s="632"/>
      <c r="CX29" s="632"/>
      <c r="CY29" s="633"/>
      <c r="CZ29" s="622">
        <v>7.8</v>
      </c>
      <c r="DA29" s="634"/>
      <c r="DB29" s="634"/>
      <c r="DC29" s="635"/>
      <c r="DD29" s="625">
        <v>1913621</v>
      </c>
      <c r="DE29" s="632"/>
      <c r="DF29" s="632"/>
      <c r="DG29" s="632"/>
      <c r="DH29" s="632"/>
      <c r="DI29" s="632"/>
      <c r="DJ29" s="632"/>
      <c r="DK29" s="633"/>
      <c r="DL29" s="625">
        <v>1913621</v>
      </c>
      <c r="DM29" s="632"/>
      <c r="DN29" s="632"/>
      <c r="DO29" s="632"/>
      <c r="DP29" s="632"/>
      <c r="DQ29" s="632"/>
      <c r="DR29" s="632"/>
      <c r="DS29" s="632"/>
      <c r="DT29" s="632"/>
      <c r="DU29" s="632"/>
      <c r="DV29" s="633"/>
      <c r="DW29" s="622">
        <v>14.8</v>
      </c>
      <c r="DX29" s="634"/>
      <c r="DY29" s="634"/>
      <c r="DZ29" s="634"/>
      <c r="EA29" s="634"/>
      <c r="EB29" s="634"/>
      <c r="EC29" s="646"/>
    </row>
    <row r="30" spans="2:133" ht="11.25" customHeight="1" x14ac:dyDescent="0.2">
      <c r="B30" s="616" t="s">
        <v>310</v>
      </c>
      <c r="C30" s="617"/>
      <c r="D30" s="617"/>
      <c r="E30" s="617"/>
      <c r="F30" s="617"/>
      <c r="G30" s="617"/>
      <c r="H30" s="617"/>
      <c r="I30" s="617"/>
      <c r="J30" s="617"/>
      <c r="K30" s="617"/>
      <c r="L30" s="617"/>
      <c r="M30" s="617"/>
      <c r="N30" s="617"/>
      <c r="O30" s="617"/>
      <c r="P30" s="617"/>
      <c r="Q30" s="618"/>
      <c r="R30" s="619">
        <v>3451074</v>
      </c>
      <c r="S30" s="620"/>
      <c r="T30" s="620"/>
      <c r="U30" s="620"/>
      <c r="V30" s="620"/>
      <c r="W30" s="620"/>
      <c r="X30" s="620"/>
      <c r="Y30" s="621"/>
      <c r="Z30" s="657">
        <v>13.6</v>
      </c>
      <c r="AA30" s="657"/>
      <c r="AB30" s="657"/>
      <c r="AC30" s="657"/>
      <c r="AD30" s="658" t="s">
        <v>238</v>
      </c>
      <c r="AE30" s="658"/>
      <c r="AF30" s="658"/>
      <c r="AG30" s="658"/>
      <c r="AH30" s="658"/>
      <c r="AI30" s="658"/>
      <c r="AJ30" s="658"/>
      <c r="AK30" s="658"/>
      <c r="AL30" s="622" t="s">
        <v>238</v>
      </c>
      <c r="AM30" s="623"/>
      <c r="AN30" s="623"/>
      <c r="AO30" s="659"/>
      <c r="AP30" s="671" t="s">
        <v>226</v>
      </c>
      <c r="AQ30" s="672"/>
      <c r="AR30" s="672"/>
      <c r="AS30" s="672"/>
      <c r="AT30" s="672"/>
      <c r="AU30" s="672"/>
      <c r="AV30" s="672"/>
      <c r="AW30" s="672"/>
      <c r="AX30" s="672"/>
      <c r="AY30" s="672"/>
      <c r="AZ30" s="672"/>
      <c r="BA30" s="672"/>
      <c r="BB30" s="672"/>
      <c r="BC30" s="672"/>
      <c r="BD30" s="672"/>
      <c r="BE30" s="672"/>
      <c r="BF30" s="673"/>
      <c r="BG30" s="671" t="s">
        <v>311</v>
      </c>
      <c r="BH30" s="694"/>
      <c r="BI30" s="694"/>
      <c r="BJ30" s="694"/>
      <c r="BK30" s="694"/>
      <c r="BL30" s="694"/>
      <c r="BM30" s="694"/>
      <c r="BN30" s="694"/>
      <c r="BO30" s="694"/>
      <c r="BP30" s="694"/>
      <c r="BQ30" s="695"/>
      <c r="BR30" s="671" t="s">
        <v>312</v>
      </c>
      <c r="BS30" s="694"/>
      <c r="BT30" s="694"/>
      <c r="BU30" s="694"/>
      <c r="BV30" s="694"/>
      <c r="BW30" s="694"/>
      <c r="BX30" s="694"/>
      <c r="BY30" s="694"/>
      <c r="BZ30" s="694"/>
      <c r="CA30" s="694"/>
      <c r="CB30" s="695"/>
      <c r="CD30" s="640"/>
      <c r="CE30" s="641"/>
      <c r="CF30" s="616" t="s">
        <v>313</v>
      </c>
      <c r="CG30" s="617"/>
      <c r="CH30" s="617"/>
      <c r="CI30" s="617"/>
      <c r="CJ30" s="617"/>
      <c r="CK30" s="617"/>
      <c r="CL30" s="617"/>
      <c r="CM30" s="617"/>
      <c r="CN30" s="617"/>
      <c r="CO30" s="617"/>
      <c r="CP30" s="617"/>
      <c r="CQ30" s="618"/>
      <c r="CR30" s="619">
        <v>1868480</v>
      </c>
      <c r="CS30" s="620"/>
      <c r="CT30" s="620"/>
      <c r="CU30" s="620"/>
      <c r="CV30" s="620"/>
      <c r="CW30" s="620"/>
      <c r="CX30" s="620"/>
      <c r="CY30" s="621"/>
      <c r="CZ30" s="622">
        <v>7.6</v>
      </c>
      <c r="DA30" s="634"/>
      <c r="DB30" s="634"/>
      <c r="DC30" s="635"/>
      <c r="DD30" s="625">
        <v>1864409</v>
      </c>
      <c r="DE30" s="620"/>
      <c r="DF30" s="620"/>
      <c r="DG30" s="620"/>
      <c r="DH30" s="620"/>
      <c r="DI30" s="620"/>
      <c r="DJ30" s="620"/>
      <c r="DK30" s="621"/>
      <c r="DL30" s="625">
        <v>1864409</v>
      </c>
      <c r="DM30" s="620"/>
      <c r="DN30" s="620"/>
      <c r="DO30" s="620"/>
      <c r="DP30" s="620"/>
      <c r="DQ30" s="620"/>
      <c r="DR30" s="620"/>
      <c r="DS30" s="620"/>
      <c r="DT30" s="620"/>
      <c r="DU30" s="620"/>
      <c r="DV30" s="621"/>
      <c r="DW30" s="622">
        <v>14.4</v>
      </c>
      <c r="DX30" s="634"/>
      <c r="DY30" s="634"/>
      <c r="DZ30" s="634"/>
      <c r="EA30" s="634"/>
      <c r="EB30" s="634"/>
      <c r="EC30" s="646"/>
    </row>
    <row r="31" spans="2:133" ht="11.25" customHeight="1" x14ac:dyDescent="0.2">
      <c r="B31" s="686" t="s">
        <v>314</v>
      </c>
      <c r="C31" s="687"/>
      <c r="D31" s="687"/>
      <c r="E31" s="687"/>
      <c r="F31" s="687"/>
      <c r="G31" s="687"/>
      <c r="H31" s="687"/>
      <c r="I31" s="687"/>
      <c r="J31" s="687"/>
      <c r="K31" s="687"/>
      <c r="L31" s="687"/>
      <c r="M31" s="687"/>
      <c r="N31" s="687"/>
      <c r="O31" s="687"/>
      <c r="P31" s="687"/>
      <c r="Q31" s="688"/>
      <c r="R31" s="619" t="s">
        <v>238</v>
      </c>
      <c r="S31" s="620"/>
      <c r="T31" s="620"/>
      <c r="U31" s="620"/>
      <c r="V31" s="620"/>
      <c r="W31" s="620"/>
      <c r="X31" s="620"/>
      <c r="Y31" s="621"/>
      <c r="Z31" s="657" t="s">
        <v>244</v>
      </c>
      <c r="AA31" s="657"/>
      <c r="AB31" s="657"/>
      <c r="AC31" s="657"/>
      <c r="AD31" s="658" t="s">
        <v>238</v>
      </c>
      <c r="AE31" s="658"/>
      <c r="AF31" s="658"/>
      <c r="AG31" s="658"/>
      <c r="AH31" s="658"/>
      <c r="AI31" s="658"/>
      <c r="AJ31" s="658"/>
      <c r="AK31" s="658"/>
      <c r="AL31" s="622" t="s">
        <v>238</v>
      </c>
      <c r="AM31" s="623"/>
      <c r="AN31" s="623"/>
      <c r="AO31" s="659"/>
      <c r="AP31" s="689" t="s">
        <v>315</v>
      </c>
      <c r="AQ31" s="690"/>
      <c r="AR31" s="690"/>
      <c r="AS31" s="690"/>
      <c r="AT31" s="691" t="s">
        <v>316</v>
      </c>
      <c r="AU31" s="216"/>
      <c r="AV31" s="216"/>
      <c r="AW31" s="216"/>
      <c r="AX31" s="677" t="s">
        <v>191</v>
      </c>
      <c r="AY31" s="678"/>
      <c r="AZ31" s="678"/>
      <c r="BA31" s="678"/>
      <c r="BB31" s="678"/>
      <c r="BC31" s="678"/>
      <c r="BD31" s="678"/>
      <c r="BE31" s="678"/>
      <c r="BF31" s="679"/>
      <c r="BG31" s="681">
        <v>99</v>
      </c>
      <c r="BH31" s="682"/>
      <c r="BI31" s="682"/>
      <c r="BJ31" s="682"/>
      <c r="BK31" s="682"/>
      <c r="BL31" s="682"/>
      <c r="BM31" s="683">
        <v>95.1</v>
      </c>
      <c r="BN31" s="682"/>
      <c r="BO31" s="682"/>
      <c r="BP31" s="682"/>
      <c r="BQ31" s="684"/>
      <c r="BR31" s="681">
        <v>99.2</v>
      </c>
      <c r="BS31" s="682"/>
      <c r="BT31" s="682"/>
      <c r="BU31" s="682"/>
      <c r="BV31" s="682"/>
      <c r="BW31" s="682"/>
      <c r="BX31" s="683">
        <v>94.9</v>
      </c>
      <c r="BY31" s="682"/>
      <c r="BZ31" s="682"/>
      <c r="CA31" s="682"/>
      <c r="CB31" s="684"/>
      <c r="CD31" s="640"/>
      <c r="CE31" s="641"/>
      <c r="CF31" s="616" t="s">
        <v>317</v>
      </c>
      <c r="CG31" s="617"/>
      <c r="CH31" s="617"/>
      <c r="CI31" s="617"/>
      <c r="CJ31" s="617"/>
      <c r="CK31" s="617"/>
      <c r="CL31" s="617"/>
      <c r="CM31" s="617"/>
      <c r="CN31" s="617"/>
      <c r="CO31" s="617"/>
      <c r="CP31" s="617"/>
      <c r="CQ31" s="618"/>
      <c r="CR31" s="619">
        <v>49363</v>
      </c>
      <c r="CS31" s="632"/>
      <c r="CT31" s="632"/>
      <c r="CU31" s="632"/>
      <c r="CV31" s="632"/>
      <c r="CW31" s="632"/>
      <c r="CX31" s="632"/>
      <c r="CY31" s="633"/>
      <c r="CZ31" s="622">
        <v>0.2</v>
      </c>
      <c r="DA31" s="634"/>
      <c r="DB31" s="634"/>
      <c r="DC31" s="635"/>
      <c r="DD31" s="625">
        <v>49212</v>
      </c>
      <c r="DE31" s="632"/>
      <c r="DF31" s="632"/>
      <c r="DG31" s="632"/>
      <c r="DH31" s="632"/>
      <c r="DI31" s="632"/>
      <c r="DJ31" s="632"/>
      <c r="DK31" s="633"/>
      <c r="DL31" s="625">
        <v>49212</v>
      </c>
      <c r="DM31" s="632"/>
      <c r="DN31" s="632"/>
      <c r="DO31" s="632"/>
      <c r="DP31" s="632"/>
      <c r="DQ31" s="632"/>
      <c r="DR31" s="632"/>
      <c r="DS31" s="632"/>
      <c r="DT31" s="632"/>
      <c r="DU31" s="632"/>
      <c r="DV31" s="633"/>
      <c r="DW31" s="622">
        <v>0.4</v>
      </c>
      <c r="DX31" s="634"/>
      <c r="DY31" s="634"/>
      <c r="DZ31" s="634"/>
      <c r="EA31" s="634"/>
      <c r="EB31" s="634"/>
      <c r="EC31" s="646"/>
    </row>
    <row r="32" spans="2:133" ht="11.25" customHeight="1" x14ac:dyDescent="0.2">
      <c r="B32" s="616" t="s">
        <v>318</v>
      </c>
      <c r="C32" s="617"/>
      <c r="D32" s="617"/>
      <c r="E32" s="617"/>
      <c r="F32" s="617"/>
      <c r="G32" s="617"/>
      <c r="H32" s="617"/>
      <c r="I32" s="617"/>
      <c r="J32" s="617"/>
      <c r="K32" s="617"/>
      <c r="L32" s="617"/>
      <c r="M32" s="617"/>
      <c r="N32" s="617"/>
      <c r="O32" s="617"/>
      <c r="P32" s="617"/>
      <c r="Q32" s="618"/>
      <c r="R32" s="619">
        <v>1311871</v>
      </c>
      <c r="S32" s="620"/>
      <c r="T32" s="620"/>
      <c r="U32" s="620"/>
      <c r="V32" s="620"/>
      <c r="W32" s="620"/>
      <c r="X32" s="620"/>
      <c r="Y32" s="621"/>
      <c r="Z32" s="657">
        <v>5.2</v>
      </c>
      <c r="AA32" s="657"/>
      <c r="AB32" s="657"/>
      <c r="AC32" s="657"/>
      <c r="AD32" s="658" t="s">
        <v>244</v>
      </c>
      <c r="AE32" s="658"/>
      <c r="AF32" s="658"/>
      <c r="AG32" s="658"/>
      <c r="AH32" s="658"/>
      <c r="AI32" s="658"/>
      <c r="AJ32" s="658"/>
      <c r="AK32" s="658"/>
      <c r="AL32" s="622" t="s">
        <v>141</v>
      </c>
      <c r="AM32" s="623"/>
      <c r="AN32" s="623"/>
      <c r="AO32" s="659"/>
      <c r="AP32" s="660"/>
      <c r="AQ32" s="661"/>
      <c r="AR32" s="661"/>
      <c r="AS32" s="661"/>
      <c r="AT32" s="692"/>
      <c r="AU32" s="212" t="s">
        <v>319</v>
      </c>
      <c r="AX32" s="616" t="s">
        <v>320</v>
      </c>
      <c r="AY32" s="617"/>
      <c r="AZ32" s="617"/>
      <c r="BA32" s="617"/>
      <c r="BB32" s="617"/>
      <c r="BC32" s="617"/>
      <c r="BD32" s="617"/>
      <c r="BE32" s="617"/>
      <c r="BF32" s="618"/>
      <c r="BG32" s="685">
        <v>99.4</v>
      </c>
      <c r="BH32" s="632"/>
      <c r="BI32" s="632"/>
      <c r="BJ32" s="632"/>
      <c r="BK32" s="632"/>
      <c r="BL32" s="632"/>
      <c r="BM32" s="623">
        <v>97.1</v>
      </c>
      <c r="BN32" s="632"/>
      <c r="BO32" s="632"/>
      <c r="BP32" s="632"/>
      <c r="BQ32" s="655"/>
      <c r="BR32" s="685">
        <v>99.5</v>
      </c>
      <c r="BS32" s="632"/>
      <c r="BT32" s="632"/>
      <c r="BU32" s="632"/>
      <c r="BV32" s="632"/>
      <c r="BW32" s="632"/>
      <c r="BX32" s="623">
        <v>97.1</v>
      </c>
      <c r="BY32" s="632"/>
      <c r="BZ32" s="632"/>
      <c r="CA32" s="632"/>
      <c r="CB32" s="655"/>
      <c r="CD32" s="642"/>
      <c r="CE32" s="643"/>
      <c r="CF32" s="616" t="s">
        <v>321</v>
      </c>
      <c r="CG32" s="617"/>
      <c r="CH32" s="617"/>
      <c r="CI32" s="617"/>
      <c r="CJ32" s="617"/>
      <c r="CK32" s="617"/>
      <c r="CL32" s="617"/>
      <c r="CM32" s="617"/>
      <c r="CN32" s="617"/>
      <c r="CO32" s="617"/>
      <c r="CP32" s="617"/>
      <c r="CQ32" s="618"/>
      <c r="CR32" s="619">
        <v>331</v>
      </c>
      <c r="CS32" s="620"/>
      <c r="CT32" s="620"/>
      <c r="CU32" s="620"/>
      <c r="CV32" s="620"/>
      <c r="CW32" s="620"/>
      <c r="CX32" s="620"/>
      <c r="CY32" s="621"/>
      <c r="CZ32" s="622">
        <v>0</v>
      </c>
      <c r="DA32" s="634"/>
      <c r="DB32" s="634"/>
      <c r="DC32" s="635"/>
      <c r="DD32" s="625">
        <v>331</v>
      </c>
      <c r="DE32" s="620"/>
      <c r="DF32" s="620"/>
      <c r="DG32" s="620"/>
      <c r="DH32" s="620"/>
      <c r="DI32" s="620"/>
      <c r="DJ32" s="620"/>
      <c r="DK32" s="621"/>
      <c r="DL32" s="625">
        <v>331</v>
      </c>
      <c r="DM32" s="620"/>
      <c r="DN32" s="620"/>
      <c r="DO32" s="620"/>
      <c r="DP32" s="620"/>
      <c r="DQ32" s="620"/>
      <c r="DR32" s="620"/>
      <c r="DS32" s="620"/>
      <c r="DT32" s="620"/>
      <c r="DU32" s="620"/>
      <c r="DV32" s="621"/>
      <c r="DW32" s="622">
        <v>0</v>
      </c>
      <c r="DX32" s="634"/>
      <c r="DY32" s="634"/>
      <c r="DZ32" s="634"/>
      <c r="EA32" s="634"/>
      <c r="EB32" s="634"/>
      <c r="EC32" s="646"/>
    </row>
    <row r="33" spans="2:133" ht="11.25" customHeight="1" x14ac:dyDescent="0.2">
      <c r="B33" s="616" t="s">
        <v>322</v>
      </c>
      <c r="C33" s="617"/>
      <c r="D33" s="617"/>
      <c r="E33" s="617"/>
      <c r="F33" s="617"/>
      <c r="G33" s="617"/>
      <c r="H33" s="617"/>
      <c r="I33" s="617"/>
      <c r="J33" s="617"/>
      <c r="K33" s="617"/>
      <c r="L33" s="617"/>
      <c r="M33" s="617"/>
      <c r="N33" s="617"/>
      <c r="O33" s="617"/>
      <c r="P33" s="617"/>
      <c r="Q33" s="618"/>
      <c r="R33" s="619">
        <v>57772</v>
      </c>
      <c r="S33" s="620"/>
      <c r="T33" s="620"/>
      <c r="U33" s="620"/>
      <c r="V33" s="620"/>
      <c r="W33" s="620"/>
      <c r="X33" s="620"/>
      <c r="Y33" s="621"/>
      <c r="Z33" s="657">
        <v>0.2</v>
      </c>
      <c r="AA33" s="657"/>
      <c r="AB33" s="657"/>
      <c r="AC33" s="657"/>
      <c r="AD33" s="658">
        <v>14692</v>
      </c>
      <c r="AE33" s="658"/>
      <c r="AF33" s="658"/>
      <c r="AG33" s="658"/>
      <c r="AH33" s="658"/>
      <c r="AI33" s="658"/>
      <c r="AJ33" s="658"/>
      <c r="AK33" s="658"/>
      <c r="AL33" s="622">
        <v>0.1</v>
      </c>
      <c r="AM33" s="623"/>
      <c r="AN33" s="623"/>
      <c r="AO33" s="659"/>
      <c r="AP33" s="662"/>
      <c r="AQ33" s="663"/>
      <c r="AR33" s="663"/>
      <c r="AS33" s="663"/>
      <c r="AT33" s="693"/>
      <c r="AU33" s="217"/>
      <c r="AV33" s="217"/>
      <c r="AW33" s="217"/>
      <c r="AX33" s="600" t="s">
        <v>323</v>
      </c>
      <c r="AY33" s="601"/>
      <c r="AZ33" s="601"/>
      <c r="BA33" s="601"/>
      <c r="BB33" s="601"/>
      <c r="BC33" s="601"/>
      <c r="BD33" s="601"/>
      <c r="BE33" s="601"/>
      <c r="BF33" s="602"/>
      <c r="BG33" s="680">
        <v>98.7</v>
      </c>
      <c r="BH33" s="604"/>
      <c r="BI33" s="604"/>
      <c r="BJ33" s="604"/>
      <c r="BK33" s="604"/>
      <c r="BL33" s="604"/>
      <c r="BM33" s="650">
        <v>93</v>
      </c>
      <c r="BN33" s="604"/>
      <c r="BO33" s="604"/>
      <c r="BP33" s="604"/>
      <c r="BQ33" s="667"/>
      <c r="BR33" s="680">
        <v>98.9</v>
      </c>
      <c r="BS33" s="604"/>
      <c r="BT33" s="604"/>
      <c r="BU33" s="604"/>
      <c r="BV33" s="604"/>
      <c r="BW33" s="604"/>
      <c r="BX33" s="650">
        <v>92.6</v>
      </c>
      <c r="BY33" s="604"/>
      <c r="BZ33" s="604"/>
      <c r="CA33" s="604"/>
      <c r="CB33" s="667"/>
      <c r="CD33" s="616" t="s">
        <v>324</v>
      </c>
      <c r="CE33" s="617"/>
      <c r="CF33" s="617"/>
      <c r="CG33" s="617"/>
      <c r="CH33" s="617"/>
      <c r="CI33" s="617"/>
      <c r="CJ33" s="617"/>
      <c r="CK33" s="617"/>
      <c r="CL33" s="617"/>
      <c r="CM33" s="617"/>
      <c r="CN33" s="617"/>
      <c r="CO33" s="617"/>
      <c r="CP33" s="617"/>
      <c r="CQ33" s="618"/>
      <c r="CR33" s="619">
        <v>11929568</v>
      </c>
      <c r="CS33" s="632"/>
      <c r="CT33" s="632"/>
      <c r="CU33" s="632"/>
      <c r="CV33" s="632"/>
      <c r="CW33" s="632"/>
      <c r="CX33" s="632"/>
      <c r="CY33" s="633"/>
      <c r="CZ33" s="622">
        <v>48.7</v>
      </c>
      <c r="DA33" s="634"/>
      <c r="DB33" s="634"/>
      <c r="DC33" s="635"/>
      <c r="DD33" s="625">
        <v>9180950</v>
      </c>
      <c r="DE33" s="632"/>
      <c r="DF33" s="632"/>
      <c r="DG33" s="632"/>
      <c r="DH33" s="632"/>
      <c r="DI33" s="632"/>
      <c r="DJ33" s="632"/>
      <c r="DK33" s="633"/>
      <c r="DL33" s="625">
        <v>5405373</v>
      </c>
      <c r="DM33" s="632"/>
      <c r="DN33" s="632"/>
      <c r="DO33" s="632"/>
      <c r="DP33" s="632"/>
      <c r="DQ33" s="632"/>
      <c r="DR33" s="632"/>
      <c r="DS33" s="632"/>
      <c r="DT33" s="632"/>
      <c r="DU33" s="632"/>
      <c r="DV33" s="633"/>
      <c r="DW33" s="622">
        <v>41.8</v>
      </c>
      <c r="DX33" s="634"/>
      <c r="DY33" s="634"/>
      <c r="DZ33" s="634"/>
      <c r="EA33" s="634"/>
      <c r="EB33" s="634"/>
      <c r="EC33" s="646"/>
    </row>
    <row r="34" spans="2:133" ht="11.25" customHeight="1" x14ac:dyDescent="0.2">
      <c r="B34" s="616" t="s">
        <v>325</v>
      </c>
      <c r="C34" s="617"/>
      <c r="D34" s="617"/>
      <c r="E34" s="617"/>
      <c r="F34" s="617"/>
      <c r="G34" s="617"/>
      <c r="H34" s="617"/>
      <c r="I34" s="617"/>
      <c r="J34" s="617"/>
      <c r="K34" s="617"/>
      <c r="L34" s="617"/>
      <c r="M34" s="617"/>
      <c r="N34" s="617"/>
      <c r="O34" s="617"/>
      <c r="P34" s="617"/>
      <c r="Q34" s="618"/>
      <c r="R34" s="619">
        <v>386812</v>
      </c>
      <c r="S34" s="620"/>
      <c r="T34" s="620"/>
      <c r="U34" s="620"/>
      <c r="V34" s="620"/>
      <c r="W34" s="620"/>
      <c r="X34" s="620"/>
      <c r="Y34" s="621"/>
      <c r="Z34" s="657">
        <v>1.5</v>
      </c>
      <c r="AA34" s="657"/>
      <c r="AB34" s="657"/>
      <c r="AC34" s="657"/>
      <c r="AD34" s="658" t="s">
        <v>141</v>
      </c>
      <c r="AE34" s="658"/>
      <c r="AF34" s="658"/>
      <c r="AG34" s="658"/>
      <c r="AH34" s="658"/>
      <c r="AI34" s="658"/>
      <c r="AJ34" s="658"/>
      <c r="AK34" s="658"/>
      <c r="AL34" s="622" t="s">
        <v>238</v>
      </c>
      <c r="AM34" s="623"/>
      <c r="AN34" s="623"/>
      <c r="AO34" s="659"/>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326</v>
      </c>
      <c r="CE34" s="617"/>
      <c r="CF34" s="617"/>
      <c r="CG34" s="617"/>
      <c r="CH34" s="617"/>
      <c r="CI34" s="617"/>
      <c r="CJ34" s="617"/>
      <c r="CK34" s="617"/>
      <c r="CL34" s="617"/>
      <c r="CM34" s="617"/>
      <c r="CN34" s="617"/>
      <c r="CO34" s="617"/>
      <c r="CP34" s="617"/>
      <c r="CQ34" s="618"/>
      <c r="CR34" s="619">
        <v>2758711</v>
      </c>
      <c r="CS34" s="620"/>
      <c r="CT34" s="620"/>
      <c r="CU34" s="620"/>
      <c r="CV34" s="620"/>
      <c r="CW34" s="620"/>
      <c r="CX34" s="620"/>
      <c r="CY34" s="621"/>
      <c r="CZ34" s="622">
        <v>11.3</v>
      </c>
      <c r="DA34" s="634"/>
      <c r="DB34" s="634"/>
      <c r="DC34" s="635"/>
      <c r="DD34" s="625">
        <v>1962061</v>
      </c>
      <c r="DE34" s="620"/>
      <c r="DF34" s="620"/>
      <c r="DG34" s="620"/>
      <c r="DH34" s="620"/>
      <c r="DI34" s="620"/>
      <c r="DJ34" s="620"/>
      <c r="DK34" s="621"/>
      <c r="DL34" s="625">
        <v>1451271</v>
      </c>
      <c r="DM34" s="620"/>
      <c r="DN34" s="620"/>
      <c r="DO34" s="620"/>
      <c r="DP34" s="620"/>
      <c r="DQ34" s="620"/>
      <c r="DR34" s="620"/>
      <c r="DS34" s="620"/>
      <c r="DT34" s="620"/>
      <c r="DU34" s="620"/>
      <c r="DV34" s="621"/>
      <c r="DW34" s="622">
        <v>11.2</v>
      </c>
      <c r="DX34" s="634"/>
      <c r="DY34" s="634"/>
      <c r="DZ34" s="634"/>
      <c r="EA34" s="634"/>
      <c r="EB34" s="634"/>
      <c r="EC34" s="646"/>
    </row>
    <row r="35" spans="2:133" ht="11.25" customHeight="1" x14ac:dyDescent="0.2">
      <c r="B35" s="616" t="s">
        <v>327</v>
      </c>
      <c r="C35" s="617"/>
      <c r="D35" s="617"/>
      <c r="E35" s="617"/>
      <c r="F35" s="617"/>
      <c r="G35" s="617"/>
      <c r="H35" s="617"/>
      <c r="I35" s="617"/>
      <c r="J35" s="617"/>
      <c r="K35" s="617"/>
      <c r="L35" s="617"/>
      <c r="M35" s="617"/>
      <c r="N35" s="617"/>
      <c r="O35" s="617"/>
      <c r="P35" s="617"/>
      <c r="Q35" s="618"/>
      <c r="R35" s="619">
        <v>1690926</v>
      </c>
      <c r="S35" s="620"/>
      <c r="T35" s="620"/>
      <c r="U35" s="620"/>
      <c r="V35" s="620"/>
      <c r="W35" s="620"/>
      <c r="X35" s="620"/>
      <c r="Y35" s="621"/>
      <c r="Z35" s="657">
        <v>6.6</v>
      </c>
      <c r="AA35" s="657"/>
      <c r="AB35" s="657"/>
      <c r="AC35" s="657"/>
      <c r="AD35" s="658" t="s">
        <v>238</v>
      </c>
      <c r="AE35" s="658"/>
      <c r="AF35" s="658"/>
      <c r="AG35" s="658"/>
      <c r="AH35" s="658"/>
      <c r="AI35" s="658"/>
      <c r="AJ35" s="658"/>
      <c r="AK35" s="658"/>
      <c r="AL35" s="622" t="s">
        <v>141</v>
      </c>
      <c r="AM35" s="623"/>
      <c r="AN35" s="623"/>
      <c r="AO35" s="659"/>
      <c r="AP35" s="220"/>
      <c r="AQ35" s="671" t="s">
        <v>328</v>
      </c>
      <c r="AR35" s="672"/>
      <c r="AS35" s="672"/>
      <c r="AT35" s="672"/>
      <c r="AU35" s="672"/>
      <c r="AV35" s="672"/>
      <c r="AW35" s="672"/>
      <c r="AX35" s="672"/>
      <c r="AY35" s="672"/>
      <c r="AZ35" s="672"/>
      <c r="BA35" s="672"/>
      <c r="BB35" s="672"/>
      <c r="BC35" s="672"/>
      <c r="BD35" s="672"/>
      <c r="BE35" s="672"/>
      <c r="BF35" s="673"/>
      <c r="BG35" s="671" t="s">
        <v>329</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16" t="s">
        <v>330</v>
      </c>
      <c r="CE35" s="617"/>
      <c r="CF35" s="617"/>
      <c r="CG35" s="617"/>
      <c r="CH35" s="617"/>
      <c r="CI35" s="617"/>
      <c r="CJ35" s="617"/>
      <c r="CK35" s="617"/>
      <c r="CL35" s="617"/>
      <c r="CM35" s="617"/>
      <c r="CN35" s="617"/>
      <c r="CO35" s="617"/>
      <c r="CP35" s="617"/>
      <c r="CQ35" s="618"/>
      <c r="CR35" s="619">
        <v>165159</v>
      </c>
      <c r="CS35" s="632"/>
      <c r="CT35" s="632"/>
      <c r="CU35" s="632"/>
      <c r="CV35" s="632"/>
      <c r="CW35" s="632"/>
      <c r="CX35" s="632"/>
      <c r="CY35" s="633"/>
      <c r="CZ35" s="622">
        <v>0.7</v>
      </c>
      <c r="DA35" s="634"/>
      <c r="DB35" s="634"/>
      <c r="DC35" s="635"/>
      <c r="DD35" s="625">
        <v>163027</v>
      </c>
      <c r="DE35" s="632"/>
      <c r="DF35" s="632"/>
      <c r="DG35" s="632"/>
      <c r="DH35" s="632"/>
      <c r="DI35" s="632"/>
      <c r="DJ35" s="632"/>
      <c r="DK35" s="633"/>
      <c r="DL35" s="625">
        <v>150295</v>
      </c>
      <c r="DM35" s="632"/>
      <c r="DN35" s="632"/>
      <c r="DO35" s="632"/>
      <c r="DP35" s="632"/>
      <c r="DQ35" s="632"/>
      <c r="DR35" s="632"/>
      <c r="DS35" s="632"/>
      <c r="DT35" s="632"/>
      <c r="DU35" s="632"/>
      <c r="DV35" s="633"/>
      <c r="DW35" s="622">
        <v>1.2</v>
      </c>
      <c r="DX35" s="634"/>
      <c r="DY35" s="634"/>
      <c r="DZ35" s="634"/>
      <c r="EA35" s="634"/>
      <c r="EB35" s="634"/>
      <c r="EC35" s="646"/>
    </row>
    <row r="36" spans="2:133" ht="11.25" customHeight="1" x14ac:dyDescent="0.2">
      <c r="B36" s="616" t="s">
        <v>331</v>
      </c>
      <c r="C36" s="617"/>
      <c r="D36" s="617"/>
      <c r="E36" s="617"/>
      <c r="F36" s="617"/>
      <c r="G36" s="617"/>
      <c r="H36" s="617"/>
      <c r="I36" s="617"/>
      <c r="J36" s="617"/>
      <c r="K36" s="617"/>
      <c r="L36" s="617"/>
      <c r="M36" s="617"/>
      <c r="N36" s="617"/>
      <c r="O36" s="617"/>
      <c r="P36" s="617"/>
      <c r="Q36" s="618"/>
      <c r="R36" s="619">
        <v>1253259</v>
      </c>
      <c r="S36" s="620"/>
      <c r="T36" s="620"/>
      <c r="U36" s="620"/>
      <c r="V36" s="620"/>
      <c r="W36" s="620"/>
      <c r="X36" s="620"/>
      <c r="Y36" s="621"/>
      <c r="Z36" s="657">
        <v>4.9000000000000004</v>
      </c>
      <c r="AA36" s="657"/>
      <c r="AB36" s="657"/>
      <c r="AC36" s="657"/>
      <c r="AD36" s="658" t="s">
        <v>238</v>
      </c>
      <c r="AE36" s="658"/>
      <c r="AF36" s="658"/>
      <c r="AG36" s="658"/>
      <c r="AH36" s="658"/>
      <c r="AI36" s="658"/>
      <c r="AJ36" s="658"/>
      <c r="AK36" s="658"/>
      <c r="AL36" s="622" t="s">
        <v>238</v>
      </c>
      <c r="AM36" s="623"/>
      <c r="AN36" s="623"/>
      <c r="AO36" s="659"/>
      <c r="AP36" s="220"/>
      <c r="AQ36" s="668" t="s">
        <v>332</v>
      </c>
      <c r="AR36" s="669"/>
      <c r="AS36" s="669"/>
      <c r="AT36" s="669"/>
      <c r="AU36" s="669"/>
      <c r="AV36" s="669"/>
      <c r="AW36" s="669"/>
      <c r="AX36" s="669"/>
      <c r="AY36" s="670"/>
      <c r="AZ36" s="674">
        <v>3931477</v>
      </c>
      <c r="BA36" s="675"/>
      <c r="BB36" s="675"/>
      <c r="BC36" s="675"/>
      <c r="BD36" s="675"/>
      <c r="BE36" s="675"/>
      <c r="BF36" s="676"/>
      <c r="BG36" s="677" t="s">
        <v>333</v>
      </c>
      <c r="BH36" s="678"/>
      <c r="BI36" s="678"/>
      <c r="BJ36" s="678"/>
      <c r="BK36" s="678"/>
      <c r="BL36" s="678"/>
      <c r="BM36" s="678"/>
      <c r="BN36" s="678"/>
      <c r="BO36" s="678"/>
      <c r="BP36" s="678"/>
      <c r="BQ36" s="678"/>
      <c r="BR36" s="678"/>
      <c r="BS36" s="678"/>
      <c r="BT36" s="678"/>
      <c r="BU36" s="679"/>
      <c r="BV36" s="674">
        <v>145888</v>
      </c>
      <c r="BW36" s="675"/>
      <c r="BX36" s="675"/>
      <c r="BY36" s="675"/>
      <c r="BZ36" s="675"/>
      <c r="CA36" s="675"/>
      <c r="CB36" s="676"/>
      <c r="CD36" s="616" t="s">
        <v>334</v>
      </c>
      <c r="CE36" s="617"/>
      <c r="CF36" s="617"/>
      <c r="CG36" s="617"/>
      <c r="CH36" s="617"/>
      <c r="CI36" s="617"/>
      <c r="CJ36" s="617"/>
      <c r="CK36" s="617"/>
      <c r="CL36" s="617"/>
      <c r="CM36" s="617"/>
      <c r="CN36" s="617"/>
      <c r="CO36" s="617"/>
      <c r="CP36" s="617"/>
      <c r="CQ36" s="618"/>
      <c r="CR36" s="619">
        <v>4932360</v>
      </c>
      <c r="CS36" s="620"/>
      <c r="CT36" s="620"/>
      <c r="CU36" s="620"/>
      <c r="CV36" s="620"/>
      <c r="CW36" s="620"/>
      <c r="CX36" s="620"/>
      <c r="CY36" s="621"/>
      <c r="CZ36" s="622">
        <v>20.100000000000001</v>
      </c>
      <c r="DA36" s="634"/>
      <c r="DB36" s="634"/>
      <c r="DC36" s="635"/>
      <c r="DD36" s="625">
        <v>4427189</v>
      </c>
      <c r="DE36" s="620"/>
      <c r="DF36" s="620"/>
      <c r="DG36" s="620"/>
      <c r="DH36" s="620"/>
      <c r="DI36" s="620"/>
      <c r="DJ36" s="620"/>
      <c r="DK36" s="621"/>
      <c r="DL36" s="625">
        <v>2252756</v>
      </c>
      <c r="DM36" s="620"/>
      <c r="DN36" s="620"/>
      <c r="DO36" s="620"/>
      <c r="DP36" s="620"/>
      <c r="DQ36" s="620"/>
      <c r="DR36" s="620"/>
      <c r="DS36" s="620"/>
      <c r="DT36" s="620"/>
      <c r="DU36" s="620"/>
      <c r="DV36" s="621"/>
      <c r="DW36" s="622">
        <v>17.399999999999999</v>
      </c>
      <c r="DX36" s="634"/>
      <c r="DY36" s="634"/>
      <c r="DZ36" s="634"/>
      <c r="EA36" s="634"/>
      <c r="EB36" s="634"/>
      <c r="EC36" s="646"/>
    </row>
    <row r="37" spans="2:133" ht="11.25" customHeight="1" x14ac:dyDescent="0.2">
      <c r="B37" s="616" t="s">
        <v>335</v>
      </c>
      <c r="C37" s="617"/>
      <c r="D37" s="617"/>
      <c r="E37" s="617"/>
      <c r="F37" s="617"/>
      <c r="G37" s="617"/>
      <c r="H37" s="617"/>
      <c r="I37" s="617"/>
      <c r="J37" s="617"/>
      <c r="K37" s="617"/>
      <c r="L37" s="617"/>
      <c r="M37" s="617"/>
      <c r="N37" s="617"/>
      <c r="O37" s="617"/>
      <c r="P37" s="617"/>
      <c r="Q37" s="618"/>
      <c r="R37" s="619">
        <v>217098</v>
      </c>
      <c r="S37" s="620"/>
      <c r="T37" s="620"/>
      <c r="U37" s="620"/>
      <c r="V37" s="620"/>
      <c r="W37" s="620"/>
      <c r="X37" s="620"/>
      <c r="Y37" s="621"/>
      <c r="Z37" s="657">
        <v>0.9</v>
      </c>
      <c r="AA37" s="657"/>
      <c r="AB37" s="657"/>
      <c r="AC37" s="657"/>
      <c r="AD37" s="658">
        <v>12153</v>
      </c>
      <c r="AE37" s="658"/>
      <c r="AF37" s="658"/>
      <c r="AG37" s="658"/>
      <c r="AH37" s="658"/>
      <c r="AI37" s="658"/>
      <c r="AJ37" s="658"/>
      <c r="AK37" s="658"/>
      <c r="AL37" s="622">
        <v>0.1</v>
      </c>
      <c r="AM37" s="623"/>
      <c r="AN37" s="623"/>
      <c r="AO37" s="659"/>
      <c r="AQ37" s="652" t="s">
        <v>336</v>
      </c>
      <c r="AR37" s="653"/>
      <c r="AS37" s="653"/>
      <c r="AT37" s="653"/>
      <c r="AU37" s="653"/>
      <c r="AV37" s="653"/>
      <c r="AW37" s="653"/>
      <c r="AX37" s="653"/>
      <c r="AY37" s="654"/>
      <c r="AZ37" s="619">
        <v>1051709</v>
      </c>
      <c r="BA37" s="620"/>
      <c r="BB37" s="620"/>
      <c r="BC37" s="620"/>
      <c r="BD37" s="632"/>
      <c r="BE37" s="632"/>
      <c r="BF37" s="655"/>
      <c r="BG37" s="616" t="s">
        <v>337</v>
      </c>
      <c r="BH37" s="617"/>
      <c r="BI37" s="617"/>
      <c r="BJ37" s="617"/>
      <c r="BK37" s="617"/>
      <c r="BL37" s="617"/>
      <c r="BM37" s="617"/>
      <c r="BN37" s="617"/>
      <c r="BO37" s="617"/>
      <c r="BP37" s="617"/>
      <c r="BQ37" s="617"/>
      <c r="BR37" s="617"/>
      <c r="BS37" s="617"/>
      <c r="BT37" s="617"/>
      <c r="BU37" s="618"/>
      <c r="BV37" s="619">
        <v>78439</v>
      </c>
      <c r="BW37" s="620"/>
      <c r="BX37" s="620"/>
      <c r="BY37" s="620"/>
      <c r="BZ37" s="620"/>
      <c r="CA37" s="620"/>
      <c r="CB37" s="656"/>
      <c r="CD37" s="616" t="s">
        <v>338</v>
      </c>
      <c r="CE37" s="617"/>
      <c r="CF37" s="617"/>
      <c r="CG37" s="617"/>
      <c r="CH37" s="617"/>
      <c r="CI37" s="617"/>
      <c r="CJ37" s="617"/>
      <c r="CK37" s="617"/>
      <c r="CL37" s="617"/>
      <c r="CM37" s="617"/>
      <c r="CN37" s="617"/>
      <c r="CO37" s="617"/>
      <c r="CP37" s="617"/>
      <c r="CQ37" s="618"/>
      <c r="CR37" s="619">
        <v>1206430</v>
      </c>
      <c r="CS37" s="632"/>
      <c r="CT37" s="632"/>
      <c r="CU37" s="632"/>
      <c r="CV37" s="632"/>
      <c r="CW37" s="632"/>
      <c r="CX37" s="632"/>
      <c r="CY37" s="633"/>
      <c r="CZ37" s="622">
        <v>4.9000000000000004</v>
      </c>
      <c r="DA37" s="634"/>
      <c r="DB37" s="634"/>
      <c r="DC37" s="635"/>
      <c r="DD37" s="625">
        <v>1132230</v>
      </c>
      <c r="DE37" s="632"/>
      <c r="DF37" s="632"/>
      <c r="DG37" s="632"/>
      <c r="DH37" s="632"/>
      <c r="DI37" s="632"/>
      <c r="DJ37" s="632"/>
      <c r="DK37" s="633"/>
      <c r="DL37" s="625">
        <v>1079043</v>
      </c>
      <c r="DM37" s="632"/>
      <c r="DN37" s="632"/>
      <c r="DO37" s="632"/>
      <c r="DP37" s="632"/>
      <c r="DQ37" s="632"/>
      <c r="DR37" s="632"/>
      <c r="DS37" s="632"/>
      <c r="DT37" s="632"/>
      <c r="DU37" s="632"/>
      <c r="DV37" s="633"/>
      <c r="DW37" s="622">
        <v>8.3000000000000007</v>
      </c>
      <c r="DX37" s="634"/>
      <c r="DY37" s="634"/>
      <c r="DZ37" s="634"/>
      <c r="EA37" s="634"/>
      <c r="EB37" s="634"/>
      <c r="EC37" s="646"/>
    </row>
    <row r="38" spans="2:133" ht="11.25" customHeight="1" x14ac:dyDescent="0.2">
      <c r="B38" s="616" t="s">
        <v>339</v>
      </c>
      <c r="C38" s="617"/>
      <c r="D38" s="617"/>
      <c r="E38" s="617"/>
      <c r="F38" s="617"/>
      <c r="G38" s="617"/>
      <c r="H38" s="617"/>
      <c r="I38" s="617"/>
      <c r="J38" s="617"/>
      <c r="K38" s="617"/>
      <c r="L38" s="617"/>
      <c r="M38" s="617"/>
      <c r="N38" s="617"/>
      <c r="O38" s="617"/>
      <c r="P38" s="617"/>
      <c r="Q38" s="618"/>
      <c r="R38" s="619">
        <v>2887170</v>
      </c>
      <c r="S38" s="620"/>
      <c r="T38" s="620"/>
      <c r="U38" s="620"/>
      <c r="V38" s="620"/>
      <c r="W38" s="620"/>
      <c r="X38" s="620"/>
      <c r="Y38" s="621"/>
      <c r="Z38" s="657">
        <v>11.4</v>
      </c>
      <c r="AA38" s="657"/>
      <c r="AB38" s="657"/>
      <c r="AC38" s="657"/>
      <c r="AD38" s="658" t="s">
        <v>244</v>
      </c>
      <c r="AE38" s="658"/>
      <c r="AF38" s="658"/>
      <c r="AG38" s="658"/>
      <c r="AH38" s="658"/>
      <c r="AI38" s="658"/>
      <c r="AJ38" s="658"/>
      <c r="AK38" s="658"/>
      <c r="AL38" s="622" t="s">
        <v>238</v>
      </c>
      <c r="AM38" s="623"/>
      <c r="AN38" s="623"/>
      <c r="AO38" s="659"/>
      <c r="AQ38" s="652" t="s">
        <v>340</v>
      </c>
      <c r="AR38" s="653"/>
      <c r="AS38" s="653"/>
      <c r="AT38" s="653"/>
      <c r="AU38" s="653"/>
      <c r="AV38" s="653"/>
      <c r="AW38" s="653"/>
      <c r="AX38" s="653"/>
      <c r="AY38" s="654"/>
      <c r="AZ38" s="619">
        <v>630743</v>
      </c>
      <c r="BA38" s="620"/>
      <c r="BB38" s="620"/>
      <c r="BC38" s="620"/>
      <c r="BD38" s="632"/>
      <c r="BE38" s="632"/>
      <c r="BF38" s="655"/>
      <c r="BG38" s="616" t="s">
        <v>341</v>
      </c>
      <c r="BH38" s="617"/>
      <c r="BI38" s="617"/>
      <c r="BJ38" s="617"/>
      <c r="BK38" s="617"/>
      <c r="BL38" s="617"/>
      <c r="BM38" s="617"/>
      <c r="BN38" s="617"/>
      <c r="BO38" s="617"/>
      <c r="BP38" s="617"/>
      <c r="BQ38" s="617"/>
      <c r="BR38" s="617"/>
      <c r="BS38" s="617"/>
      <c r="BT38" s="617"/>
      <c r="BU38" s="618"/>
      <c r="BV38" s="619">
        <v>4930</v>
      </c>
      <c r="BW38" s="620"/>
      <c r="BX38" s="620"/>
      <c r="BY38" s="620"/>
      <c r="BZ38" s="620"/>
      <c r="CA38" s="620"/>
      <c r="CB38" s="656"/>
      <c r="CD38" s="616" t="s">
        <v>342</v>
      </c>
      <c r="CE38" s="617"/>
      <c r="CF38" s="617"/>
      <c r="CG38" s="617"/>
      <c r="CH38" s="617"/>
      <c r="CI38" s="617"/>
      <c r="CJ38" s="617"/>
      <c r="CK38" s="617"/>
      <c r="CL38" s="617"/>
      <c r="CM38" s="617"/>
      <c r="CN38" s="617"/>
      <c r="CO38" s="617"/>
      <c r="CP38" s="617"/>
      <c r="CQ38" s="618"/>
      <c r="CR38" s="619">
        <v>1964561</v>
      </c>
      <c r="CS38" s="620"/>
      <c r="CT38" s="620"/>
      <c r="CU38" s="620"/>
      <c r="CV38" s="620"/>
      <c r="CW38" s="620"/>
      <c r="CX38" s="620"/>
      <c r="CY38" s="621"/>
      <c r="CZ38" s="622">
        <v>8</v>
      </c>
      <c r="DA38" s="634"/>
      <c r="DB38" s="634"/>
      <c r="DC38" s="635"/>
      <c r="DD38" s="625">
        <v>1621896</v>
      </c>
      <c r="DE38" s="620"/>
      <c r="DF38" s="620"/>
      <c r="DG38" s="620"/>
      <c r="DH38" s="620"/>
      <c r="DI38" s="620"/>
      <c r="DJ38" s="620"/>
      <c r="DK38" s="621"/>
      <c r="DL38" s="625">
        <v>1551051</v>
      </c>
      <c r="DM38" s="620"/>
      <c r="DN38" s="620"/>
      <c r="DO38" s="620"/>
      <c r="DP38" s="620"/>
      <c r="DQ38" s="620"/>
      <c r="DR38" s="620"/>
      <c r="DS38" s="620"/>
      <c r="DT38" s="620"/>
      <c r="DU38" s="620"/>
      <c r="DV38" s="621"/>
      <c r="DW38" s="622">
        <v>12</v>
      </c>
      <c r="DX38" s="634"/>
      <c r="DY38" s="634"/>
      <c r="DZ38" s="634"/>
      <c r="EA38" s="634"/>
      <c r="EB38" s="634"/>
      <c r="EC38" s="646"/>
    </row>
    <row r="39" spans="2:133" ht="11.25" customHeight="1" x14ac:dyDescent="0.2">
      <c r="B39" s="616" t="s">
        <v>343</v>
      </c>
      <c r="C39" s="617"/>
      <c r="D39" s="617"/>
      <c r="E39" s="617"/>
      <c r="F39" s="617"/>
      <c r="G39" s="617"/>
      <c r="H39" s="617"/>
      <c r="I39" s="617"/>
      <c r="J39" s="617"/>
      <c r="K39" s="617"/>
      <c r="L39" s="617"/>
      <c r="M39" s="617"/>
      <c r="N39" s="617"/>
      <c r="O39" s="617"/>
      <c r="P39" s="617"/>
      <c r="Q39" s="618"/>
      <c r="R39" s="619" t="s">
        <v>141</v>
      </c>
      <c r="S39" s="620"/>
      <c r="T39" s="620"/>
      <c r="U39" s="620"/>
      <c r="V39" s="620"/>
      <c r="W39" s="620"/>
      <c r="X39" s="620"/>
      <c r="Y39" s="621"/>
      <c r="Z39" s="657" t="s">
        <v>238</v>
      </c>
      <c r="AA39" s="657"/>
      <c r="AB39" s="657"/>
      <c r="AC39" s="657"/>
      <c r="AD39" s="658" t="s">
        <v>141</v>
      </c>
      <c r="AE39" s="658"/>
      <c r="AF39" s="658"/>
      <c r="AG39" s="658"/>
      <c r="AH39" s="658"/>
      <c r="AI39" s="658"/>
      <c r="AJ39" s="658"/>
      <c r="AK39" s="658"/>
      <c r="AL39" s="622" t="s">
        <v>238</v>
      </c>
      <c r="AM39" s="623"/>
      <c r="AN39" s="623"/>
      <c r="AO39" s="659"/>
      <c r="AQ39" s="652" t="s">
        <v>344</v>
      </c>
      <c r="AR39" s="653"/>
      <c r="AS39" s="653"/>
      <c r="AT39" s="653"/>
      <c r="AU39" s="653"/>
      <c r="AV39" s="653"/>
      <c r="AW39" s="653"/>
      <c r="AX39" s="653"/>
      <c r="AY39" s="654"/>
      <c r="AZ39" s="619">
        <v>213607</v>
      </c>
      <c r="BA39" s="620"/>
      <c r="BB39" s="620"/>
      <c r="BC39" s="620"/>
      <c r="BD39" s="632"/>
      <c r="BE39" s="632"/>
      <c r="BF39" s="655"/>
      <c r="BG39" s="616" t="s">
        <v>345</v>
      </c>
      <c r="BH39" s="617"/>
      <c r="BI39" s="617"/>
      <c r="BJ39" s="617"/>
      <c r="BK39" s="617"/>
      <c r="BL39" s="617"/>
      <c r="BM39" s="617"/>
      <c r="BN39" s="617"/>
      <c r="BO39" s="617"/>
      <c r="BP39" s="617"/>
      <c r="BQ39" s="617"/>
      <c r="BR39" s="617"/>
      <c r="BS39" s="617"/>
      <c r="BT39" s="617"/>
      <c r="BU39" s="618"/>
      <c r="BV39" s="619">
        <v>7213</v>
      </c>
      <c r="BW39" s="620"/>
      <c r="BX39" s="620"/>
      <c r="BY39" s="620"/>
      <c r="BZ39" s="620"/>
      <c r="CA39" s="620"/>
      <c r="CB39" s="656"/>
      <c r="CD39" s="616" t="s">
        <v>346</v>
      </c>
      <c r="CE39" s="617"/>
      <c r="CF39" s="617"/>
      <c r="CG39" s="617"/>
      <c r="CH39" s="617"/>
      <c r="CI39" s="617"/>
      <c r="CJ39" s="617"/>
      <c r="CK39" s="617"/>
      <c r="CL39" s="617"/>
      <c r="CM39" s="617"/>
      <c r="CN39" s="617"/>
      <c r="CO39" s="617"/>
      <c r="CP39" s="617"/>
      <c r="CQ39" s="618"/>
      <c r="CR39" s="619">
        <v>2070477</v>
      </c>
      <c r="CS39" s="632"/>
      <c r="CT39" s="632"/>
      <c r="CU39" s="632"/>
      <c r="CV39" s="632"/>
      <c r="CW39" s="632"/>
      <c r="CX39" s="632"/>
      <c r="CY39" s="633"/>
      <c r="CZ39" s="622">
        <v>8.5</v>
      </c>
      <c r="DA39" s="634"/>
      <c r="DB39" s="634"/>
      <c r="DC39" s="635"/>
      <c r="DD39" s="625">
        <v>995871</v>
      </c>
      <c r="DE39" s="632"/>
      <c r="DF39" s="632"/>
      <c r="DG39" s="632"/>
      <c r="DH39" s="632"/>
      <c r="DI39" s="632"/>
      <c r="DJ39" s="632"/>
      <c r="DK39" s="633"/>
      <c r="DL39" s="625" t="s">
        <v>238</v>
      </c>
      <c r="DM39" s="632"/>
      <c r="DN39" s="632"/>
      <c r="DO39" s="632"/>
      <c r="DP39" s="632"/>
      <c r="DQ39" s="632"/>
      <c r="DR39" s="632"/>
      <c r="DS39" s="632"/>
      <c r="DT39" s="632"/>
      <c r="DU39" s="632"/>
      <c r="DV39" s="633"/>
      <c r="DW39" s="622" t="s">
        <v>244</v>
      </c>
      <c r="DX39" s="634"/>
      <c r="DY39" s="634"/>
      <c r="DZ39" s="634"/>
      <c r="EA39" s="634"/>
      <c r="EB39" s="634"/>
      <c r="EC39" s="646"/>
    </row>
    <row r="40" spans="2:133" ht="11.25" customHeight="1" x14ac:dyDescent="0.2">
      <c r="B40" s="616" t="s">
        <v>347</v>
      </c>
      <c r="C40" s="617"/>
      <c r="D40" s="617"/>
      <c r="E40" s="617"/>
      <c r="F40" s="617"/>
      <c r="G40" s="617"/>
      <c r="H40" s="617"/>
      <c r="I40" s="617"/>
      <c r="J40" s="617"/>
      <c r="K40" s="617"/>
      <c r="L40" s="617"/>
      <c r="M40" s="617"/>
      <c r="N40" s="617"/>
      <c r="O40" s="617"/>
      <c r="P40" s="617"/>
      <c r="Q40" s="618"/>
      <c r="R40" s="619">
        <v>166270</v>
      </c>
      <c r="S40" s="620"/>
      <c r="T40" s="620"/>
      <c r="U40" s="620"/>
      <c r="V40" s="620"/>
      <c r="W40" s="620"/>
      <c r="X40" s="620"/>
      <c r="Y40" s="621"/>
      <c r="Z40" s="657">
        <v>0.7</v>
      </c>
      <c r="AA40" s="657"/>
      <c r="AB40" s="657"/>
      <c r="AC40" s="657"/>
      <c r="AD40" s="658" t="s">
        <v>238</v>
      </c>
      <c r="AE40" s="658"/>
      <c r="AF40" s="658"/>
      <c r="AG40" s="658"/>
      <c r="AH40" s="658"/>
      <c r="AI40" s="658"/>
      <c r="AJ40" s="658"/>
      <c r="AK40" s="658"/>
      <c r="AL40" s="622" t="s">
        <v>244</v>
      </c>
      <c r="AM40" s="623"/>
      <c r="AN40" s="623"/>
      <c r="AO40" s="659"/>
      <c r="AQ40" s="652" t="s">
        <v>348</v>
      </c>
      <c r="AR40" s="653"/>
      <c r="AS40" s="653"/>
      <c r="AT40" s="653"/>
      <c r="AU40" s="653"/>
      <c r="AV40" s="653"/>
      <c r="AW40" s="653"/>
      <c r="AX40" s="653"/>
      <c r="AY40" s="654"/>
      <c r="AZ40" s="619">
        <v>70857</v>
      </c>
      <c r="BA40" s="620"/>
      <c r="BB40" s="620"/>
      <c r="BC40" s="620"/>
      <c r="BD40" s="632"/>
      <c r="BE40" s="632"/>
      <c r="BF40" s="655"/>
      <c r="BG40" s="660" t="s">
        <v>349</v>
      </c>
      <c r="BH40" s="661"/>
      <c r="BI40" s="661"/>
      <c r="BJ40" s="661"/>
      <c r="BK40" s="661"/>
      <c r="BL40" s="221"/>
      <c r="BM40" s="617" t="s">
        <v>350</v>
      </c>
      <c r="BN40" s="617"/>
      <c r="BO40" s="617"/>
      <c r="BP40" s="617"/>
      <c r="BQ40" s="617"/>
      <c r="BR40" s="617"/>
      <c r="BS40" s="617"/>
      <c r="BT40" s="617"/>
      <c r="BU40" s="618"/>
      <c r="BV40" s="619">
        <v>93</v>
      </c>
      <c r="BW40" s="620"/>
      <c r="BX40" s="620"/>
      <c r="BY40" s="620"/>
      <c r="BZ40" s="620"/>
      <c r="CA40" s="620"/>
      <c r="CB40" s="656"/>
      <c r="CD40" s="616" t="s">
        <v>351</v>
      </c>
      <c r="CE40" s="617"/>
      <c r="CF40" s="617"/>
      <c r="CG40" s="617"/>
      <c r="CH40" s="617"/>
      <c r="CI40" s="617"/>
      <c r="CJ40" s="617"/>
      <c r="CK40" s="617"/>
      <c r="CL40" s="617"/>
      <c r="CM40" s="617"/>
      <c r="CN40" s="617"/>
      <c r="CO40" s="617"/>
      <c r="CP40" s="617"/>
      <c r="CQ40" s="618"/>
      <c r="CR40" s="619">
        <v>38300</v>
      </c>
      <c r="CS40" s="620"/>
      <c r="CT40" s="620"/>
      <c r="CU40" s="620"/>
      <c r="CV40" s="620"/>
      <c r="CW40" s="620"/>
      <c r="CX40" s="620"/>
      <c r="CY40" s="621"/>
      <c r="CZ40" s="622">
        <v>0.2</v>
      </c>
      <c r="DA40" s="634"/>
      <c r="DB40" s="634"/>
      <c r="DC40" s="635"/>
      <c r="DD40" s="625">
        <v>10906</v>
      </c>
      <c r="DE40" s="620"/>
      <c r="DF40" s="620"/>
      <c r="DG40" s="620"/>
      <c r="DH40" s="620"/>
      <c r="DI40" s="620"/>
      <c r="DJ40" s="620"/>
      <c r="DK40" s="621"/>
      <c r="DL40" s="625" t="s">
        <v>238</v>
      </c>
      <c r="DM40" s="620"/>
      <c r="DN40" s="620"/>
      <c r="DO40" s="620"/>
      <c r="DP40" s="620"/>
      <c r="DQ40" s="620"/>
      <c r="DR40" s="620"/>
      <c r="DS40" s="620"/>
      <c r="DT40" s="620"/>
      <c r="DU40" s="620"/>
      <c r="DV40" s="621"/>
      <c r="DW40" s="622" t="s">
        <v>244</v>
      </c>
      <c r="DX40" s="634"/>
      <c r="DY40" s="634"/>
      <c r="DZ40" s="634"/>
      <c r="EA40" s="634"/>
      <c r="EB40" s="634"/>
      <c r="EC40" s="646"/>
    </row>
    <row r="41" spans="2:133" ht="11.25" customHeight="1" x14ac:dyDescent="0.2">
      <c r="B41" s="600" t="s">
        <v>352</v>
      </c>
      <c r="C41" s="601"/>
      <c r="D41" s="601"/>
      <c r="E41" s="601"/>
      <c r="F41" s="601"/>
      <c r="G41" s="601"/>
      <c r="H41" s="601"/>
      <c r="I41" s="601"/>
      <c r="J41" s="601"/>
      <c r="K41" s="601"/>
      <c r="L41" s="601"/>
      <c r="M41" s="601"/>
      <c r="N41" s="601"/>
      <c r="O41" s="601"/>
      <c r="P41" s="601"/>
      <c r="Q41" s="602"/>
      <c r="R41" s="603">
        <v>25431493</v>
      </c>
      <c r="S41" s="644"/>
      <c r="T41" s="644"/>
      <c r="U41" s="644"/>
      <c r="V41" s="644"/>
      <c r="W41" s="644"/>
      <c r="X41" s="644"/>
      <c r="Y41" s="647"/>
      <c r="Z41" s="648">
        <v>100</v>
      </c>
      <c r="AA41" s="648"/>
      <c r="AB41" s="648"/>
      <c r="AC41" s="648"/>
      <c r="AD41" s="649">
        <v>12765539</v>
      </c>
      <c r="AE41" s="649"/>
      <c r="AF41" s="649"/>
      <c r="AG41" s="649"/>
      <c r="AH41" s="649"/>
      <c r="AI41" s="649"/>
      <c r="AJ41" s="649"/>
      <c r="AK41" s="649"/>
      <c r="AL41" s="606">
        <v>100</v>
      </c>
      <c r="AM41" s="650"/>
      <c r="AN41" s="650"/>
      <c r="AO41" s="651"/>
      <c r="AQ41" s="652" t="s">
        <v>353</v>
      </c>
      <c r="AR41" s="653"/>
      <c r="AS41" s="653"/>
      <c r="AT41" s="653"/>
      <c r="AU41" s="653"/>
      <c r="AV41" s="653"/>
      <c r="AW41" s="653"/>
      <c r="AX41" s="653"/>
      <c r="AY41" s="654"/>
      <c r="AZ41" s="619">
        <v>366724</v>
      </c>
      <c r="BA41" s="620"/>
      <c r="BB41" s="620"/>
      <c r="BC41" s="620"/>
      <c r="BD41" s="632"/>
      <c r="BE41" s="632"/>
      <c r="BF41" s="655"/>
      <c r="BG41" s="660"/>
      <c r="BH41" s="661"/>
      <c r="BI41" s="661"/>
      <c r="BJ41" s="661"/>
      <c r="BK41" s="661"/>
      <c r="BL41" s="221"/>
      <c r="BM41" s="617" t="s">
        <v>354</v>
      </c>
      <c r="BN41" s="617"/>
      <c r="BO41" s="617"/>
      <c r="BP41" s="617"/>
      <c r="BQ41" s="617"/>
      <c r="BR41" s="617"/>
      <c r="BS41" s="617"/>
      <c r="BT41" s="617"/>
      <c r="BU41" s="618"/>
      <c r="BV41" s="619" t="s">
        <v>141</v>
      </c>
      <c r="BW41" s="620"/>
      <c r="BX41" s="620"/>
      <c r="BY41" s="620"/>
      <c r="BZ41" s="620"/>
      <c r="CA41" s="620"/>
      <c r="CB41" s="656"/>
      <c r="CD41" s="616" t="s">
        <v>355</v>
      </c>
      <c r="CE41" s="617"/>
      <c r="CF41" s="617"/>
      <c r="CG41" s="617"/>
      <c r="CH41" s="617"/>
      <c r="CI41" s="617"/>
      <c r="CJ41" s="617"/>
      <c r="CK41" s="617"/>
      <c r="CL41" s="617"/>
      <c r="CM41" s="617"/>
      <c r="CN41" s="617"/>
      <c r="CO41" s="617"/>
      <c r="CP41" s="617"/>
      <c r="CQ41" s="618"/>
      <c r="CR41" s="619" t="s">
        <v>238</v>
      </c>
      <c r="CS41" s="632"/>
      <c r="CT41" s="632"/>
      <c r="CU41" s="632"/>
      <c r="CV41" s="632"/>
      <c r="CW41" s="632"/>
      <c r="CX41" s="632"/>
      <c r="CY41" s="633"/>
      <c r="CZ41" s="622" t="s">
        <v>238</v>
      </c>
      <c r="DA41" s="634"/>
      <c r="DB41" s="634"/>
      <c r="DC41" s="635"/>
      <c r="DD41" s="625" t="s">
        <v>238</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2">
      <c r="AQ42" s="664" t="s">
        <v>356</v>
      </c>
      <c r="AR42" s="665"/>
      <c r="AS42" s="665"/>
      <c r="AT42" s="665"/>
      <c r="AU42" s="665"/>
      <c r="AV42" s="665"/>
      <c r="AW42" s="665"/>
      <c r="AX42" s="665"/>
      <c r="AY42" s="666"/>
      <c r="AZ42" s="603">
        <v>1597837</v>
      </c>
      <c r="BA42" s="644"/>
      <c r="BB42" s="644"/>
      <c r="BC42" s="644"/>
      <c r="BD42" s="604"/>
      <c r="BE42" s="604"/>
      <c r="BF42" s="667"/>
      <c r="BG42" s="662"/>
      <c r="BH42" s="663"/>
      <c r="BI42" s="663"/>
      <c r="BJ42" s="663"/>
      <c r="BK42" s="663"/>
      <c r="BL42" s="222"/>
      <c r="BM42" s="601" t="s">
        <v>357</v>
      </c>
      <c r="BN42" s="601"/>
      <c r="BO42" s="601"/>
      <c r="BP42" s="601"/>
      <c r="BQ42" s="601"/>
      <c r="BR42" s="601"/>
      <c r="BS42" s="601"/>
      <c r="BT42" s="601"/>
      <c r="BU42" s="602"/>
      <c r="BV42" s="603">
        <v>421</v>
      </c>
      <c r="BW42" s="644"/>
      <c r="BX42" s="644"/>
      <c r="BY42" s="644"/>
      <c r="BZ42" s="644"/>
      <c r="CA42" s="644"/>
      <c r="CB42" s="645"/>
      <c r="CD42" s="616" t="s">
        <v>358</v>
      </c>
      <c r="CE42" s="617"/>
      <c r="CF42" s="617"/>
      <c r="CG42" s="617"/>
      <c r="CH42" s="617"/>
      <c r="CI42" s="617"/>
      <c r="CJ42" s="617"/>
      <c r="CK42" s="617"/>
      <c r="CL42" s="617"/>
      <c r="CM42" s="617"/>
      <c r="CN42" s="617"/>
      <c r="CO42" s="617"/>
      <c r="CP42" s="617"/>
      <c r="CQ42" s="618"/>
      <c r="CR42" s="619">
        <v>3945215</v>
      </c>
      <c r="CS42" s="632"/>
      <c r="CT42" s="632"/>
      <c r="CU42" s="632"/>
      <c r="CV42" s="632"/>
      <c r="CW42" s="632"/>
      <c r="CX42" s="632"/>
      <c r="CY42" s="633"/>
      <c r="CZ42" s="622">
        <v>16.100000000000001</v>
      </c>
      <c r="DA42" s="634"/>
      <c r="DB42" s="634"/>
      <c r="DC42" s="635"/>
      <c r="DD42" s="625">
        <v>687568</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2">
      <c r="B43" s="212" t="s">
        <v>359</v>
      </c>
      <c r="CD43" s="616" t="s">
        <v>360</v>
      </c>
      <c r="CE43" s="617"/>
      <c r="CF43" s="617"/>
      <c r="CG43" s="617"/>
      <c r="CH43" s="617"/>
      <c r="CI43" s="617"/>
      <c r="CJ43" s="617"/>
      <c r="CK43" s="617"/>
      <c r="CL43" s="617"/>
      <c r="CM43" s="617"/>
      <c r="CN43" s="617"/>
      <c r="CO43" s="617"/>
      <c r="CP43" s="617"/>
      <c r="CQ43" s="618"/>
      <c r="CR43" s="619">
        <v>236282</v>
      </c>
      <c r="CS43" s="632"/>
      <c r="CT43" s="632"/>
      <c r="CU43" s="632"/>
      <c r="CV43" s="632"/>
      <c r="CW43" s="632"/>
      <c r="CX43" s="632"/>
      <c r="CY43" s="633"/>
      <c r="CZ43" s="622">
        <v>1</v>
      </c>
      <c r="DA43" s="634"/>
      <c r="DB43" s="634"/>
      <c r="DC43" s="635"/>
      <c r="DD43" s="625">
        <v>153090</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2">
      <c r="B44" s="636" t="s">
        <v>361</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309</v>
      </c>
      <c r="CE44" s="639"/>
      <c r="CF44" s="616" t="s">
        <v>362</v>
      </c>
      <c r="CG44" s="617"/>
      <c r="CH44" s="617"/>
      <c r="CI44" s="617"/>
      <c r="CJ44" s="617"/>
      <c r="CK44" s="617"/>
      <c r="CL44" s="617"/>
      <c r="CM44" s="617"/>
      <c r="CN44" s="617"/>
      <c r="CO44" s="617"/>
      <c r="CP44" s="617"/>
      <c r="CQ44" s="618"/>
      <c r="CR44" s="619">
        <v>3799053</v>
      </c>
      <c r="CS44" s="620"/>
      <c r="CT44" s="620"/>
      <c r="CU44" s="620"/>
      <c r="CV44" s="620"/>
      <c r="CW44" s="620"/>
      <c r="CX44" s="620"/>
      <c r="CY44" s="621"/>
      <c r="CZ44" s="622">
        <v>15.5</v>
      </c>
      <c r="DA44" s="623"/>
      <c r="DB44" s="623"/>
      <c r="DC44" s="624"/>
      <c r="DD44" s="625">
        <v>642500</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2">
      <c r="B45" s="636" t="s">
        <v>363</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364</v>
      </c>
      <c r="CG45" s="617"/>
      <c r="CH45" s="617"/>
      <c r="CI45" s="617"/>
      <c r="CJ45" s="617"/>
      <c r="CK45" s="617"/>
      <c r="CL45" s="617"/>
      <c r="CM45" s="617"/>
      <c r="CN45" s="617"/>
      <c r="CO45" s="617"/>
      <c r="CP45" s="617"/>
      <c r="CQ45" s="618"/>
      <c r="CR45" s="619">
        <v>831588</v>
      </c>
      <c r="CS45" s="632"/>
      <c r="CT45" s="632"/>
      <c r="CU45" s="632"/>
      <c r="CV45" s="632"/>
      <c r="CW45" s="632"/>
      <c r="CX45" s="632"/>
      <c r="CY45" s="633"/>
      <c r="CZ45" s="622">
        <v>3.4</v>
      </c>
      <c r="DA45" s="634"/>
      <c r="DB45" s="634"/>
      <c r="DC45" s="635"/>
      <c r="DD45" s="625">
        <v>40548</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2">
      <c r="B46" s="223"/>
      <c r="CD46" s="640"/>
      <c r="CE46" s="641"/>
      <c r="CF46" s="616" t="s">
        <v>365</v>
      </c>
      <c r="CG46" s="617"/>
      <c r="CH46" s="617"/>
      <c r="CI46" s="617"/>
      <c r="CJ46" s="617"/>
      <c r="CK46" s="617"/>
      <c r="CL46" s="617"/>
      <c r="CM46" s="617"/>
      <c r="CN46" s="617"/>
      <c r="CO46" s="617"/>
      <c r="CP46" s="617"/>
      <c r="CQ46" s="618"/>
      <c r="CR46" s="619">
        <v>2872375</v>
      </c>
      <c r="CS46" s="620"/>
      <c r="CT46" s="620"/>
      <c r="CU46" s="620"/>
      <c r="CV46" s="620"/>
      <c r="CW46" s="620"/>
      <c r="CX46" s="620"/>
      <c r="CY46" s="621"/>
      <c r="CZ46" s="622">
        <v>11.7</v>
      </c>
      <c r="DA46" s="623"/>
      <c r="DB46" s="623"/>
      <c r="DC46" s="624"/>
      <c r="DD46" s="625">
        <v>592688</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2">
      <c r="B47" s="223"/>
      <c r="CD47" s="640"/>
      <c r="CE47" s="641"/>
      <c r="CF47" s="616" t="s">
        <v>366</v>
      </c>
      <c r="CG47" s="617"/>
      <c r="CH47" s="617"/>
      <c r="CI47" s="617"/>
      <c r="CJ47" s="617"/>
      <c r="CK47" s="617"/>
      <c r="CL47" s="617"/>
      <c r="CM47" s="617"/>
      <c r="CN47" s="617"/>
      <c r="CO47" s="617"/>
      <c r="CP47" s="617"/>
      <c r="CQ47" s="618"/>
      <c r="CR47" s="619">
        <v>146162</v>
      </c>
      <c r="CS47" s="632"/>
      <c r="CT47" s="632"/>
      <c r="CU47" s="632"/>
      <c r="CV47" s="632"/>
      <c r="CW47" s="632"/>
      <c r="CX47" s="632"/>
      <c r="CY47" s="633"/>
      <c r="CZ47" s="622">
        <v>0.6</v>
      </c>
      <c r="DA47" s="634"/>
      <c r="DB47" s="634"/>
      <c r="DC47" s="635"/>
      <c r="DD47" s="625">
        <v>45068</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ht="11" x14ac:dyDescent="0.2">
      <c r="B48" s="223"/>
      <c r="CD48" s="642"/>
      <c r="CE48" s="643"/>
      <c r="CF48" s="616" t="s">
        <v>367</v>
      </c>
      <c r="CG48" s="617"/>
      <c r="CH48" s="617"/>
      <c r="CI48" s="617"/>
      <c r="CJ48" s="617"/>
      <c r="CK48" s="617"/>
      <c r="CL48" s="617"/>
      <c r="CM48" s="617"/>
      <c r="CN48" s="617"/>
      <c r="CO48" s="617"/>
      <c r="CP48" s="617"/>
      <c r="CQ48" s="618"/>
      <c r="CR48" s="619" t="s">
        <v>141</v>
      </c>
      <c r="CS48" s="620"/>
      <c r="CT48" s="620"/>
      <c r="CU48" s="620"/>
      <c r="CV48" s="620"/>
      <c r="CW48" s="620"/>
      <c r="CX48" s="620"/>
      <c r="CY48" s="621"/>
      <c r="CZ48" s="622" t="s">
        <v>238</v>
      </c>
      <c r="DA48" s="623"/>
      <c r="DB48" s="623"/>
      <c r="DC48" s="624"/>
      <c r="DD48" s="625" t="s">
        <v>141</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2">
      <c r="B49" s="223"/>
      <c r="CD49" s="600" t="s">
        <v>368</v>
      </c>
      <c r="CE49" s="601"/>
      <c r="CF49" s="601"/>
      <c r="CG49" s="601"/>
      <c r="CH49" s="601"/>
      <c r="CI49" s="601"/>
      <c r="CJ49" s="601"/>
      <c r="CK49" s="601"/>
      <c r="CL49" s="601"/>
      <c r="CM49" s="601"/>
      <c r="CN49" s="601"/>
      <c r="CO49" s="601"/>
      <c r="CP49" s="601"/>
      <c r="CQ49" s="602"/>
      <c r="CR49" s="603">
        <v>24498896</v>
      </c>
      <c r="CS49" s="604"/>
      <c r="CT49" s="604"/>
      <c r="CU49" s="604"/>
      <c r="CV49" s="604"/>
      <c r="CW49" s="604"/>
      <c r="CX49" s="604"/>
      <c r="CY49" s="605"/>
      <c r="CZ49" s="606">
        <v>100</v>
      </c>
      <c r="DA49" s="607"/>
      <c r="DB49" s="607"/>
      <c r="DC49" s="608"/>
      <c r="DD49" s="609">
        <v>15781659</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Qa4l7t2ymZq5fST4o++fHEmDhUkXb2I0y3KBBH3AgX4tXkwkjwgtrGPRo3Br9j3DqYGDR0kgE75zunra7Whb3Q==" saltValue="gIBlm4uktvjECml1eqTA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DB11" sqref="DB11:DF11"/>
    </sheetView>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88" t="s">
        <v>369</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89" t="s">
        <v>370</v>
      </c>
      <c r="DK2" s="1090"/>
      <c r="DL2" s="1090"/>
      <c r="DM2" s="1090"/>
      <c r="DN2" s="1090"/>
      <c r="DO2" s="1091"/>
      <c r="DP2" s="226"/>
      <c r="DQ2" s="1089" t="s">
        <v>371</v>
      </c>
      <c r="DR2" s="1090"/>
      <c r="DS2" s="1090"/>
      <c r="DT2" s="1090"/>
      <c r="DU2" s="1090"/>
      <c r="DV2" s="1090"/>
      <c r="DW2" s="1090"/>
      <c r="DX2" s="1090"/>
      <c r="DY2" s="1090"/>
      <c r="DZ2" s="1091"/>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57" t="s">
        <v>372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30"/>
      <c r="BA4" s="230"/>
      <c r="BB4" s="230"/>
      <c r="BC4" s="230"/>
      <c r="BD4" s="230"/>
      <c r="BE4" s="231"/>
      <c r="BF4" s="231"/>
      <c r="BG4" s="231"/>
      <c r="BH4" s="231"/>
      <c r="BI4" s="231"/>
      <c r="BJ4" s="231"/>
      <c r="BK4" s="231"/>
      <c r="BL4" s="231"/>
      <c r="BM4" s="231"/>
      <c r="BN4" s="231"/>
      <c r="BO4" s="231"/>
      <c r="BP4" s="231"/>
      <c r="BQ4" s="728" t="s">
        <v>373</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x14ac:dyDescent="0.2">
      <c r="A5" s="993" t="s">
        <v>374</v>
      </c>
      <c r="B5" s="994"/>
      <c r="C5" s="994"/>
      <c r="D5" s="994"/>
      <c r="E5" s="994"/>
      <c r="F5" s="994"/>
      <c r="G5" s="994"/>
      <c r="H5" s="994"/>
      <c r="I5" s="994"/>
      <c r="J5" s="994"/>
      <c r="K5" s="994"/>
      <c r="L5" s="994"/>
      <c r="M5" s="994"/>
      <c r="N5" s="994"/>
      <c r="O5" s="994"/>
      <c r="P5" s="995"/>
      <c r="Q5" s="999" t="s">
        <v>375</v>
      </c>
      <c r="R5" s="1000"/>
      <c r="S5" s="1000"/>
      <c r="T5" s="1000"/>
      <c r="U5" s="1001"/>
      <c r="V5" s="999" t="s">
        <v>376</v>
      </c>
      <c r="W5" s="1000"/>
      <c r="X5" s="1000"/>
      <c r="Y5" s="1000"/>
      <c r="Z5" s="1001"/>
      <c r="AA5" s="999" t="s">
        <v>377</v>
      </c>
      <c r="AB5" s="1000"/>
      <c r="AC5" s="1000"/>
      <c r="AD5" s="1000"/>
      <c r="AE5" s="1000"/>
      <c r="AF5" s="1092" t="s">
        <v>378</v>
      </c>
      <c r="AG5" s="1000"/>
      <c r="AH5" s="1000"/>
      <c r="AI5" s="1000"/>
      <c r="AJ5" s="1013"/>
      <c r="AK5" s="1000" t="s">
        <v>379</v>
      </c>
      <c r="AL5" s="1000"/>
      <c r="AM5" s="1000"/>
      <c r="AN5" s="1000"/>
      <c r="AO5" s="1001"/>
      <c r="AP5" s="999" t="s">
        <v>380</v>
      </c>
      <c r="AQ5" s="1000"/>
      <c r="AR5" s="1000"/>
      <c r="AS5" s="1000"/>
      <c r="AT5" s="1001"/>
      <c r="AU5" s="999" t="s">
        <v>381</v>
      </c>
      <c r="AV5" s="1000"/>
      <c r="AW5" s="1000"/>
      <c r="AX5" s="1000"/>
      <c r="AY5" s="1013"/>
      <c r="AZ5" s="230"/>
      <c r="BA5" s="230"/>
      <c r="BB5" s="230"/>
      <c r="BC5" s="230"/>
      <c r="BD5" s="230"/>
      <c r="BE5" s="231"/>
      <c r="BF5" s="231"/>
      <c r="BG5" s="231"/>
      <c r="BH5" s="231"/>
      <c r="BI5" s="231"/>
      <c r="BJ5" s="231"/>
      <c r="BK5" s="231"/>
      <c r="BL5" s="231"/>
      <c r="BM5" s="231"/>
      <c r="BN5" s="231"/>
      <c r="BO5" s="231"/>
      <c r="BP5" s="231"/>
      <c r="BQ5" s="993" t="s">
        <v>382</v>
      </c>
      <c r="BR5" s="994"/>
      <c r="BS5" s="994"/>
      <c r="BT5" s="994"/>
      <c r="BU5" s="994"/>
      <c r="BV5" s="994"/>
      <c r="BW5" s="994"/>
      <c r="BX5" s="994"/>
      <c r="BY5" s="994"/>
      <c r="BZ5" s="994"/>
      <c r="CA5" s="994"/>
      <c r="CB5" s="994"/>
      <c r="CC5" s="994"/>
      <c r="CD5" s="994"/>
      <c r="CE5" s="994"/>
      <c r="CF5" s="994"/>
      <c r="CG5" s="995"/>
      <c r="CH5" s="999" t="s">
        <v>383</v>
      </c>
      <c r="CI5" s="1000"/>
      <c r="CJ5" s="1000"/>
      <c r="CK5" s="1000"/>
      <c r="CL5" s="1001"/>
      <c r="CM5" s="999" t="s">
        <v>384</v>
      </c>
      <c r="CN5" s="1000"/>
      <c r="CO5" s="1000"/>
      <c r="CP5" s="1000"/>
      <c r="CQ5" s="1001"/>
      <c r="CR5" s="999" t="s">
        <v>385</v>
      </c>
      <c r="CS5" s="1000"/>
      <c r="CT5" s="1000"/>
      <c r="CU5" s="1000"/>
      <c r="CV5" s="1001"/>
      <c r="CW5" s="999" t="s">
        <v>386</v>
      </c>
      <c r="CX5" s="1000"/>
      <c r="CY5" s="1000"/>
      <c r="CZ5" s="1000"/>
      <c r="DA5" s="1001"/>
      <c r="DB5" s="999" t="s">
        <v>387</v>
      </c>
      <c r="DC5" s="1000"/>
      <c r="DD5" s="1000"/>
      <c r="DE5" s="1000"/>
      <c r="DF5" s="1001"/>
      <c r="DG5" s="1082" t="s">
        <v>388</v>
      </c>
      <c r="DH5" s="1083"/>
      <c r="DI5" s="1083"/>
      <c r="DJ5" s="1083"/>
      <c r="DK5" s="1084"/>
      <c r="DL5" s="1082" t="s">
        <v>389</v>
      </c>
      <c r="DM5" s="1083"/>
      <c r="DN5" s="1083"/>
      <c r="DO5" s="1083"/>
      <c r="DP5" s="1084"/>
      <c r="DQ5" s="999" t="s">
        <v>390</v>
      </c>
      <c r="DR5" s="1000"/>
      <c r="DS5" s="1000"/>
      <c r="DT5" s="1000"/>
      <c r="DU5" s="1001"/>
      <c r="DV5" s="999" t="s">
        <v>381</v>
      </c>
      <c r="DW5" s="1000"/>
      <c r="DX5" s="1000"/>
      <c r="DY5" s="1000"/>
      <c r="DZ5" s="1013"/>
      <c r="EA5" s="232"/>
    </row>
    <row r="6" spans="1:131" s="233"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93"/>
      <c r="AG6" s="1003"/>
      <c r="AH6" s="1003"/>
      <c r="AI6" s="1003"/>
      <c r="AJ6" s="1014"/>
      <c r="AK6" s="1003"/>
      <c r="AL6" s="1003"/>
      <c r="AM6" s="1003"/>
      <c r="AN6" s="1003"/>
      <c r="AO6" s="1004"/>
      <c r="AP6" s="1002"/>
      <c r="AQ6" s="1003"/>
      <c r="AR6" s="1003"/>
      <c r="AS6" s="1003"/>
      <c r="AT6" s="1004"/>
      <c r="AU6" s="1002"/>
      <c r="AV6" s="1003"/>
      <c r="AW6" s="1003"/>
      <c r="AX6" s="1003"/>
      <c r="AY6" s="1014"/>
      <c r="AZ6" s="230"/>
      <c r="BA6" s="230"/>
      <c r="BB6" s="230"/>
      <c r="BC6" s="230"/>
      <c r="BD6" s="230"/>
      <c r="BE6" s="231"/>
      <c r="BF6" s="231"/>
      <c r="BG6" s="231"/>
      <c r="BH6" s="231"/>
      <c r="BI6" s="231"/>
      <c r="BJ6" s="231"/>
      <c r="BK6" s="231"/>
      <c r="BL6" s="231"/>
      <c r="BM6" s="231"/>
      <c r="BN6" s="231"/>
      <c r="BO6" s="231"/>
      <c r="BP6" s="231"/>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85"/>
      <c r="DH6" s="1086"/>
      <c r="DI6" s="1086"/>
      <c r="DJ6" s="1086"/>
      <c r="DK6" s="1087"/>
      <c r="DL6" s="1085"/>
      <c r="DM6" s="1086"/>
      <c r="DN6" s="1086"/>
      <c r="DO6" s="1086"/>
      <c r="DP6" s="1087"/>
      <c r="DQ6" s="1002"/>
      <c r="DR6" s="1003"/>
      <c r="DS6" s="1003"/>
      <c r="DT6" s="1003"/>
      <c r="DU6" s="1004"/>
      <c r="DV6" s="1002"/>
      <c r="DW6" s="1003"/>
      <c r="DX6" s="1003"/>
      <c r="DY6" s="1003"/>
      <c r="DZ6" s="1014"/>
      <c r="EA6" s="232"/>
    </row>
    <row r="7" spans="1:131" s="233" customFormat="1" ht="26.25" customHeight="1" thickTop="1" x14ac:dyDescent="0.2">
      <c r="A7" s="234">
        <v>1</v>
      </c>
      <c r="B7" s="1045" t="s">
        <v>391</v>
      </c>
      <c r="C7" s="1046"/>
      <c r="D7" s="1046"/>
      <c r="E7" s="1046"/>
      <c r="F7" s="1046"/>
      <c r="G7" s="1046"/>
      <c r="H7" s="1046"/>
      <c r="I7" s="1046"/>
      <c r="J7" s="1046"/>
      <c r="K7" s="1046"/>
      <c r="L7" s="1046"/>
      <c r="M7" s="1046"/>
      <c r="N7" s="1046"/>
      <c r="O7" s="1046"/>
      <c r="P7" s="1047"/>
      <c r="Q7" s="1100">
        <v>25421</v>
      </c>
      <c r="R7" s="1101"/>
      <c r="S7" s="1101"/>
      <c r="T7" s="1101"/>
      <c r="U7" s="1101"/>
      <c r="V7" s="1101">
        <v>24488</v>
      </c>
      <c r="W7" s="1101"/>
      <c r="X7" s="1101"/>
      <c r="Y7" s="1101"/>
      <c r="Z7" s="1101"/>
      <c r="AA7" s="1101">
        <v>933</v>
      </c>
      <c r="AB7" s="1101"/>
      <c r="AC7" s="1101"/>
      <c r="AD7" s="1101"/>
      <c r="AE7" s="1102"/>
      <c r="AF7" s="1103">
        <v>809</v>
      </c>
      <c r="AG7" s="1104"/>
      <c r="AH7" s="1104"/>
      <c r="AI7" s="1104"/>
      <c r="AJ7" s="1105"/>
      <c r="AK7" s="1106">
        <v>1689</v>
      </c>
      <c r="AL7" s="1107"/>
      <c r="AM7" s="1107"/>
      <c r="AN7" s="1107"/>
      <c r="AO7" s="1107"/>
      <c r="AP7" s="1107">
        <v>22245</v>
      </c>
      <c r="AQ7" s="1107"/>
      <c r="AR7" s="1107"/>
      <c r="AS7" s="1107"/>
      <c r="AT7" s="1107"/>
      <c r="AU7" s="1108"/>
      <c r="AV7" s="1108"/>
      <c r="AW7" s="1108"/>
      <c r="AX7" s="1108"/>
      <c r="AY7" s="1109"/>
      <c r="AZ7" s="230"/>
      <c r="BA7" s="230"/>
      <c r="BB7" s="230"/>
      <c r="BC7" s="230"/>
      <c r="BD7" s="230"/>
      <c r="BE7" s="231"/>
      <c r="BF7" s="231"/>
      <c r="BG7" s="231"/>
      <c r="BH7" s="231"/>
      <c r="BI7" s="231"/>
      <c r="BJ7" s="231"/>
      <c r="BK7" s="231"/>
      <c r="BL7" s="231"/>
      <c r="BM7" s="231"/>
      <c r="BN7" s="231"/>
      <c r="BO7" s="231"/>
      <c r="BP7" s="231"/>
      <c r="BQ7" s="234">
        <v>1</v>
      </c>
      <c r="BR7" s="235" t="s">
        <v>607</v>
      </c>
      <c r="BS7" s="1097" t="s">
        <v>608</v>
      </c>
      <c r="BT7" s="1098"/>
      <c r="BU7" s="1098"/>
      <c r="BV7" s="1098"/>
      <c r="BW7" s="1098"/>
      <c r="BX7" s="1098"/>
      <c r="BY7" s="1098"/>
      <c r="BZ7" s="1098"/>
      <c r="CA7" s="1098"/>
      <c r="CB7" s="1098"/>
      <c r="CC7" s="1098"/>
      <c r="CD7" s="1098"/>
      <c r="CE7" s="1098"/>
      <c r="CF7" s="1098"/>
      <c r="CG7" s="1110"/>
      <c r="CH7" s="1094">
        <v>4</v>
      </c>
      <c r="CI7" s="1095"/>
      <c r="CJ7" s="1095"/>
      <c r="CK7" s="1095"/>
      <c r="CL7" s="1096"/>
      <c r="CM7" s="1094">
        <v>707</v>
      </c>
      <c r="CN7" s="1095"/>
      <c r="CO7" s="1095"/>
      <c r="CP7" s="1095"/>
      <c r="CQ7" s="1096"/>
      <c r="CR7" s="1094">
        <v>10</v>
      </c>
      <c r="CS7" s="1095"/>
      <c r="CT7" s="1095"/>
      <c r="CU7" s="1095"/>
      <c r="CV7" s="1096"/>
      <c r="CW7" s="1094" t="s">
        <v>610</v>
      </c>
      <c r="CX7" s="1095"/>
      <c r="CY7" s="1095"/>
      <c r="CZ7" s="1095"/>
      <c r="DA7" s="1096"/>
      <c r="DB7" s="1094">
        <v>382</v>
      </c>
      <c r="DC7" s="1095"/>
      <c r="DD7" s="1095"/>
      <c r="DE7" s="1095"/>
      <c r="DF7" s="1096"/>
      <c r="DG7" s="1094" t="s">
        <v>610</v>
      </c>
      <c r="DH7" s="1095"/>
      <c r="DI7" s="1095"/>
      <c r="DJ7" s="1095"/>
      <c r="DK7" s="1096"/>
      <c r="DL7" s="1094" t="s">
        <v>610</v>
      </c>
      <c r="DM7" s="1095"/>
      <c r="DN7" s="1095"/>
      <c r="DO7" s="1095"/>
      <c r="DP7" s="1096"/>
      <c r="DQ7" s="1094" t="s">
        <v>610</v>
      </c>
      <c r="DR7" s="1095"/>
      <c r="DS7" s="1095"/>
      <c r="DT7" s="1095"/>
      <c r="DU7" s="1096"/>
      <c r="DV7" s="1097"/>
      <c r="DW7" s="1098"/>
      <c r="DX7" s="1098"/>
      <c r="DY7" s="1098"/>
      <c r="DZ7" s="1099"/>
      <c r="EA7" s="232"/>
    </row>
    <row r="8" spans="1:131" s="233" customFormat="1" ht="26.25" customHeight="1" x14ac:dyDescent="0.2">
      <c r="A8" s="236">
        <v>2</v>
      </c>
      <c r="B8" s="1028" t="s">
        <v>392</v>
      </c>
      <c r="C8" s="1029"/>
      <c r="D8" s="1029"/>
      <c r="E8" s="1029"/>
      <c r="F8" s="1029"/>
      <c r="G8" s="1029"/>
      <c r="H8" s="1029"/>
      <c r="I8" s="1029"/>
      <c r="J8" s="1029"/>
      <c r="K8" s="1029"/>
      <c r="L8" s="1029"/>
      <c r="M8" s="1029"/>
      <c r="N8" s="1029"/>
      <c r="O8" s="1029"/>
      <c r="P8" s="1030"/>
      <c r="Q8" s="1036">
        <v>32</v>
      </c>
      <c r="R8" s="1037"/>
      <c r="S8" s="1037"/>
      <c r="T8" s="1037"/>
      <c r="U8" s="1037"/>
      <c r="V8" s="1037">
        <v>32</v>
      </c>
      <c r="W8" s="1037"/>
      <c r="X8" s="1037"/>
      <c r="Y8" s="1037"/>
      <c r="Z8" s="1037"/>
      <c r="AA8" s="1037">
        <v>0</v>
      </c>
      <c r="AB8" s="1037"/>
      <c r="AC8" s="1037"/>
      <c r="AD8" s="1037"/>
      <c r="AE8" s="1038"/>
      <c r="AF8" s="1033" t="s">
        <v>393</v>
      </c>
      <c r="AG8" s="1034"/>
      <c r="AH8" s="1034"/>
      <c r="AI8" s="1034"/>
      <c r="AJ8" s="1035"/>
      <c r="AK8" s="1078">
        <v>9</v>
      </c>
      <c r="AL8" s="1079"/>
      <c r="AM8" s="1079"/>
      <c r="AN8" s="1079"/>
      <c r="AO8" s="1079"/>
      <c r="AP8" s="1079" t="s">
        <v>530</v>
      </c>
      <c r="AQ8" s="1079"/>
      <c r="AR8" s="1079"/>
      <c r="AS8" s="1079"/>
      <c r="AT8" s="1079"/>
      <c r="AU8" s="1080"/>
      <c r="AV8" s="1080"/>
      <c r="AW8" s="1080"/>
      <c r="AX8" s="1080"/>
      <c r="AY8" s="1081"/>
      <c r="AZ8" s="230"/>
      <c r="BA8" s="230"/>
      <c r="BB8" s="230"/>
      <c r="BC8" s="230"/>
      <c r="BD8" s="230"/>
      <c r="BE8" s="231"/>
      <c r="BF8" s="231"/>
      <c r="BG8" s="231"/>
      <c r="BH8" s="231"/>
      <c r="BI8" s="231"/>
      <c r="BJ8" s="231"/>
      <c r="BK8" s="231"/>
      <c r="BL8" s="231"/>
      <c r="BM8" s="231"/>
      <c r="BN8" s="231"/>
      <c r="BO8" s="231"/>
      <c r="BP8" s="231"/>
      <c r="BQ8" s="236">
        <v>2</v>
      </c>
      <c r="BR8" s="237"/>
      <c r="BS8" s="990" t="s">
        <v>609</v>
      </c>
      <c r="BT8" s="991"/>
      <c r="BU8" s="991"/>
      <c r="BV8" s="991"/>
      <c r="BW8" s="991"/>
      <c r="BX8" s="991"/>
      <c r="BY8" s="991"/>
      <c r="BZ8" s="991"/>
      <c r="CA8" s="991"/>
      <c r="CB8" s="991"/>
      <c r="CC8" s="991"/>
      <c r="CD8" s="991"/>
      <c r="CE8" s="991"/>
      <c r="CF8" s="991"/>
      <c r="CG8" s="1012"/>
      <c r="CH8" s="987">
        <v>250</v>
      </c>
      <c r="CI8" s="988"/>
      <c r="CJ8" s="988"/>
      <c r="CK8" s="988"/>
      <c r="CL8" s="989"/>
      <c r="CM8" s="987">
        <v>601</v>
      </c>
      <c r="CN8" s="988"/>
      <c r="CO8" s="988"/>
      <c r="CP8" s="988"/>
      <c r="CQ8" s="989"/>
      <c r="CR8" s="987">
        <v>45</v>
      </c>
      <c r="CS8" s="988"/>
      <c r="CT8" s="988"/>
      <c r="CU8" s="988"/>
      <c r="CV8" s="989"/>
      <c r="CW8" s="987">
        <v>33</v>
      </c>
      <c r="CX8" s="988"/>
      <c r="CY8" s="988"/>
      <c r="CZ8" s="988"/>
      <c r="DA8" s="989"/>
      <c r="DB8" s="987" t="s">
        <v>610</v>
      </c>
      <c r="DC8" s="988"/>
      <c r="DD8" s="988"/>
      <c r="DE8" s="988"/>
      <c r="DF8" s="989"/>
      <c r="DG8" s="987" t="s">
        <v>610</v>
      </c>
      <c r="DH8" s="988"/>
      <c r="DI8" s="988"/>
      <c r="DJ8" s="988"/>
      <c r="DK8" s="989"/>
      <c r="DL8" s="987" t="s">
        <v>610</v>
      </c>
      <c r="DM8" s="988"/>
      <c r="DN8" s="988"/>
      <c r="DO8" s="988"/>
      <c r="DP8" s="989"/>
      <c r="DQ8" s="987" t="s">
        <v>610</v>
      </c>
      <c r="DR8" s="988"/>
      <c r="DS8" s="988"/>
      <c r="DT8" s="988"/>
      <c r="DU8" s="989"/>
      <c r="DV8" s="990"/>
      <c r="DW8" s="991"/>
      <c r="DX8" s="991"/>
      <c r="DY8" s="991"/>
      <c r="DZ8" s="992"/>
      <c r="EA8" s="232"/>
    </row>
    <row r="9" spans="1:131" s="233" customFormat="1" ht="26.25" customHeight="1" x14ac:dyDescent="0.2">
      <c r="A9" s="236">
        <v>3</v>
      </c>
      <c r="B9" s="1028"/>
      <c r="C9" s="1029"/>
      <c r="D9" s="1029"/>
      <c r="E9" s="1029"/>
      <c r="F9" s="1029"/>
      <c r="G9" s="1029"/>
      <c r="H9" s="1029"/>
      <c r="I9" s="1029"/>
      <c r="J9" s="1029"/>
      <c r="K9" s="1029"/>
      <c r="L9" s="1029"/>
      <c r="M9" s="1029"/>
      <c r="N9" s="1029"/>
      <c r="O9" s="1029"/>
      <c r="P9" s="1030"/>
      <c r="Q9" s="1036"/>
      <c r="R9" s="1037"/>
      <c r="S9" s="1037"/>
      <c r="T9" s="1037"/>
      <c r="U9" s="1037"/>
      <c r="V9" s="1037"/>
      <c r="W9" s="1037"/>
      <c r="X9" s="1037"/>
      <c r="Y9" s="1037"/>
      <c r="Z9" s="1037"/>
      <c r="AA9" s="1037"/>
      <c r="AB9" s="1037"/>
      <c r="AC9" s="1037"/>
      <c r="AD9" s="1037"/>
      <c r="AE9" s="1038"/>
      <c r="AF9" s="1033"/>
      <c r="AG9" s="1034"/>
      <c r="AH9" s="1034"/>
      <c r="AI9" s="1034"/>
      <c r="AJ9" s="1035"/>
      <c r="AK9" s="1078"/>
      <c r="AL9" s="1079"/>
      <c r="AM9" s="1079"/>
      <c r="AN9" s="1079"/>
      <c r="AO9" s="1079"/>
      <c r="AP9" s="1079"/>
      <c r="AQ9" s="1079"/>
      <c r="AR9" s="1079"/>
      <c r="AS9" s="1079"/>
      <c r="AT9" s="1079"/>
      <c r="AU9" s="1080"/>
      <c r="AV9" s="1080"/>
      <c r="AW9" s="1080"/>
      <c r="AX9" s="1080"/>
      <c r="AY9" s="1081"/>
      <c r="AZ9" s="230"/>
      <c r="BA9" s="230"/>
      <c r="BB9" s="230"/>
      <c r="BC9" s="230"/>
      <c r="BD9" s="230"/>
      <c r="BE9" s="231"/>
      <c r="BF9" s="231"/>
      <c r="BG9" s="231"/>
      <c r="BH9" s="231"/>
      <c r="BI9" s="231"/>
      <c r="BJ9" s="231"/>
      <c r="BK9" s="231"/>
      <c r="BL9" s="231"/>
      <c r="BM9" s="231"/>
      <c r="BN9" s="231"/>
      <c r="BO9" s="231"/>
      <c r="BP9" s="231"/>
      <c r="BQ9" s="236">
        <v>3</v>
      </c>
      <c r="BR9" s="237"/>
      <c r="BS9" s="990"/>
      <c r="BT9" s="991"/>
      <c r="BU9" s="991"/>
      <c r="BV9" s="991"/>
      <c r="BW9" s="991"/>
      <c r="BX9" s="991"/>
      <c r="BY9" s="991"/>
      <c r="BZ9" s="991"/>
      <c r="CA9" s="991"/>
      <c r="CB9" s="991"/>
      <c r="CC9" s="991"/>
      <c r="CD9" s="991"/>
      <c r="CE9" s="991"/>
      <c r="CF9" s="991"/>
      <c r="CG9" s="1012"/>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32"/>
    </row>
    <row r="10" spans="1:131" s="233" customFormat="1" ht="26.25" customHeight="1" x14ac:dyDescent="0.2">
      <c r="A10" s="236">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8"/>
      <c r="AL10" s="1079"/>
      <c r="AM10" s="1079"/>
      <c r="AN10" s="1079"/>
      <c r="AO10" s="1079"/>
      <c r="AP10" s="1079"/>
      <c r="AQ10" s="1079"/>
      <c r="AR10" s="1079"/>
      <c r="AS10" s="1079"/>
      <c r="AT10" s="1079"/>
      <c r="AU10" s="1080"/>
      <c r="AV10" s="1080"/>
      <c r="AW10" s="1080"/>
      <c r="AX10" s="1080"/>
      <c r="AY10" s="1081"/>
      <c r="AZ10" s="230"/>
      <c r="BA10" s="230"/>
      <c r="BB10" s="230"/>
      <c r="BC10" s="230"/>
      <c r="BD10" s="230"/>
      <c r="BE10" s="231"/>
      <c r="BF10" s="231"/>
      <c r="BG10" s="231"/>
      <c r="BH10" s="231"/>
      <c r="BI10" s="231"/>
      <c r="BJ10" s="231"/>
      <c r="BK10" s="231"/>
      <c r="BL10" s="231"/>
      <c r="BM10" s="231"/>
      <c r="BN10" s="231"/>
      <c r="BO10" s="231"/>
      <c r="BP10" s="231"/>
      <c r="BQ10" s="236">
        <v>4</v>
      </c>
      <c r="BR10" s="237"/>
      <c r="BS10" s="990"/>
      <c r="BT10" s="991"/>
      <c r="BU10" s="991"/>
      <c r="BV10" s="991"/>
      <c r="BW10" s="991"/>
      <c r="BX10" s="991"/>
      <c r="BY10" s="991"/>
      <c r="BZ10" s="991"/>
      <c r="CA10" s="991"/>
      <c r="CB10" s="991"/>
      <c r="CC10" s="991"/>
      <c r="CD10" s="991"/>
      <c r="CE10" s="991"/>
      <c r="CF10" s="991"/>
      <c r="CG10" s="1012"/>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32"/>
    </row>
    <row r="11" spans="1:131" s="233" customFormat="1" ht="26.25" customHeight="1" x14ac:dyDescent="0.2">
      <c r="A11" s="236">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8"/>
      <c r="AL11" s="1079"/>
      <c r="AM11" s="1079"/>
      <c r="AN11" s="1079"/>
      <c r="AO11" s="1079"/>
      <c r="AP11" s="1079"/>
      <c r="AQ11" s="1079"/>
      <c r="AR11" s="1079"/>
      <c r="AS11" s="1079"/>
      <c r="AT11" s="1079"/>
      <c r="AU11" s="1080"/>
      <c r="AV11" s="1080"/>
      <c r="AW11" s="1080"/>
      <c r="AX11" s="1080"/>
      <c r="AY11" s="1081"/>
      <c r="AZ11" s="230"/>
      <c r="BA11" s="230"/>
      <c r="BB11" s="230"/>
      <c r="BC11" s="230"/>
      <c r="BD11" s="230"/>
      <c r="BE11" s="231"/>
      <c r="BF11" s="231"/>
      <c r="BG11" s="231"/>
      <c r="BH11" s="231"/>
      <c r="BI11" s="231"/>
      <c r="BJ11" s="231"/>
      <c r="BK11" s="231"/>
      <c r="BL11" s="231"/>
      <c r="BM11" s="231"/>
      <c r="BN11" s="231"/>
      <c r="BO11" s="231"/>
      <c r="BP11" s="231"/>
      <c r="BQ11" s="236">
        <v>5</v>
      </c>
      <c r="BR11" s="237"/>
      <c r="BS11" s="990"/>
      <c r="BT11" s="991"/>
      <c r="BU11" s="991"/>
      <c r="BV11" s="991"/>
      <c r="BW11" s="991"/>
      <c r="BX11" s="991"/>
      <c r="BY11" s="991"/>
      <c r="BZ11" s="991"/>
      <c r="CA11" s="991"/>
      <c r="CB11" s="991"/>
      <c r="CC11" s="991"/>
      <c r="CD11" s="991"/>
      <c r="CE11" s="991"/>
      <c r="CF11" s="991"/>
      <c r="CG11" s="1012"/>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32"/>
    </row>
    <row r="12" spans="1:131" s="233" customFormat="1" ht="26.25" customHeight="1" x14ac:dyDescent="0.2">
      <c r="A12" s="236">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8"/>
      <c r="AL12" s="1079"/>
      <c r="AM12" s="1079"/>
      <c r="AN12" s="1079"/>
      <c r="AO12" s="1079"/>
      <c r="AP12" s="1079"/>
      <c r="AQ12" s="1079"/>
      <c r="AR12" s="1079"/>
      <c r="AS12" s="1079"/>
      <c r="AT12" s="1079"/>
      <c r="AU12" s="1080"/>
      <c r="AV12" s="1080"/>
      <c r="AW12" s="1080"/>
      <c r="AX12" s="1080"/>
      <c r="AY12" s="1081"/>
      <c r="AZ12" s="230"/>
      <c r="BA12" s="230"/>
      <c r="BB12" s="230"/>
      <c r="BC12" s="230"/>
      <c r="BD12" s="230"/>
      <c r="BE12" s="231"/>
      <c r="BF12" s="231"/>
      <c r="BG12" s="231"/>
      <c r="BH12" s="231"/>
      <c r="BI12" s="231"/>
      <c r="BJ12" s="231"/>
      <c r="BK12" s="231"/>
      <c r="BL12" s="231"/>
      <c r="BM12" s="231"/>
      <c r="BN12" s="231"/>
      <c r="BO12" s="231"/>
      <c r="BP12" s="231"/>
      <c r="BQ12" s="236">
        <v>6</v>
      </c>
      <c r="BR12" s="237"/>
      <c r="BS12" s="990"/>
      <c r="BT12" s="991"/>
      <c r="BU12" s="991"/>
      <c r="BV12" s="991"/>
      <c r="BW12" s="991"/>
      <c r="BX12" s="991"/>
      <c r="BY12" s="991"/>
      <c r="BZ12" s="991"/>
      <c r="CA12" s="991"/>
      <c r="CB12" s="991"/>
      <c r="CC12" s="991"/>
      <c r="CD12" s="991"/>
      <c r="CE12" s="991"/>
      <c r="CF12" s="991"/>
      <c r="CG12" s="1012"/>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32"/>
    </row>
    <row r="13" spans="1:131" s="233" customFormat="1" ht="26.25" customHeight="1" x14ac:dyDescent="0.2">
      <c r="A13" s="236">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8"/>
      <c r="AL13" s="1079"/>
      <c r="AM13" s="1079"/>
      <c r="AN13" s="1079"/>
      <c r="AO13" s="1079"/>
      <c r="AP13" s="1079"/>
      <c r="AQ13" s="1079"/>
      <c r="AR13" s="1079"/>
      <c r="AS13" s="1079"/>
      <c r="AT13" s="1079"/>
      <c r="AU13" s="1080"/>
      <c r="AV13" s="1080"/>
      <c r="AW13" s="1080"/>
      <c r="AX13" s="1080"/>
      <c r="AY13" s="1081"/>
      <c r="AZ13" s="230"/>
      <c r="BA13" s="230"/>
      <c r="BB13" s="230"/>
      <c r="BC13" s="230"/>
      <c r="BD13" s="230"/>
      <c r="BE13" s="231"/>
      <c r="BF13" s="231"/>
      <c r="BG13" s="231"/>
      <c r="BH13" s="231"/>
      <c r="BI13" s="231"/>
      <c r="BJ13" s="231"/>
      <c r="BK13" s="231"/>
      <c r="BL13" s="231"/>
      <c r="BM13" s="231"/>
      <c r="BN13" s="231"/>
      <c r="BO13" s="231"/>
      <c r="BP13" s="231"/>
      <c r="BQ13" s="236">
        <v>7</v>
      </c>
      <c r="BR13" s="237"/>
      <c r="BS13" s="990"/>
      <c r="BT13" s="991"/>
      <c r="BU13" s="991"/>
      <c r="BV13" s="991"/>
      <c r="BW13" s="991"/>
      <c r="BX13" s="991"/>
      <c r="BY13" s="991"/>
      <c r="BZ13" s="991"/>
      <c r="CA13" s="991"/>
      <c r="CB13" s="991"/>
      <c r="CC13" s="991"/>
      <c r="CD13" s="991"/>
      <c r="CE13" s="991"/>
      <c r="CF13" s="991"/>
      <c r="CG13" s="1012"/>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32"/>
    </row>
    <row r="14" spans="1:131" s="233" customFormat="1" ht="26.25" customHeight="1" x14ac:dyDescent="0.2">
      <c r="A14" s="236">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8"/>
      <c r="AL14" s="1079"/>
      <c r="AM14" s="1079"/>
      <c r="AN14" s="1079"/>
      <c r="AO14" s="1079"/>
      <c r="AP14" s="1079"/>
      <c r="AQ14" s="1079"/>
      <c r="AR14" s="1079"/>
      <c r="AS14" s="1079"/>
      <c r="AT14" s="1079"/>
      <c r="AU14" s="1080"/>
      <c r="AV14" s="1080"/>
      <c r="AW14" s="1080"/>
      <c r="AX14" s="1080"/>
      <c r="AY14" s="1081"/>
      <c r="AZ14" s="230"/>
      <c r="BA14" s="230"/>
      <c r="BB14" s="230"/>
      <c r="BC14" s="230"/>
      <c r="BD14" s="230"/>
      <c r="BE14" s="231"/>
      <c r="BF14" s="231"/>
      <c r="BG14" s="231"/>
      <c r="BH14" s="231"/>
      <c r="BI14" s="231"/>
      <c r="BJ14" s="231"/>
      <c r="BK14" s="231"/>
      <c r="BL14" s="231"/>
      <c r="BM14" s="231"/>
      <c r="BN14" s="231"/>
      <c r="BO14" s="231"/>
      <c r="BP14" s="231"/>
      <c r="BQ14" s="236">
        <v>8</v>
      </c>
      <c r="BR14" s="237"/>
      <c r="BS14" s="990"/>
      <c r="BT14" s="991"/>
      <c r="BU14" s="991"/>
      <c r="BV14" s="991"/>
      <c r="BW14" s="991"/>
      <c r="BX14" s="991"/>
      <c r="BY14" s="991"/>
      <c r="BZ14" s="991"/>
      <c r="CA14" s="991"/>
      <c r="CB14" s="991"/>
      <c r="CC14" s="991"/>
      <c r="CD14" s="991"/>
      <c r="CE14" s="991"/>
      <c r="CF14" s="991"/>
      <c r="CG14" s="1012"/>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32"/>
    </row>
    <row r="15" spans="1:131" s="233" customFormat="1" ht="26.25" customHeight="1" x14ac:dyDescent="0.2">
      <c r="A15" s="236">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8"/>
      <c r="AL15" s="1079"/>
      <c r="AM15" s="1079"/>
      <c r="AN15" s="1079"/>
      <c r="AO15" s="1079"/>
      <c r="AP15" s="1079"/>
      <c r="AQ15" s="1079"/>
      <c r="AR15" s="1079"/>
      <c r="AS15" s="1079"/>
      <c r="AT15" s="1079"/>
      <c r="AU15" s="1080"/>
      <c r="AV15" s="1080"/>
      <c r="AW15" s="1080"/>
      <c r="AX15" s="1080"/>
      <c r="AY15" s="1081"/>
      <c r="AZ15" s="230"/>
      <c r="BA15" s="230"/>
      <c r="BB15" s="230"/>
      <c r="BC15" s="230"/>
      <c r="BD15" s="230"/>
      <c r="BE15" s="231"/>
      <c r="BF15" s="231"/>
      <c r="BG15" s="231"/>
      <c r="BH15" s="231"/>
      <c r="BI15" s="231"/>
      <c r="BJ15" s="231"/>
      <c r="BK15" s="231"/>
      <c r="BL15" s="231"/>
      <c r="BM15" s="231"/>
      <c r="BN15" s="231"/>
      <c r="BO15" s="231"/>
      <c r="BP15" s="231"/>
      <c r="BQ15" s="236">
        <v>9</v>
      </c>
      <c r="BR15" s="237"/>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32"/>
    </row>
    <row r="16" spans="1:131" s="233" customFormat="1" ht="26.25" customHeight="1" x14ac:dyDescent="0.2">
      <c r="A16" s="236">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8"/>
      <c r="AL16" s="1079"/>
      <c r="AM16" s="1079"/>
      <c r="AN16" s="1079"/>
      <c r="AO16" s="1079"/>
      <c r="AP16" s="1079"/>
      <c r="AQ16" s="1079"/>
      <c r="AR16" s="1079"/>
      <c r="AS16" s="1079"/>
      <c r="AT16" s="1079"/>
      <c r="AU16" s="1080"/>
      <c r="AV16" s="1080"/>
      <c r="AW16" s="1080"/>
      <c r="AX16" s="1080"/>
      <c r="AY16" s="1081"/>
      <c r="AZ16" s="230"/>
      <c r="BA16" s="230"/>
      <c r="BB16" s="230"/>
      <c r="BC16" s="230"/>
      <c r="BD16" s="230"/>
      <c r="BE16" s="231"/>
      <c r="BF16" s="231"/>
      <c r="BG16" s="231"/>
      <c r="BH16" s="231"/>
      <c r="BI16" s="231"/>
      <c r="BJ16" s="231"/>
      <c r="BK16" s="231"/>
      <c r="BL16" s="231"/>
      <c r="BM16" s="231"/>
      <c r="BN16" s="231"/>
      <c r="BO16" s="231"/>
      <c r="BP16" s="231"/>
      <c r="BQ16" s="236">
        <v>10</v>
      </c>
      <c r="BR16" s="237"/>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32"/>
    </row>
    <row r="17" spans="1:131" s="233" customFormat="1" ht="26.25" customHeight="1" x14ac:dyDescent="0.2">
      <c r="A17" s="236">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8"/>
      <c r="AL17" s="1079"/>
      <c r="AM17" s="1079"/>
      <c r="AN17" s="1079"/>
      <c r="AO17" s="1079"/>
      <c r="AP17" s="1079"/>
      <c r="AQ17" s="1079"/>
      <c r="AR17" s="1079"/>
      <c r="AS17" s="1079"/>
      <c r="AT17" s="1079"/>
      <c r="AU17" s="1080"/>
      <c r="AV17" s="1080"/>
      <c r="AW17" s="1080"/>
      <c r="AX17" s="1080"/>
      <c r="AY17" s="1081"/>
      <c r="AZ17" s="230"/>
      <c r="BA17" s="230"/>
      <c r="BB17" s="230"/>
      <c r="BC17" s="230"/>
      <c r="BD17" s="230"/>
      <c r="BE17" s="231"/>
      <c r="BF17" s="231"/>
      <c r="BG17" s="231"/>
      <c r="BH17" s="231"/>
      <c r="BI17" s="231"/>
      <c r="BJ17" s="231"/>
      <c r="BK17" s="231"/>
      <c r="BL17" s="231"/>
      <c r="BM17" s="231"/>
      <c r="BN17" s="231"/>
      <c r="BO17" s="231"/>
      <c r="BP17" s="231"/>
      <c r="BQ17" s="236">
        <v>11</v>
      </c>
      <c r="BR17" s="237"/>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32"/>
    </row>
    <row r="18" spans="1:131" s="233" customFormat="1" ht="26.25" customHeight="1" x14ac:dyDescent="0.2">
      <c r="A18" s="236">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8"/>
      <c r="AL18" s="1079"/>
      <c r="AM18" s="1079"/>
      <c r="AN18" s="1079"/>
      <c r="AO18" s="1079"/>
      <c r="AP18" s="1079"/>
      <c r="AQ18" s="1079"/>
      <c r="AR18" s="1079"/>
      <c r="AS18" s="1079"/>
      <c r="AT18" s="1079"/>
      <c r="AU18" s="1080"/>
      <c r="AV18" s="1080"/>
      <c r="AW18" s="1080"/>
      <c r="AX18" s="1080"/>
      <c r="AY18" s="1081"/>
      <c r="AZ18" s="230"/>
      <c r="BA18" s="230"/>
      <c r="BB18" s="230"/>
      <c r="BC18" s="230"/>
      <c r="BD18" s="230"/>
      <c r="BE18" s="231"/>
      <c r="BF18" s="231"/>
      <c r="BG18" s="231"/>
      <c r="BH18" s="231"/>
      <c r="BI18" s="231"/>
      <c r="BJ18" s="231"/>
      <c r="BK18" s="231"/>
      <c r="BL18" s="231"/>
      <c r="BM18" s="231"/>
      <c r="BN18" s="231"/>
      <c r="BO18" s="231"/>
      <c r="BP18" s="231"/>
      <c r="BQ18" s="236">
        <v>12</v>
      </c>
      <c r="BR18" s="237"/>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32"/>
    </row>
    <row r="19" spans="1:131" s="233" customFormat="1" ht="26.25" customHeight="1" x14ac:dyDescent="0.2">
      <c r="A19" s="236">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8"/>
      <c r="AL19" s="1079"/>
      <c r="AM19" s="1079"/>
      <c r="AN19" s="1079"/>
      <c r="AO19" s="1079"/>
      <c r="AP19" s="1079"/>
      <c r="AQ19" s="1079"/>
      <c r="AR19" s="1079"/>
      <c r="AS19" s="1079"/>
      <c r="AT19" s="1079"/>
      <c r="AU19" s="1080"/>
      <c r="AV19" s="1080"/>
      <c r="AW19" s="1080"/>
      <c r="AX19" s="1080"/>
      <c r="AY19" s="1081"/>
      <c r="AZ19" s="230"/>
      <c r="BA19" s="230"/>
      <c r="BB19" s="230"/>
      <c r="BC19" s="230"/>
      <c r="BD19" s="230"/>
      <c r="BE19" s="231"/>
      <c r="BF19" s="231"/>
      <c r="BG19" s="231"/>
      <c r="BH19" s="231"/>
      <c r="BI19" s="231"/>
      <c r="BJ19" s="231"/>
      <c r="BK19" s="231"/>
      <c r="BL19" s="231"/>
      <c r="BM19" s="231"/>
      <c r="BN19" s="231"/>
      <c r="BO19" s="231"/>
      <c r="BP19" s="231"/>
      <c r="BQ19" s="236">
        <v>13</v>
      </c>
      <c r="BR19" s="237"/>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32"/>
    </row>
    <row r="20" spans="1:131" s="233" customFormat="1" ht="26.25" customHeight="1" x14ac:dyDescent="0.2">
      <c r="A20" s="236">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8"/>
      <c r="AL20" s="1079"/>
      <c r="AM20" s="1079"/>
      <c r="AN20" s="1079"/>
      <c r="AO20" s="1079"/>
      <c r="AP20" s="1079"/>
      <c r="AQ20" s="1079"/>
      <c r="AR20" s="1079"/>
      <c r="AS20" s="1079"/>
      <c r="AT20" s="1079"/>
      <c r="AU20" s="1080"/>
      <c r="AV20" s="1080"/>
      <c r="AW20" s="1080"/>
      <c r="AX20" s="1080"/>
      <c r="AY20" s="1081"/>
      <c r="AZ20" s="230"/>
      <c r="BA20" s="230"/>
      <c r="BB20" s="230"/>
      <c r="BC20" s="230"/>
      <c r="BD20" s="230"/>
      <c r="BE20" s="231"/>
      <c r="BF20" s="231"/>
      <c r="BG20" s="231"/>
      <c r="BH20" s="231"/>
      <c r="BI20" s="231"/>
      <c r="BJ20" s="231"/>
      <c r="BK20" s="231"/>
      <c r="BL20" s="231"/>
      <c r="BM20" s="231"/>
      <c r="BN20" s="231"/>
      <c r="BO20" s="231"/>
      <c r="BP20" s="231"/>
      <c r="BQ20" s="236">
        <v>14</v>
      </c>
      <c r="BR20" s="237"/>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32"/>
    </row>
    <row r="21" spans="1:131" s="233" customFormat="1" ht="26.25" customHeight="1" thickBot="1" x14ac:dyDescent="0.25">
      <c r="A21" s="236">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8"/>
      <c r="AL21" s="1079"/>
      <c r="AM21" s="1079"/>
      <c r="AN21" s="1079"/>
      <c r="AO21" s="1079"/>
      <c r="AP21" s="1079"/>
      <c r="AQ21" s="1079"/>
      <c r="AR21" s="1079"/>
      <c r="AS21" s="1079"/>
      <c r="AT21" s="1079"/>
      <c r="AU21" s="1080"/>
      <c r="AV21" s="1080"/>
      <c r="AW21" s="1080"/>
      <c r="AX21" s="1080"/>
      <c r="AY21" s="1081"/>
      <c r="AZ21" s="230"/>
      <c r="BA21" s="230"/>
      <c r="BB21" s="230"/>
      <c r="BC21" s="230"/>
      <c r="BD21" s="230"/>
      <c r="BE21" s="231"/>
      <c r="BF21" s="231"/>
      <c r="BG21" s="231"/>
      <c r="BH21" s="231"/>
      <c r="BI21" s="231"/>
      <c r="BJ21" s="231"/>
      <c r="BK21" s="231"/>
      <c r="BL21" s="231"/>
      <c r="BM21" s="231"/>
      <c r="BN21" s="231"/>
      <c r="BO21" s="231"/>
      <c r="BP21" s="231"/>
      <c r="BQ21" s="236">
        <v>15</v>
      </c>
      <c r="BR21" s="237"/>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32"/>
    </row>
    <row r="22" spans="1:131" s="233" customFormat="1" ht="26.25" customHeight="1" x14ac:dyDescent="0.2">
      <c r="A22" s="236">
        <v>16</v>
      </c>
      <c r="B22" s="1028"/>
      <c r="C22" s="1029"/>
      <c r="D22" s="1029"/>
      <c r="E22" s="1029"/>
      <c r="F22" s="1029"/>
      <c r="G22" s="1029"/>
      <c r="H22" s="1029"/>
      <c r="I22" s="1029"/>
      <c r="J22" s="1029"/>
      <c r="K22" s="1029"/>
      <c r="L22" s="1029"/>
      <c r="M22" s="1029"/>
      <c r="N22" s="1029"/>
      <c r="O22" s="1029"/>
      <c r="P22" s="1030"/>
      <c r="Q22" s="1071"/>
      <c r="R22" s="1072"/>
      <c r="S22" s="1072"/>
      <c r="T22" s="1072"/>
      <c r="U22" s="1072"/>
      <c r="V22" s="1072"/>
      <c r="W22" s="1072"/>
      <c r="X22" s="1072"/>
      <c r="Y22" s="1072"/>
      <c r="Z22" s="1072"/>
      <c r="AA22" s="1072"/>
      <c r="AB22" s="1072"/>
      <c r="AC22" s="1072"/>
      <c r="AD22" s="1072"/>
      <c r="AE22" s="1073"/>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6" t="s">
        <v>394</v>
      </c>
      <c r="BA22" s="1026"/>
      <c r="BB22" s="1026"/>
      <c r="BC22" s="1026"/>
      <c r="BD22" s="1027"/>
      <c r="BE22" s="231"/>
      <c r="BF22" s="231"/>
      <c r="BG22" s="231"/>
      <c r="BH22" s="231"/>
      <c r="BI22" s="231"/>
      <c r="BJ22" s="231"/>
      <c r="BK22" s="231"/>
      <c r="BL22" s="231"/>
      <c r="BM22" s="231"/>
      <c r="BN22" s="231"/>
      <c r="BO22" s="231"/>
      <c r="BP22" s="231"/>
      <c r="BQ22" s="236">
        <v>16</v>
      </c>
      <c r="BR22" s="237"/>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32"/>
    </row>
    <row r="23" spans="1:131" s="233" customFormat="1" ht="26.25" customHeight="1" thickBot="1" x14ac:dyDescent="0.25">
      <c r="A23" s="238" t="s">
        <v>395</v>
      </c>
      <c r="B23" s="935" t="s">
        <v>396</v>
      </c>
      <c r="C23" s="936"/>
      <c r="D23" s="936"/>
      <c r="E23" s="936"/>
      <c r="F23" s="936"/>
      <c r="G23" s="936"/>
      <c r="H23" s="936"/>
      <c r="I23" s="936"/>
      <c r="J23" s="936"/>
      <c r="K23" s="936"/>
      <c r="L23" s="936"/>
      <c r="M23" s="936"/>
      <c r="N23" s="936"/>
      <c r="O23" s="936"/>
      <c r="P23" s="946"/>
      <c r="Q23" s="1065">
        <v>25431</v>
      </c>
      <c r="R23" s="1059"/>
      <c r="S23" s="1059"/>
      <c r="T23" s="1059"/>
      <c r="U23" s="1059"/>
      <c r="V23" s="1059">
        <v>24499</v>
      </c>
      <c r="W23" s="1059"/>
      <c r="X23" s="1059"/>
      <c r="Y23" s="1059"/>
      <c r="Z23" s="1059"/>
      <c r="AA23" s="1059">
        <v>933</v>
      </c>
      <c r="AB23" s="1059"/>
      <c r="AC23" s="1059"/>
      <c r="AD23" s="1059"/>
      <c r="AE23" s="1066"/>
      <c r="AF23" s="1067">
        <v>809</v>
      </c>
      <c r="AG23" s="1059"/>
      <c r="AH23" s="1059"/>
      <c r="AI23" s="1059"/>
      <c r="AJ23" s="1068"/>
      <c r="AK23" s="1069"/>
      <c r="AL23" s="1070"/>
      <c r="AM23" s="1070"/>
      <c r="AN23" s="1070"/>
      <c r="AO23" s="1070"/>
      <c r="AP23" s="1059">
        <v>22245</v>
      </c>
      <c r="AQ23" s="1059"/>
      <c r="AR23" s="1059"/>
      <c r="AS23" s="1059"/>
      <c r="AT23" s="1059"/>
      <c r="AU23" s="1060"/>
      <c r="AV23" s="1060"/>
      <c r="AW23" s="1060"/>
      <c r="AX23" s="1060"/>
      <c r="AY23" s="1061"/>
      <c r="AZ23" s="1062" t="s">
        <v>397</v>
      </c>
      <c r="BA23" s="1063"/>
      <c r="BB23" s="1063"/>
      <c r="BC23" s="1063"/>
      <c r="BD23" s="1064"/>
      <c r="BE23" s="231"/>
      <c r="BF23" s="231"/>
      <c r="BG23" s="231"/>
      <c r="BH23" s="231"/>
      <c r="BI23" s="231"/>
      <c r="BJ23" s="231"/>
      <c r="BK23" s="231"/>
      <c r="BL23" s="231"/>
      <c r="BM23" s="231"/>
      <c r="BN23" s="231"/>
      <c r="BO23" s="231"/>
      <c r="BP23" s="231"/>
      <c r="BQ23" s="236">
        <v>17</v>
      </c>
      <c r="BR23" s="237"/>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32"/>
    </row>
    <row r="24" spans="1:131" s="233" customFormat="1" ht="26.25" customHeight="1" x14ac:dyDescent="0.2">
      <c r="A24" s="1058" t="s">
        <v>398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30"/>
      <c r="BA24" s="230"/>
      <c r="BB24" s="230"/>
      <c r="BC24" s="230"/>
      <c r="BD24" s="230"/>
      <c r="BE24" s="231"/>
      <c r="BF24" s="231"/>
      <c r="BG24" s="231"/>
      <c r="BH24" s="231"/>
      <c r="BI24" s="231"/>
      <c r="BJ24" s="231"/>
      <c r="BK24" s="231"/>
      <c r="BL24" s="231"/>
      <c r="BM24" s="231"/>
      <c r="BN24" s="231"/>
      <c r="BO24" s="231"/>
      <c r="BP24" s="231"/>
      <c r="BQ24" s="236">
        <v>18</v>
      </c>
      <c r="BR24" s="237"/>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32"/>
    </row>
    <row r="25" spans="1:131" ht="26.25" customHeight="1" thickBot="1" x14ac:dyDescent="0.25">
      <c r="A25" s="1057" t="s">
        <v>399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30"/>
      <c r="BK25" s="230"/>
      <c r="BL25" s="230"/>
      <c r="BM25" s="230"/>
      <c r="BN25" s="230"/>
      <c r="BO25" s="239"/>
      <c r="BP25" s="239"/>
      <c r="BQ25" s="236">
        <v>19</v>
      </c>
      <c r="BR25" s="237"/>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28"/>
    </row>
    <row r="26" spans="1:131" ht="26.25" customHeight="1" x14ac:dyDescent="0.2">
      <c r="A26" s="993" t="s">
        <v>374</v>
      </c>
      <c r="B26" s="994"/>
      <c r="C26" s="994"/>
      <c r="D26" s="994"/>
      <c r="E26" s="994"/>
      <c r="F26" s="994"/>
      <c r="G26" s="994"/>
      <c r="H26" s="994"/>
      <c r="I26" s="994"/>
      <c r="J26" s="994"/>
      <c r="K26" s="994"/>
      <c r="L26" s="994"/>
      <c r="M26" s="994"/>
      <c r="N26" s="994"/>
      <c r="O26" s="994"/>
      <c r="P26" s="995"/>
      <c r="Q26" s="999" t="s">
        <v>400</v>
      </c>
      <c r="R26" s="1000"/>
      <c r="S26" s="1000"/>
      <c r="T26" s="1000"/>
      <c r="U26" s="1001"/>
      <c r="V26" s="999" t="s">
        <v>401</v>
      </c>
      <c r="W26" s="1000"/>
      <c r="X26" s="1000"/>
      <c r="Y26" s="1000"/>
      <c r="Z26" s="1001"/>
      <c r="AA26" s="999" t="s">
        <v>402</v>
      </c>
      <c r="AB26" s="1000"/>
      <c r="AC26" s="1000"/>
      <c r="AD26" s="1000"/>
      <c r="AE26" s="1000"/>
      <c r="AF26" s="1053" t="s">
        <v>403</v>
      </c>
      <c r="AG26" s="1006"/>
      <c r="AH26" s="1006"/>
      <c r="AI26" s="1006"/>
      <c r="AJ26" s="1054"/>
      <c r="AK26" s="1000" t="s">
        <v>404</v>
      </c>
      <c r="AL26" s="1000"/>
      <c r="AM26" s="1000"/>
      <c r="AN26" s="1000"/>
      <c r="AO26" s="1001"/>
      <c r="AP26" s="999" t="s">
        <v>405</v>
      </c>
      <c r="AQ26" s="1000"/>
      <c r="AR26" s="1000"/>
      <c r="AS26" s="1000"/>
      <c r="AT26" s="1001"/>
      <c r="AU26" s="999" t="s">
        <v>406</v>
      </c>
      <c r="AV26" s="1000"/>
      <c r="AW26" s="1000"/>
      <c r="AX26" s="1000"/>
      <c r="AY26" s="1001"/>
      <c r="AZ26" s="999" t="s">
        <v>407</v>
      </c>
      <c r="BA26" s="1000"/>
      <c r="BB26" s="1000"/>
      <c r="BC26" s="1000"/>
      <c r="BD26" s="1001"/>
      <c r="BE26" s="999" t="s">
        <v>381</v>
      </c>
      <c r="BF26" s="1000"/>
      <c r="BG26" s="1000"/>
      <c r="BH26" s="1000"/>
      <c r="BI26" s="1013"/>
      <c r="BJ26" s="230"/>
      <c r="BK26" s="230"/>
      <c r="BL26" s="230"/>
      <c r="BM26" s="230"/>
      <c r="BN26" s="230"/>
      <c r="BO26" s="239"/>
      <c r="BP26" s="239"/>
      <c r="BQ26" s="236">
        <v>20</v>
      </c>
      <c r="BR26" s="237"/>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28"/>
    </row>
    <row r="27" spans="1:13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5"/>
      <c r="AG27" s="1009"/>
      <c r="AH27" s="1009"/>
      <c r="AI27" s="1009"/>
      <c r="AJ27" s="105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30"/>
      <c r="BK27" s="230"/>
      <c r="BL27" s="230"/>
      <c r="BM27" s="230"/>
      <c r="BN27" s="230"/>
      <c r="BO27" s="239"/>
      <c r="BP27" s="239"/>
      <c r="BQ27" s="236">
        <v>21</v>
      </c>
      <c r="BR27" s="237"/>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28"/>
    </row>
    <row r="28" spans="1:131" ht="26.25" customHeight="1" thickTop="1" x14ac:dyDescent="0.2">
      <c r="A28" s="240">
        <v>1</v>
      </c>
      <c r="B28" s="1045" t="s">
        <v>408</v>
      </c>
      <c r="C28" s="1046"/>
      <c r="D28" s="1046"/>
      <c r="E28" s="1046"/>
      <c r="F28" s="1046"/>
      <c r="G28" s="1046"/>
      <c r="H28" s="1046"/>
      <c r="I28" s="1046"/>
      <c r="J28" s="1046"/>
      <c r="K28" s="1046"/>
      <c r="L28" s="1046"/>
      <c r="M28" s="1046"/>
      <c r="N28" s="1046"/>
      <c r="O28" s="1046"/>
      <c r="P28" s="1047"/>
      <c r="Q28" s="1048">
        <v>4618</v>
      </c>
      <c r="R28" s="1049"/>
      <c r="S28" s="1049"/>
      <c r="T28" s="1049"/>
      <c r="U28" s="1049"/>
      <c r="V28" s="1049">
        <v>4472</v>
      </c>
      <c r="W28" s="1049"/>
      <c r="X28" s="1049"/>
      <c r="Y28" s="1049"/>
      <c r="Z28" s="1049"/>
      <c r="AA28" s="1049">
        <v>146</v>
      </c>
      <c r="AB28" s="1049"/>
      <c r="AC28" s="1049"/>
      <c r="AD28" s="1049"/>
      <c r="AE28" s="1050"/>
      <c r="AF28" s="1051">
        <v>146</v>
      </c>
      <c r="AG28" s="1049"/>
      <c r="AH28" s="1049"/>
      <c r="AI28" s="1049"/>
      <c r="AJ28" s="1052"/>
      <c r="AK28" s="1040">
        <v>367</v>
      </c>
      <c r="AL28" s="1041"/>
      <c r="AM28" s="1041"/>
      <c r="AN28" s="1041"/>
      <c r="AO28" s="1041"/>
      <c r="AP28" s="1041">
        <v>49</v>
      </c>
      <c r="AQ28" s="1041"/>
      <c r="AR28" s="1041"/>
      <c r="AS28" s="1041"/>
      <c r="AT28" s="1041"/>
      <c r="AU28" s="1041">
        <v>48</v>
      </c>
      <c r="AV28" s="1041"/>
      <c r="AW28" s="1041"/>
      <c r="AX28" s="1041"/>
      <c r="AY28" s="1041"/>
      <c r="AZ28" s="1042"/>
      <c r="BA28" s="1042"/>
      <c r="BB28" s="1042"/>
      <c r="BC28" s="1042"/>
      <c r="BD28" s="1042"/>
      <c r="BE28" s="1043"/>
      <c r="BF28" s="1043"/>
      <c r="BG28" s="1043"/>
      <c r="BH28" s="1043"/>
      <c r="BI28" s="1044"/>
      <c r="BJ28" s="230"/>
      <c r="BK28" s="230"/>
      <c r="BL28" s="230"/>
      <c r="BM28" s="230"/>
      <c r="BN28" s="230"/>
      <c r="BO28" s="239"/>
      <c r="BP28" s="239"/>
      <c r="BQ28" s="236">
        <v>22</v>
      </c>
      <c r="BR28" s="237"/>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28"/>
    </row>
    <row r="29" spans="1:131" ht="26.25" customHeight="1" x14ac:dyDescent="0.2">
      <c r="A29" s="240">
        <v>2</v>
      </c>
      <c r="B29" s="1028" t="s">
        <v>409</v>
      </c>
      <c r="C29" s="1029"/>
      <c r="D29" s="1029"/>
      <c r="E29" s="1029"/>
      <c r="F29" s="1029"/>
      <c r="G29" s="1029"/>
      <c r="H29" s="1029"/>
      <c r="I29" s="1029"/>
      <c r="J29" s="1029"/>
      <c r="K29" s="1029"/>
      <c r="L29" s="1029"/>
      <c r="M29" s="1029"/>
      <c r="N29" s="1029"/>
      <c r="O29" s="1029"/>
      <c r="P29" s="1030"/>
      <c r="Q29" s="1036">
        <v>5737</v>
      </c>
      <c r="R29" s="1037"/>
      <c r="S29" s="1037"/>
      <c r="T29" s="1037"/>
      <c r="U29" s="1037"/>
      <c r="V29" s="1037">
        <v>5407</v>
      </c>
      <c r="W29" s="1037"/>
      <c r="X29" s="1037"/>
      <c r="Y29" s="1037"/>
      <c r="Z29" s="1037"/>
      <c r="AA29" s="1037">
        <v>331</v>
      </c>
      <c r="AB29" s="1037"/>
      <c r="AC29" s="1037"/>
      <c r="AD29" s="1037"/>
      <c r="AE29" s="1038"/>
      <c r="AF29" s="1033">
        <v>331</v>
      </c>
      <c r="AG29" s="1034"/>
      <c r="AH29" s="1034"/>
      <c r="AI29" s="1034"/>
      <c r="AJ29" s="1035"/>
      <c r="AK29" s="978">
        <v>793</v>
      </c>
      <c r="AL29" s="969"/>
      <c r="AM29" s="969"/>
      <c r="AN29" s="969"/>
      <c r="AO29" s="969"/>
      <c r="AP29" s="969" t="s">
        <v>596</v>
      </c>
      <c r="AQ29" s="969"/>
      <c r="AR29" s="969"/>
      <c r="AS29" s="969"/>
      <c r="AT29" s="969"/>
      <c r="AU29" s="969" t="s">
        <v>596</v>
      </c>
      <c r="AV29" s="969"/>
      <c r="AW29" s="969"/>
      <c r="AX29" s="969"/>
      <c r="AY29" s="969"/>
      <c r="AZ29" s="1039"/>
      <c r="BA29" s="1039"/>
      <c r="BB29" s="1039"/>
      <c r="BC29" s="1039"/>
      <c r="BD29" s="1039"/>
      <c r="BE29" s="970"/>
      <c r="BF29" s="970"/>
      <c r="BG29" s="970"/>
      <c r="BH29" s="970"/>
      <c r="BI29" s="971"/>
      <c r="BJ29" s="230"/>
      <c r="BK29" s="230"/>
      <c r="BL29" s="230"/>
      <c r="BM29" s="230"/>
      <c r="BN29" s="230"/>
      <c r="BO29" s="239"/>
      <c r="BP29" s="239"/>
      <c r="BQ29" s="236">
        <v>23</v>
      </c>
      <c r="BR29" s="237"/>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28"/>
    </row>
    <row r="30" spans="1:131" ht="26.25" customHeight="1" x14ac:dyDescent="0.2">
      <c r="A30" s="240">
        <v>3</v>
      </c>
      <c r="B30" s="1028" t="s">
        <v>410</v>
      </c>
      <c r="C30" s="1029"/>
      <c r="D30" s="1029"/>
      <c r="E30" s="1029"/>
      <c r="F30" s="1029"/>
      <c r="G30" s="1029"/>
      <c r="H30" s="1029"/>
      <c r="I30" s="1029"/>
      <c r="J30" s="1029"/>
      <c r="K30" s="1029"/>
      <c r="L30" s="1029"/>
      <c r="M30" s="1029"/>
      <c r="N30" s="1029"/>
      <c r="O30" s="1029"/>
      <c r="P30" s="1030"/>
      <c r="Q30" s="1036">
        <v>670</v>
      </c>
      <c r="R30" s="1037"/>
      <c r="S30" s="1037"/>
      <c r="T30" s="1037"/>
      <c r="U30" s="1037"/>
      <c r="V30" s="1037">
        <v>670</v>
      </c>
      <c r="W30" s="1037"/>
      <c r="X30" s="1037"/>
      <c r="Y30" s="1037"/>
      <c r="Z30" s="1037"/>
      <c r="AA30" s="1037">
        <v>0</v>
      </c>
      <c r="AB30" s="1037"/>
      <c r="AC30" s="1037"/>
      <c r="AD30" s="1037"/>
      <c r="AE30" s="1038"/>
      <c r="AF30" s="1033" t="s">
        <v>238</v>
      </c>
      <c r="AG30" s="1034"/>
      <c r="AH30" s="1034"/>
      <c r="AI30" s="1034"/>
      <c r="AJ30" s="1035"/>
      <c r="AK30" s="978">
        <v>176</v>
      </c>
      <c r="AL30" s="969"/>
      <c r="AM30" s="969"/>
      <c r="AN30" s="969"/>
      <c r="AO30" s="969"/>
      <c r="AP30" s="969" t="s">
        <v>596</v>
      </c>
      <c r="AQ30" s="969"/>
      <c r="AR30" s="969"/>
      <c r="AS30" s="969"/>
      <c r="AT30" s="969"/>
      <c r="AU30" s="969" t="s">
        <v>596</v>
      </c>
      <c r="AV30" s="969"/>
      <c r="AW30" s="969"/>
      <c r="AX30" s="969"/>
      <c r="AY30" s="969"/>
      <c r="AZ30" s="1039"/>
      <c r="BA30" s="1039"/>
      <c r="BB30" s="1039"/>
      <c r="BC30" s="1039"/>
      <c r="BD30" s="1039"/>
      <c r="BE30" s="970"/>
      <c r="BF30" s="970"/>
      <c r="BG30" s="970"/>
      <c r="BH30" s="970"/>
      <c r="BI30" s="971"/>
      <c r="BJ30" s="230"/>
      <c r="BK30" s="230"/>
      <c r="BL30" s="230"/>
      <c r="BM30" s="230"/>
      <c r="BN30" s="230"/>
      <c r="BO30" s="239"/>
      <c r="BP30" s="239"/>
      <c r="BQ30" s="236">
        <v>24</v>
      </c>
      <c r="BR30" s="237"/>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28"/>
    </row>
    <row r="31" spans="1:131" ht="26.25" customHeight="1" x14ac:dyDescent="0.2">
      <c r="A31" s="240">
        <v>4</v>
      </c>
      <c r="B31" s="1028" t="s">
        <v>411</v>
      </c>
      <c r="C31" s="1029"/>
      <c r="D31" s="1029"/>
      <c r="E31" s="1029"/>
      <c r="F31" s="1029"/>
      <c r="G31" s="1029"/>
      <c r="H31" s="1029"/>
      <c r="I31" s="1029"/>
      <c r="J31" s="1029"/>
      <c r="K31" s="1029"/>
      <c r="L31" s="1029"/>
      <c r="M31" s="1029"/>
      <c r="N31" s="1029"/>
      <c r="O31" s="1029"/>
      <c r="P31" s="1030"/>
      <c r="Q31" s="1036">
        <v>629</v>
      </c>
      <c r="R31" s="1037"/>
      <c r="S31" s="1037"/>
      <c r="T31" s="1037"/>
      <c r="U31" s="1037"/>
      <c r="V31" s="1037">
        <v>585</v>
      </c>
      <c r="W31" s="1037"/>
      <c r="X31" s="1037"/>
      <c r="Y31" s="1037"/>
      <c r="Z31" s="1037"/>
      <c r="AA31" s="1037">
        <v>44</v>
      </c>
      <c r="AB31" s="1037"/>
      <c r="AC31" s="1037"/>
      <c r="AD31" s="1037"/>
      <c r="AE31" s="1038"/>
      <c r="AF31" s="1033">
        <v>982</v>
      </c>
      <c r="AG31" s="1034"/>
      <c r="AH31" s="1034"/>
      <c r="AI31" s="1034"/>
      <c r="AJ31" s="1035"/>
      <c r="AK31" s="978">
        <v>71</v>
      </c>
      <c r="AL31" s="969"/>
      <c r="AM31" s="969"/>
      <c r="AN31" s="969"/>
      <c r="AO31" s="969"/>
      <c r="AP31" s="969">
        <v>2594</v>
      </c>
      <c r="AQ31" s="969"/>
      <c r="AR31" s="969"/>
      <c r="AS31" s="969"/>
      <c r="AT31" s="969"/>
      <c r="AU31" s="969">
        <v>436</v>
      </c>
      <c r="AV31" s="969"/>
      <c r="AW31" s="969"/>
      <c r="AX31" s="969"/>
      <c r="AY31" s="969"/>
      <c r="AZ31" s="1039" t="s">
        <v>596</v>
      </c>
      <c r="BA31" s="1039"/>
      <c r="BB31" s="1039"/>
      <c r="BC31" s="1039"/>
      <c r="BD31" s="1039"/>
      <c r="BE31" s="970" t="s">
        <v>412</v>
      </c>
      <c r="BF31" s="970"/>
      <c r="BG31" s="970"/>
      <c r="BH31" s="970"/>
      <c r="BI31" s="971"/>
      <c r="BJ31" s="230"/>
      <c r="BK31" s="230"/>
      <c r="BL31" s="230"/>
      <c r="BM31" s="230"/>
      <c r="BN31" s="230"/>
      <c r="BO31" s="239"/>
      <c r="BP31" s="239"/>
      <c r="BQ31" s="236">
        <v>25</v>
      </c>
      <c r="BR31" s="237"/>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28"/>
    </row>
    <row r="32" spans="1:131" ht="26.25" customHeight="1" x14ac:dyDescent="0.2">
      <c r="A32" s="240">
        <v>5</v>
      </c>
      <c r="B32" s="1028" t="s">
        <v>413</v>
      </c>
      <c r="C32" s="1029"/>
      <c r="D32" s="1029"/>
      <c r="E32" s="1029"/>
      <c r="F32" s="1029"/>
      <c r="G32" s="1029"/>
      <c r="H32" s="1029"/>
      <c r="I32" s="1029"/>
      <c r="J32" s="1029"/>
      <c r="K32" s="1029"/>
      <c r="L32" s="1029"/>
      <c r="M32" s="1029"/>
      <c r="N32" s="1029"/>
      <c r="O32" s="1029"/>
      <c r="P32" s="1030"/>
      <c r="Q32" s="1036">
        <v>3076</v>
      </c>
      <c r="R32" s="1037"/>
      <c r="S32" s="1037"/>
      <c r="T32" s="1037"/>
      <c r="U32" s="1037"/>
      <c r="V32" s="1037">
        <v>2798</v>
      </c>
      <c r="W32" s="1037"/>
      <c r="X32" s="1037"/>
      <c r="Y32" s="1037"/>
      <c r="Z32" s="1037"/>
      <c r="AA32" s="1037">
        <v>279</v>
      </c>
      <c r="AB32" s="1037"/>
      <c r="AC32" s="1037"/>
      <c r="AD32" s="1037"/>
      <c r="AE32" s="1038"/>
      <c r="AF32" s="1033">
        <v>1881</v>
      </c>
      <c r="AG32" s="1034"/>
      <c r="AH32" s="1034"/>
      <c r="AI32" s="1034"/>
      <c r="AJ32" s="1035"/>
      <c r="AK32" s="978">
        <v>631</v>
      </c>
      <c r="AL32" s="969"/>
      <c r="AM32" s="969"/>
      <c r="AN32" s="969"/>
      <c r="AO32" s="969"/>
      <c r="AP32" s="969">
        <v>2303</v>
      </c>
      <c r="AQ32" s="969"/>
      <c r="AR32" s="969"/>
      <c r="AS32" s="969"/>
      <c r="AT32" s="969"/>
      <c r="AU32" s="969">
        <v>1688</v>
      </c>
      <c r="AV32" s="969"/>
      <c r="AW32" s="969"/>
      <c r="AX32" s="969"/>
      <c r="AY32" s="969"/>
      <c r="AZ32" s="1039" t="s">
        <v>596</v>
      </c>
      <c r="BA32" s="1039"/>
      <c r="BB32" s="1039"/>
      <c r="BC32" s="1039"/>
      <c r="BD32" s="1039"/>
      <c r="BE32" s="970" t="s">
        <v>414</v>
      </c>
      <c r="BF32" s="970"/>
      <c r="BG32" s="970"/>
      <c r="BH32" s="970"/>
      <c r="BI32" s="971"/>
      <c r="BJ32" s="230"/>
      <c r="BK32" s="230"/>
      <c r="BL32" s="230"/>
      <c r="BM32" s="230"/>
      <c r="BN32" s="230"/>
      <c r="BO32" s="239"/>
      <c r="BP32" s="239"/>
      <c r="BQ32" s="236">
        <v>26</v>
      </c>
      <c r="BR32" s="237"/>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28"/>
    </row>
    <row r="33" spans="1:131" ht="26.25" customHeight="1" x14ac:dyDescent="0.2">
      <c r="A33" s="240">
        <v>6</v>
      </c>
      <c r="B33" s="1028" t="s">
        <v>415</v>
      </c>
      <c r="C33" s="1029"/>
      <c r="D33" s="1029"/>
      <c r="E33" s="1029"/>
      <c r="F33" s="1029"/>
      <c r="G33" s="1029"/>
      <c r="H33" s="1029"/>
      <c r="I33" s="1029"/>
      <c r="J33" s="1029"/>
      <c r="K33" s="1029"/>
      <c r="L33" s="1029"/>
      <c r="M33" s="1029"/>
      <c r="N33" s="1029"/>
      <c r="O33" s="1029"/>
      <c r="P33" s="1030"/>
      <c r="Q33" s="1036">
        <v>31</v>
      </c>
      <c r="R33" s="1037"/>
      <c r="S33" s="1037"/>
      <c r="T33" s="1037"/>
      <c r="U33" s="1037"/>
      <c r="V33" s="1037">
        <v>25</v>
      </c>
      <c r="W33" s="1037"/>
      <c r="X33" s="1037"/>
      <c r="Y33" s="1037"/>
      <c r="Z33" s="1037"/>
      <c r="AA33" s="1037">
        <v>6</v>
      </c>
      <c r="AB33" s="1037"/>
      <c r="AC33" s="1037"/>
      <c r="AD33" s="1037"/>
      <c r="AE33" s="1038"/>
      <c r="AF33" s="1033">
        <v>114</v>
      </c>
      <c r="AG33" s="1034"/>
      <c r="AH33" s="1034"/>
      <c r="AI33" s="1034"/>
      <c r="AJ33" s="1035"/>
      <c r="AK33" s="978">
        <v>0</v>
      </c>
      <c r="AL33" s="969"/>
      <c r="AM33" s="969"/>
      <c r="AN33" s="969"/>
      <c r="AO33" s="969"/>
      <c r="AP33" s="969">
        <v>112</v>
      </c>
      <c r="AQ33" s="969"/>
      <c r="AR33" s="969"/>
      <c r="AS33" s="969"/>
      <c r="AT33" s="969"/>
      <c r="AU33" s="969">
        <v>0</v>
      </c>
      <c r="AV33" s="969"/>
      <c r="AW33" s="969"/>
      <c r="AX33" s="969"/>
      <c r="AY33" s="969"/>
      <c r="AZ33" s="1039" t="s">
        <v>596</v>
      </c>
      <c r="BA33" s="1039"/>
      <c r="BB33" s="1039"/>
      <c r="BC33" s="1039"/>
      <c r="BD33" s="1039"/>
      <c r="BE33" s="970" t="s">
        <v>414</v>
      </c>
      <c r="BF33" s="970"/>
      <c r="BG33" s="970"/>
      <c r="BH33" s="970"/>
      <c r="BI33" s="971"/>
      <c r="BJ33" s="230"/>
      <c r="BK33" s="230"/>
      <c r="BL33" s="230"/>
      <c r="BM33" s="230"/>
      <c r="BN33" s="230"/>
      <c r="BO33" s="239"/>
      <c r="BP33" s="239"/>
      <c r="BQ33" s="236">
        <v>27</v>
      </c>
      <c r="BR33" s="237"/>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28"/>
    </row>
    <row r="34" spans="1:131" ht="26.25" customHeight="1" x14ac:dyDescent="0.2">
      <c r="A34" s="240">
        <v>7</v>
      </c>
      <c r="B34" s="1028" t="s">
        <v>416</v>
      </c>
      <c r="C34" s="1029"/>
      <c r="D34" s="1029"/>
      <c r="E34" s="1029"/>
      <c r="F34" s="1029"/>
      <c r="G34" s="1029"/>
      <c r="H34" s="1029"/>
      <c r="I34" s="1029"/>
      <c r="J34" s="1029"/>
      <c r="K34" s="1029"/>
      <c r="L34" s="1029"/>
      <c r="M34" s="1029"/>
      <c r="N34" s="1029"/>
      <c r="O34" s="1029"/>
      <c r="P34" s="1030"/>
      <c r="Q34" s="1036">
        <v>358</v>
      </c>
      <c r="R34" s="1037"/>
      <c r="S34" s="1037"/>
      <c r="T34" s="1037"/>
      <c r="U34" s="1037"/>
      <c r="V34" s="1037">
        <v>352</v>
      </c>
      <c r="W34" s="1037"/>
      <c r="X34" s="1037"/>
      <c r="Y34" s="1037"/>
      <c r="Z34" s="1037"/>
      <c r="AA34" s="1037">
        <v>6</v>
      </c>
      <c r="AB34" s="1037"/>
      <c r="AC34" s="1037"/>
      <c r="AD34" s="1037"/>
      <c r="AE34" s="1038"/>
      <c r="AF34" s="1033">
        <v>39</v>
      </c>
      <c r="AG34" s="1034"/>
      <c r="AH34" s="1034"/>
      <c r="AI34" s="1034"/>
      <c r="AJ34" s="1035"/>
      <c r="AK34" s="978">
        <v>214</v>
      </c>
      <c r="AL34" s="969"/>
      <c r="AM34" s="969"/>
      <c r="AN34" s="969"/>
      <c r="AO34" s="969"/>
      <c r="AP34" s="969">
        <v>1783</v>
      </c>
      <c r="AQ34" s="969"/>
      <c r="AR34" s="969"/>
      <c r="AS34" s="969"/>
      <c r="AT34" s="969"/>
      <c r="AU34" s="969">
        <v>1617</v>
      </c>
      <c r="AV34" s="969"/>
      <c r="AW34" s="969"/>
      <c r="AX34" s="969"/>
      <c r="AY34" s="969"/>
      <c r="AZ34" s="1039" t="s">
        <v>596</v>
      </c>
      <c r="BA34" s="1039"/>
      <c r="BB34" s="1039"/>
      <c r="BC34" s="1039"/>
      <c r="BD34" s="1039"/>
      <c r="BE34" s="970" t="s">
        <v>414</v>
      </c>
      <c r="BF34" s="970"/>
      <c r="BG34" s="970"/>
      <c r="BH34" s="970"/>
      <c r="BI34" s="971"/>
      <c r="BJ34" s="230"/>
      <c r="BK34" s="230"/>
      <c r="BL34" s="230"/>
      <c r="BM34" s="230"/>
      <c r="BN34" s="230"/>
      <c r="BO34" s="239"/>
      <c r="BP34" s="239"/>
      <c r="BQ34" s="236">
        <v>28</v>
      </c>
      <c r="BR34" s="237"/>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28"/>
    </row>
    <row r="35" spans="1:131" ht="26.25" customHeight="1" x14ac:dyDescent="0.2">
      <c r="A35" s="240">
        <v>8</v>
      </c>
      <c r="B35" s="1028" t="s">
        <v>417</v>
      </c>
      <c r="C35" s="1029"/>
      <c r="D35" s="1029"/>
      <c r="E35" s="1029"/>
      <c r="F35" s="1029"/>
      <c r="G35" s="1029"/>
      <c r="H35" s="1029"/>
      <c r="I35" s="1029"/>
      <c r="J35" s="1029"/>
      <c r="K35" s="1029"/>
      <c r="L35" s="1029"/>
      <c r="M35" s="1029"/>
      <c r="N35" s="1029"/>
      <c r="O35" s="1029"/>
      <c r="P35" s="1030"/>
      <c r="Q35" s="1036">
        <v>1352</v>
      </c>
      <c r="R35" s="1037"/>
      <c r="S35" s="1037"/>
      <c r="T35" s="1037"/>
      <c r="U35" s="1037"/>
      <c r="V35" s="1037">
        <v>1347</v>
      </c>
      <c r="W35" s="1037"/>
      <c r="X35" s="1037"/>
      <c r="Y35" s="1037"/>
      <c r="Z35" s="1037"/>
      <c r="AA35" s="1037">
        <v>5</v>
      </c>
      <c r="AB35" s="1037"/>
      <c r="AC35" s="1037"/>
      <c r="AD35" s="1037"/>
      <c r="AE35" s="1038"/>
      <c r="AF35" s="1033">
        <v>30</v>
      </c>
      <c r="AG35" s="1034"/>
      <c r="AH35" s="1034"/>
      <c r="AI35" s="1034"/>
      <c r="AJ35" s="1035"/>
      <c r="AK35" s="978">
        <v>1052</v>
      </c>
      <c r="AL35" s="969"/>
      <c r="AM35" s="969"/>
      <c r="AN35" s="969"/>
      <c r="AO35" s="969"/>
      <c r="AP35" s="969">
        <v>10051</v>
      </c>
      <c r="AQ35" s="969"/>
      <c r="AR35" s="969"/>
      <c r="AS35" s="969"/>
      <c r="AT35" s="969"/>
      <c r="AU35" s="969">
        <v>9277</v>
      </c>
      <c r="AV35" s="969"/>
      <c r="AW35" s="969"/>
      <c r="AX35" s="969"/>
      <c r="AY35" s="969"/>
      <c r="AZ35" s="1039" t="s">
        <v>596</v>
      </c>
      <c r="BA35" s="1039"/>
      <c r="BB35" s="1039"/>
      <c r="BC35" s="1039"/>
      <c r="BD35" s="1039"/>
      <c r="BE35" s="970" t="s">
        <v>412</v>
      </c>
      <c r="BF35" s="970"/>
      <c r="BG35" s="970"/>
      <c r="BH35" s="970"/>
      <c r="BI35" s="971"/>
      <c r="BJ35" s="230"/>
      <c r="BK35" s="230"/>
      <c r="BL35" s="230"/>
      <c r="BM35" s="230"/>
      <c r="BN35" s="230"/>
      <c r="BO35" s="239"/>
      <c r="BP35" s="239"/>
      <c r="BQ35" s="236">
        <v>29</v>
      </c>
      <c r="BR35" s="237"/>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28"/>
    </row>
    <row r="36" spans="1:131" ht="26.25" customHeight="1" x14ac:dyDescent="0.2">
      <c r="A36" s="240">
        <v>9</v>
      </c>
      <c r="B36" s="1028" t="s">
        <v>418</v>
      </c>
      <c r="C36" s="1029"/>
      <c r="D36" s="1029"/>
      <c r="E36" s="1029"/>
      <c r="F36" s="1029"/>
      <c r="G36" s="1029"/>
      <c r="H36" s="1029"/>
      <c r="I36" s="1029"/>
      <c r="J36" s="1029"/>
      <c r="K36" s="1029"/>
      <c r="L36" s="1029"/>
      <c r="M36" s="1029"/>
      <c r="N36" s="1029"/>
      <c r="O36" s="1029"/>
      <c r="P36" s="1030"/>
      <c r="Q36" s="1036">
        <v>842</v>
      </c>
      <c r="R36" s="1037"/>
      <c r="S36" s="1037"/>
      <c r="T36" s="1037"/>
      <c r="U36" s="1037"/>
      <c r="V36" s="1037">
        <v>842</v>
      </c>
      <c r="W36" s="1037"/>
      <c r="X36" s="1037"/>
      <c r="Y36" s="1037"/>
      <c r="Z36" s="1037"/>
      <c r="AA36" s="1037">
        <v>0</v>
      </c>
      <c r="AB36" s="1037"/>
      <c r="AC36" s="1037"/>
      <c r="AD36" s="1037"/>
      <c r="AE36" s="1038"/>
      <c r="AF36" s="1033" t="s">
        <v>419</v>
      </c>
      <c r="AG36" s="1034"/>
      <c r="AH36" s="1034"/>
      <c r="AI36" s="1034"/>
      <c r="AJ36" s="1035"/>
      <c r="AK36" s="978">
        <v>0</v>
      </c>
      <c r="AL36" s="969"/>
      <c r="AM36" s="969"/>
      <c r="AN36" s="969"/>
      <c r="AO36" s="969"/>
      <c r="AP36" s="969" t="s">
        <v>596</v>
      </c>
      <c r="AQ36" s="969"/>
      <c r="AR36" s="969"/>
      <c r="AS36" s="969"/>
      <c r="AT36" s="969"/>
      <c r="AU36" s="969">
        <v>0</v>
      </c>
      <c r="AV36" s="969"/>
      <c r="AW36" s="969"/>
      <c r="AX36" s="969"/>
      <c r="AY36" s="969"/>
      <c r="AZ36" s="1039" t="s">
        <v>596</v>
      </c>
      <c r="BA36" s="1039"/>
      <c r="BB36" s="1039"/>
      <c r="BC36" s="1039"/>
      <c r="BD36" s="1039"/>
      <c r="BE36" s="970" t="s">
        <v>420</v>
      </c>
      <c r="BF36" s="970"/>
      <c r="BG36" s="970"/>
      <c r="BH36" s="970"/>
      <c r="BI36" s="971"/>
      <c r="BJ36" s="230"/>
      <c r="BK36" s="230"/>
      <c r="BL36" s="230"/>
      <c r="BM36" s="230"/>
      <c r="BN36" s="230"/>
      <c r="BO36" s="239"/>
      <c r="BP36" s="239"/>
      <c r="BQ36" s="236">
        <v>30</v>
      </c>
      <c r="BR36" s="237"/>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28"/>
    </row>
    <row r="37" spans="1:131" ht="26.25" customHeight="1" x14ac:dyDescent="0.2">
      <c r="A37" s="240">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78"/>
      <c r="AL37" s="969"/>
      <c r="AM37" s="969"/>
      <c r="AN37" s="969"/>
      <c r="AO37" s="969"/>
      <c r="AP37" s="969"/>
      <c r="AQ37" s="969"/>
      <c r="AR37" s="969"/>
      <c r="AS37" s="969"/>
      <c r="AT37" s="969"/>
      <c r="AU37" s="969"/>
      <c r="AV37" s="969"/>
      <c r="AW37" s="969"/>
      <c r="AX37" s="969"/>
      <c r="AY37" s="969"/>
      <c r="AZ37" s="1039"/>
      <c r="BA37" s="1039"/>
      <c r="BB37" s="1039"/>
      <c r="BC37" s="1039"/>
      <c r="BD37" s="1039"/>
      <c r="BE37" s="970"/>
      <c r="BF37" s="970"/>
      <c r="BG37" s="970"/>
      <c r="BH37" s="970"/>
      <c r="BI37" s="971"/>
      <c r="BJ37" s="230"/>
      <c r="BK37" s="230"/>
      <c r="BL37" s="230"/>
      <c r="BM37" s="230"/>
      <c r="BN37" s="230"/>
      <c r="BO37" s="239"/>
      <c r="BP37" s="239"/>
      <c r="BQ37" s="236">
        <v>31</v>
      </c>
      <c r="BR37" s="237"/>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28"/>
    </row>
    <row r="38" spans="1:131" ht="26.25" customHeight="1" x14ac:dyDescent="0.2">
      <c r="A38" s="240">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78"/>
      <c r="AL38" s="969"/>
      <c r="AM38" s="969"/>
      <c r="AN38" s="969"/>
      <c r="AO38" s="969"/>
      <c r="AP38" s="969"/>
      <c r="AQ38" s="969"/>
      <c r="AR38" s="969"/>
      <c r="AS38" s="969"/>
      <c r="AT38" s="969"/>
      <c r="AU38" s="969"/>
      <c r="AV38" s="969"/>
      <c r="AW38" s="969"/>
      <c r="AX38" s="969"/>
      <c r="AY38" s="969"/>
      <c r="AZ38" s="1039"/>
      <c r="BA38" s="1039"/>
      <c r="BB38" s="1039"/>
      <c r="BC38" s="1039"/>
      <c r="BD38" s="1039"/>
      <c r="BE38" s="970"/>
      <c r="BF38" s="970"/>
      <c r="BG38" s="970"/>
      <c r="BH38" s="970"/>
      <c r="BI38" s="971"/>
      <c r="BJ38" s="230"/>
      <c r="BK38" s="230"/>
      <c r="BL38" s="230"/>
      <c r="BM38" s="230"/>
      <c r="BN38" s="230"/>
      <c r="BO38" s="239"/>
      <c r="BP38" s="239"/>
      <c r="BQ38" s="236">
        <v>32</v>
      </c>
      <c r="BR38" s="237"/>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28"/>
    </row>
    <row r="39" spans="1:131" ht="26.25" customHeight="1" x14ac:dyDescent="0.2">
      <c r="A39" s="240">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78"/>
      <c r="AL39" s="969"/>
      <c r="AM39" s="969"/>
      <c r="AN39" s="969"/>
      <c r="AO39" s="969"/>
      <c r="AP39" s="969"/>
      <c r="AQ39" s="969"/>
      <c r="AR39" s="969"/>
      <c r="AS39" s="969"/>
      <c r="AT39" s="969"/>
      <c r="AU39" s="969"/>
      <c r="AV39" s="969"/>
      <c r="AW39" s="969"/>
      <c r="AX39" s="969"/>
      <c r="AY39" s="969"/>
      <c r="AZ39" s="1039"/>
      <c r="BA39" s="1039"/>
      <c r="BB39" s="1039"/>
      <c r="BC39" s="1039"/>
      <c r="BD39" s="1039"/>
      <c r="BE39" s="970"/>
      <c r="BF39" s="970"/>
      <c r="BG39" s="970"/>
      <c r="BH39" s="970"/>
      <c r="BI39" s="971"/>
      <c r="BJ39" s="230"/>
      <c r="BK39" s="230"/>
      <c r="BL39" s="230"/>
      <c r="BM39" s="230"/>
      <c r="BN39" s="230"/>
      <c r="BO39" s="239"/>
      <c r="BP39" s="239"/>
      <c r="BQ39" s="236">
        <v>33</v>
      </c>
      <c r="BR39" s="237"/>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28"/>
    </row>
    <row r="40" spans="1:131" ht="26.25" customHeight="1" x14ac:dyDescent="0.2">
      <c r="A40" s="236">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78"/>
      <c r="AL40" s="969"/>
      <c r="AM40" s="969"/>
      <c r="AN40" s="969"/>
      <c r="AO40" s="969"/>
      <c r="AP40" s="969"/>
      <c r="AQ40" s="969"/>
      <c r="AR40" s="969"/>
      <c r="AS40" s="969"/>
      <c r="AT40" s="969"/>
      <c r="AU40" s="969"/>
      <c r="AV40" s="969"/>
      <c r="AW40" s="969"/>
      <c r="AX40" s="969"/>
      <c r="AY40" s="969"/>
      <c r="AZ40" s="1039"/>
      <c r="BA40" s="1039"/>
      <c r="BB40" s="1039"/>
      <c r="BC40" s="1039"/>
      <c r="BD40" s="1039"/>
      <c r="BE40" s="970"/>
      <c r="BF40" s="970"/>
      <c r="BG40" s="970"/>
      <c r="BH40" s="970"/>
      <c r="BI40" s="971"/>
      <c r="BJ40" s="230"/>
      <c r="BK40" s="230"/>
      <c r="BL40" s="230"/>
      <c r="BM40" s="230"/>
      <c r="BN40" s="230"/>
      <c r="BO40" s="239"/>
      <c r="BP40" s="239"/>
      <c r="BQ40" s="236">
        <v>34</v>
      </c>
      <c r="BR40" s="237"/>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28"/>
    </row>
    <row r="41" spans="1:131" ht="26.25" customHeight="1" x14ac:dyDescent="0.2">
      <c r="A41" s="236">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78"/>
      <c r="AL41" s="969"/>
      <c r="AM41" s="969"/>
      <c r="AN41" s="969"/>
      <c r="AO41" s="969"/>
      <c r="AP41" s="969"/>
      <c r="AQ41" s="969"/>
      <c r="AR41" s="969"/>
      <c r="AS41" s="969"/>
      <c r="AT41" s="969"/>
      <c r="AU41" s="969"/>
      <c r="AV41" s="969"/>
      <c r="AW41" s="969"/>
      <c r="AX41" s="969"/>
      <c r="AY41" s="969"/>
      <c r="AZ41" s="1039"/>
      <c r="BA41" s="1039"/>
      <c r="BB41" s="1039"/>
      <c r="BC41" s="1039"/>
      <c r="BD41" s="1039"/>
      <c r="BE41" s="970"/>
      <c r="BF41" s="970"/>
      <c r="BG41" s="970"/>
      <c r="BH41" s="970"/>
      <c r="BI41" s="971"/>
      <c r="BJ41" s="230"/>
      <c r="BK41" s="230"/>
      <c r="BL41" s="230"/>
      <c r="BM41" s="230"/>
      <c r="BN41" s="230"/>
      <c r="BO41" s="239"/>
      <c r="BP41" s="239"/>
      <c r="BQ41" s="236">
        <v>35</v>
      </c>
      <c r="BR41" s="237"/>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28"/>
    </row>
    <row r="42" spans="1:131" ht="26.25" customHeight="1" x14ac:dyDescent="0.2">
      <c r="A42" s="236">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78"/>
      <c r="AL42" s="969"/>
      <c r="AM42" s="969"/>
      <c r="AN42" s="969"/>
      <c r="AO42" s="969"/>
      <c r="AP42" s="969"/>
      <c r="AQ42" s="969"/>
      <c r="AR42" s="969"/>
      <c r="AS42" s="969"/>
      <c r="AT42" s="969"/>
      <c r="AU42" s="969"/>
      <c r="AV42" s="969"/>
      <c r="AW42" s="969"/>
      <c r="AX42" s="969"/>
      <c r="AY42" s="969"/>
      <c r="AZ42" s="1039"/>
      <c r="BA42" s="1039"/>
      <c r="BB42" s="1039"/>
      <c r="BC42" s="1039"/>
      <c r="BD42" s="1039"/>
      <c r="BE42" s="970"/>
      <c r="BF42" s="970"/>
      <c r="BG42" s="970"/>
      <c r="BH42" s="970"/>
      <c r="BI42" s="971"/>
      <c r="BJ42" s="230"/>
      <c r="BK42" s="230"/>
      <c r="BL42" s="230"/>
      <c r="BM42" s="230"/>
      <c r="BN42" s="230"/>
      <c r="BO42" s="239"/>
      <c r="BP42" s="239"/>
      <c r="BQ42" s="236">
        <v>36</v>
      </c>
      <c r="BR42" s="237"/>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28"/>
    </row>
    <row r="43" spans="1:131" ht="26.25" customHeight="1" x14ac:dyDescent="0.2">
      <c r="A43" s="236">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78"/>
      <c r="AL43" s="969"/>
      <c r="AM43" s="969"/>
      <c r="AN43" s="969"/>
      <c r="AO43" s="969"/>
      <c r="AP43" s="969"/>
      <c r="AQ43" s="969"/>
      <c r="AR43" s="969"/>
      <c r="AS43" s="969"/>
      <c r="AT43" s="969"/>
      <c r="AU43" s="969"/>
      <c r="AV43" s="969"/>
      <c r="AW43" s="969"/>
      <c r="AX43" s="969"/>
      <c r="AY43" s="969"/>
      <c r="AZ43" s="1039"/>
      <c r="BA43" s="1039"/>
      <c r="BB43" s="1039"/>
      <c r="BC43" s="1039"/>
      <c r="BD43" s="1039"/>
      <c r="BE43" s="970"/>
      <c r="BF43" s="970"/>
      <c r="BG43" s="970"/>
      <c r="BH43" s="970"/>
      <c r="BI43" s="971"/>
      <c r="BJ43" s="230"/>
      <c r="BK43" s="230"/>
      <c r="BL43" s="230"/>
      <c r="BM43" s="230"/>
      <c r="BN43" s="230"/>
      <c r="BO43" s="239"/>
      <c r="BP43" s="239"/>
      <c r="BQ43" s="236">
        <v>37</v>
      </c>
      <c r="BR43" s="237"/>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28"/>
    </row>
    <row r="44" spans="1:131" ht="26.25" customHeight="1" x14ac:dyDescent="0.2">
      <c r="A44" s="236">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78"/>
      <c r="AL44" s="969"/>
      <c r="AM44" s="969"/>
      <c r="AN44" s="969"/>
      <c r="AO44" s="969"/>
      <c r="AP44" s="969"/>
      <c r="AQ44" s="969"/>
      <c r="AR44" s="969"/>
      <c r="AS44" s="969"/>
      <c r="AT44" s="969"/>
      <c r="AU44" s="969"/>
      <c r="AV44" s="969"/>
      <c r="AW44" s="969"/>
      <c r="AX44" s="969"/>
      <c r="AY44" s="969"/>
      <c r="AZ44" s="1039"/>
      <c r="BA44" s="1039"/>
      <c r="BB44" s="1039"/>
      <c r="BC44" s="1039"/>
      <c r="BD44" s="1039"/>
      <c r="BE44" s="970"/>
      <c r="BF44" s="970"/>
      <c r="BG44" s="970"/>
      <c r="BH44" s="970"/>
      <c r="BI44" s="971"/>
      <c r="BJ44" s="230"/>
      <c r="BK44" s="230"/>
      <c r="BL44" s="230"/>
      <c r="BM44" s="230"/>
      <c r="BN44" s="230"/>
      <c r="BO44" s="239"/>
      <c r="BP44" s="239"/>
      <c r="BQ44" s="236">
        <v>38</v>
      </c>
      <c r="BR44" s="237"/>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28"/>
    </row>
    <row r="45" spans="1:131" ht="26.25" customHeight="1" x14ac:dyDescent="0.2">
      <c r="A45" s="236">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78"/>
      <c r="AL45" s="969"/>
      <c r="AM45" s="969"/>
      <c r="AN45" s="969"/>
      <c r="AO45" s="969"/>
      <c r="AP45" s="969"/>
      <c r="AQ45" s="969"/>
      <c r="AR45" s="969"/>
      <c r="AS45" s="969"/>
      <c r="AT45" s="969"/>
      <c r="AU45" s="969"/>
      <c r="AV45" s="969"/>
      <c r="AW45" s="969"/>
      <c r="AX45" s="969"/>
      <c r="AY45" s="969"/>
      <c r="AZ45" s="1039"/>
      <c r="BA45" s="1039"/>
      <c r="BB45" s="1039"/>
      <c r="BC45" s="1039"/>
      <c r="BD45" s="1039"/>
      <c r="BE45" s="970"/>
      <c r="BF45" s="970"/>
      <c r="BG45" s="970"/>
      <c r="BH45" s="970"/>
      <c r="BI45" s="971"/>
      <c r="BJ45" s="230"/>
      <c r="BK45" s="230"/>
      <c r="BL45" s="230"/>
      <c r="BM45" s="230"/>
      <c r="BN45" s="230"/>
      <c r="BO45" s="239"/>
      <c r="BP45" s="239"/>
      <c r="BQ45" s="236">
        <v>39</v>
      </c>
      <c r="BR45" s="237"/>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28"/>
    </row>
    <row r="46" spans="1:131" ht="26.25" customHeight="1" x14ac:dyDescent="0.2">
      <c r="A46" s="236">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78"/>
      <c r="AL46" s="969"/>
      <c r="AM46" s="969"/>
      <c r="AN46" s="969"/>
      <c r="AO46" s="969"/>
      <c r="AP46" s="969"/>
      <c r="AQ46" s="969"/>
      <c r="AR46" s="969"/>
      <c r="AS46" s="969"/>
      <c r="AT46" s="969"/>
      <c r="AU46" s="969"/>
      <c r="AV46" s="969"/>
      <c r="AW46" s="969"/>
      <c r="AX46" s="969"/>
      <c r="AY46" s="969"/>
      <c r="AZ46" s="1039"/>
      <c r="BA46" s="1039"/>
      <c r="BB46" s="1039"/>
      <c r="BC46" s="1039"/>
      <c r="BD46" s="1039"/>
      <c r="BE46" s="970"/>
      <c r="BF46" s="970"/>
      <c r="BG46" s="970"/>
      <c r="BH46" s="970"/>
      <c r="BI46" s="971"/>
      <c r="BJ46" s="230"/>
      <c r="BK46" s="230"/>
      <c r="BL46" s="230"/>
      <c r="BM46" s="230"/>
      <c r="BN46" s="230"/>
      <c r="BO46" s="239"/>
      <c r="BP46" s="239"/>
      <c r="BQ46" s="236">
        <v>40</v>
      </c>
      <c r="BR46" s="237"/>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28"/>
    </row>
    <row r="47" spans="1:131" ht="26.25" customHeight="1" x14ac:dyDescent="0.2">
      <c r="A47" s="236">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78"/>
      <c r="AL47" s="969"/>
      <c r="AM47" s="969"/>
      <c r="AN47" s="969"/>
      <c r="AO47" s="969"/>
      <c r="AP47" s="969"/>
      <c r="AQ47" s="969"/>
      <c r="AR47" s="969"/>
      <c r="AS47" s="969"/>
      <c r="AT47" s="969"/>
      <c r="AU47" s="969"/>
      <c r="AV47" s="969"/>
      <c r="AW47" s="969"/>
      <c r="AX47" s="969"/>
      <c r="AY47" s="969"/>
      <c r="AZ47" s="1039"/>
      <c r="BA47" s="1039"/>
      <c r="BB47" s="1039"/>
      <c r="BC47" s="1039"/>
      <c r="BD47" s="1039"/>
      <c r="BE47" s="970"/>
      <c r="BF47" s="970"/>
      <c r="BG47" s="970"/>
      <c r="BH47" s="970"/>
      <c r="BI47" s="971"/>
      <c r="BJ47" s="230"/>
      <c r="BK47" s="230"/>
      <c r="BL47" s="230"/>
      <c r="BM47" s="230"/>
      <c r="BN47" s="230"/>
      <c r="BO47" s="239"/>
      <c r="BP47" s="239"/>
      <c r="BQ47" s="236">
        <v>41</v>
      </c>
      <c r="BR47" s="237"/>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28"/>
    </row>
    <row r="48" spans="1:131" ht="26.25" customHeight="1" x14ac:dyDescent="0.2">
      <c r="A48" s="236">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78"/>
      <c r="AL48" s="969"/>
      <c r="AM48" s="969"/>
      <c r="AN48" s="969"/>
      <c r="AO48" s="969"/>
      <c r="AP48" s="969"/>
      <c r="AQ48" s="969"/>
      <c r="AR48" s="969"/>
      <c r="AS48" s="969"/>
      <c r="AT48" s="969"/>
      <c r="AU48" s="969"/>
      <c r="AV48" s="969"/>
      <c r="AW48" s="969"/>
      <c r="AX48" s="969"/>
      <c r="AY48" s="969"/>
      <c r="AZ48" s="1039"/>
      <c r="BA48" s="1039"/>
      <c r="BB48" s="1039"/>
      <c r="BC48" s="1039"/>
      <c r="BD48" s="1039"/>
      <c r="BE48" s="970"/>
      <c r="BF48" s="970"/>
      <c r="BG48" s="970"/>
      <c r="BH48" s="970"/>
      <c r="BI48" s="971"/>
      <c r="BJ48" s="230"/>
      <c r="BK48" s="230"/>
      <c r="BL48" s="230"/>
      <c r="BM48" s="230"/>
      <c r="BN48" s="230"/>
      <c r="BO48" s="239"/>
      <c r="BP48" s="239"/>
      <c r="BQ48" s="236">
        <v>42</v>
      </c>
      <c r="BR48" s="237"/>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28"/>
    </row>
    <row r="49" spans="1:131" ht="26.25" customHeight="1" x14ac:dyDescent="0.2">
      <c r="A49" s="236">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78"/>
      <c r="AL49" s="969"/>
      <c r="AM49" s="969"/>
      <c r="AN49" s="969"/>
      <c r="AO49" s="969"/>
      <c r="AP49" s="969"/>
      <c r="AQ49" s="969"/>
      <c r="AR49" s="969"/>
      <c r="AS49" s="969"/>
      <c r="AT49" s="969"/>
      <c r="AU49" s="969"/>
      <c r="AV49" s="969"/>
      <c r="AW49" s="969"/>
      <c r="AX49" s="969"/>
      <c r="AY49" s="969"/>
      <c r="AZ49" s="1039"/>
      <c r="BA49" s="1039"/>
      <c r="BB49" s="1039"/>
      <c r="BC49" s="1039"/>
      <c r="BD49" s="1039"/>
      <c r="BE49" s="970"/>
      <c r="BF49" s="970"/>
      <c r="BG49" s="970"/>
      <c r="BH49" s="970"/>
      <c r="BI49" s="971"/>
      <c r="BJ49" s="230"/>
      <c r="BK49" s="230"/>
      <c r="BL49" s="230"/>
      <c r="BM49" s="230"/>
      <c r="BN49" s="230"/>
      <c r="BO49" s="239"/>
      <c r="BP49" s="239"/>
      <c r="BQ49" s="236">
        <v>43</v>
      </c>
      <c r="BR49" s="237"/>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28"/>
    </row>
    <row r="50" spans="1:131" ht="26.25" customHeight="1" x14ac:dyDescent="0.2">
      <c r="A50" s="236">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0"/>
      <c r="BF50" s="970"/>
      <c r="BG50" s="970"/>
      <c r="BH50" s="970"/>
      <c r="BI50" s="971"/>
      <c r="BJ50" s="230"/>
      <c r="BK50" s="230"/>
      <c r="BL50" s="230"/>
      <c r="BM50" s="230"/>
      <c r="BN50" s="230"/>
      <c r="BO50" s="239"/>
      <c r="BP50" s="239"/>
      <c r="BQ50" s="236">
        <v>44</v>
      </c>
      <c r="BR50" s="237"/>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28"/>
    </row>
    <row r="51" spans="1:131" ht="26.25" customHeight="1" x14ac:dyDescent="0.2">
      <c r="A51" s="236">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0"/>
      <c r="BF51" s="970"/>
      <c r="BG51" s="970"/>
      <c r="BH51" s="970"/>
      <c r="BI51" s="971"/>
      <c r="BJ51" s="230"/>
      <c r="BK51" s="230"/>
      <c r="BL51" s="230"/>
      <c r="BM51" s="230"/>
      <c r="BN51" s="230"/>
      <c r="BO51" s="239"/>
      <c r="BP51" s="239"/>
      <c r="BQ51" s="236">
        <v>45</v>
      </c>
      <c r="BR51" s="237"/>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28"/>
    </row>
    <row r="52" spans="1:131" ht="26.25" customHeight="1" x14ac:dyDescent="0.2">
      <c r="A52" s="236">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0"/>
      <c r="BF52" s="970"/>
      <c r="BG52" s="970"/>
      <c r="BH52" s="970"/>
      <c r="BI52" s="971"/>
      <c r="BJ52" s="230"/>
      <c r="BK52" s="230"/>
      <c r="BL52" s="230"/>
      <c r="BM52" s="230"/>
      <c r="BN52" s="230"/>
      <c r="BO52" s="239"/>
      <c r="BP52" s="239"/>
      <c r="BQ52" s="236">
        <v>46</v>
      </c>
      <c r="BR52" s="237"/>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28"/>
    </row>
    <row r="53" spans="1:131" ht="26.25" customHeight="1" x14ac:dyDescent="0.2">
      <c r="A53" s="236">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0"/>
      <c r="BF53" s="970"/>
      <c r="BG53" s="970"/>
      <c r="BH53" s="970"/>
      <c r="BI53" s="971"/>
      <c r="BJ53" s="230"/>
      <c r="BK53" s="230"/>
      <c r="BL53" s="230"/>
      <c r="BM53" s="230"/>
      <c r="BN53" s="230"/>
      <c r="BO53" s="239"/>
      <c r="BP53" s="239"/>
      <c r="BQ53" s="236">
        <v>47</v>
      </c>
      <c r="BR53" s="237"/>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28"/>
    </row>
    <row r="54" spans="1:131" ht="26.25" customHeight="1" x14ac:dyDescent="0.2">
      <c r="A54" s="236">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0"/>
      <c r="BF54" s="970"/>
      <c r="BG54" s="970"/>
      <c r="BH54" s="970"/>
      <c r="BI54" s="971"/>
      <c r="BJ54" s="230"/>
      <c r="BK54" s="230"/>
      <c r="BL54" s="230"/>
      <c r="BM54" s="230"/>
      <c r="BN54" s="230"/>
      <c r="BO54" s="239"/>
      <c r="BP54" s="239"/>
      <c r="BQ54" s="236">
        <v>48</v>
      </c>
      <c r="BR54" s="237"/>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28"/>
    </row>
    <row r="55" spans="1:131" ht="26.25" customHeight="1" x14ac:dyDescent="0.2">
      <c r="A55" s="236">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0"/>
      <c r="BF55" s="970"/>
      <c r="BG55" s="970"/>
      <c r="BH55" s="970"/>
      <c r="BI55" s="971"/>
      <c r="BJ55" s="230"/>
      <c r="BK55" s="230"/>
      <c r="BL55" s="230"/>
      <c r="BM55" s="230"/>
      <c r="BN55" s="230"/>
      <c r="BO55" s="239"/>
      <c r="BP55" s="239"/>
      <c r="BQ55" s="236">
        <v>49</v>
      </c>
      <c r="BR55" s="237"/>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28"/>
    </row>
    <row r="56" spans="1:131" ht="26.25" customHeight="1" x14ac:dyDescent="0.2">
      <c r="A56" s="236">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0"/>
      <c r="BF56" s="970"/>
      <c r="BG56" s="970"/>
      <c r="BH56" s="970"/>
      <c r="BI56" s="971"/>
      <c r="BJ56" s="230"/>
      <c r="BK56" s="230"/>
      <c r="BL56" s="230"/>
      <c r="BM56" s="230"/>
      <c r="BN56" s="230"/>
      <c r="BO56" s="239"/>
      <c r="BP56" s="239"/>
      <c r="BQ56" s="236">
        <v>50</v>
      </c>
      <c r="BR56" s="237"/>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28"/>
    </row>
    <row r="57" spans="1:131" ht="26.25" customHeight="1" x14ac:dyDescent="0.2">
      <c r="A57" s="236">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0"/>
      <c r="BF57" s="970"/>
      <c r="BG57" s="970"/>
      <c r="BH57" s="970"/>
      <c r="BI57" s="971"/>
      <c r="BJ57" s="230"/>
      <c r="BK57" s="230"/>
      <c r="BL57" s="230"/>
      <c r="BM57" s="230"/>
      <c r="BN57" s="230"/>
      <c r="BO57" s="239"/>
      <c r="BP57" s="239"/>
      <c r="BQ57" s="236">
        <v>51</v>
      </c>
      <c r="BR57" s="237"/>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28"/>
    </row>
    <row r="58" spans="1:131" ht="26.25" customHeight="1" x14ac:dyDescent="0.2">
      <c r="A58" s="236">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0"/>
      <c r="BF58" s="970"/>
      <c r="BG58" s="970"/>
      <c r="BH58" s="970"/>
      <c r="BI58" s="971"/>
      <c r="BJ58" s="230"/>
      <c r="BK58" s="230"/>
      <c r="BL58" s="230"/>
      <c r="BM58" s="230"/>
      <c r="BN58" s="230"/>
      <c r="BO58" s="239"/>
      <c r="BP58" s="239"/>
      <c r="BQ58" s="236">
        <v>52</v>
      </c>
      <c r="BR58" s="237"/>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28"/>
    </row>
    <row r="59" spans="1:131" ht="26.25" customHeight="1" x14ac:dyDescent="0.2">
      <c r="A59" s="236">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0"/>
      <c r="BF59" s="970"/>
      <c r="BG59" s="970"/>
      <c r="BH59" s="970"/>
      <c r="BI59" s="971"/>
      <c r="BJ59" s="230"/>
      <c r="BK59" s="230"/>
      <c r="BL59" s="230"/>
      <c r="BM59" s="230"/>
      <c r="BN59" s="230"/>
      <c r="BO59" s="239"/>
      <c r="BP59" s="239"/>
      <c r="BQ59" s="236">
        <v>53</v>
      </c>
      <c r="BR59" s="237"/>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28"/>
    </row>
    <row r="60" spans="1:131" ht="26.25" customHeight="1" x14ac:dyDescent="0.2">
      <c r="A60" s="236">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0"/>
      <c r="BF60" s="970"/>
      <c r="BG60" s="970"/>
      <c r="BH60" s="970"/>
      <c r="BI60" s="971"/>
      <c r="BJ60" s="230"/>
      <c r="BK60" s="230"/>
      <c r="BL60" s="230"/>
      <c r="BM60" s="230"/>
      <c r="BN60" s="230"/>
      <c r="BO60" s="239"/>
      <c r="BP60" s="239"/>
      <c r="BQ60" s="236">
        <v>54</v>
      </c>
      <c r="BR60" s="237"/>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28"/>
    </row>
    <row r="61" spans="1:131" ht="26.25" customHeight="1" thickBot="1" x14ac:dyDescent="0.25">
      <c r="A61" s="236">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0"/>
      <c r="BF61" s="970"/>
      <c r="BG61" s="970"/>
      <c r="BH61" s="970"/>
      <c r="BI61" s="971"/>
      <c r="BJ61" s="230"/>
      <c r="BK61" s="230"/>
      <c r="BL61" s="230"/>
      <c r="BM61" s="230"/>
      <c r="BN61" s="230"/>
      <c r="BO61" s="239"/>
      <c r="BP61" s="239"/>
      <c r="BQ61" s="236">
        <v>55</v>
      </c>
      <c r="BR61" s="237"/>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28"/>
    </row>
    <row r="62" spans="1:131" ht="26.25" customHeight="1" x14ac:dyDescent="0.2">
      <c r="A62" s="236">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0"/>
      <c r="BF62" s="970"/>
      <c r="BG62" s="970"/>
      <c r="BH62" s="970"/>
      <c r="BI62" s="971"/>
      <c r="BJ62" s="1025" t="s">
        <v>421</v>
      </c>
      <c r="BK62" s="1026"/>
      <c r="BL62" s="1026"/>
      <c r="BM62" s="1026"/>
      <c r="BN62" s="1027"/>
      <c r="BO62" s="239"/>
      <c r="BP62" s="239"/>
      <c r="BQ62" s="236">
        <v>56</v>
      </c>
      <c r="BR62" s="237"/>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28"/>
    </row>
    <row r="63" spans="1:131" ht="26.25" customHeight="1" thickBot="1" x14ac:dyDescent="0.25">
      <c r="A63" s="238" t="s">
        <v>395</v>
      </c>
      <c r="B63" s="935" t="s">
        <v>422</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18"/>
      <c r="AF63" s="1019">
        <v>3523</v>
      </c>
      <c r="AG63" s="957"/>
      <c r="AH63" s="957"/>
      <c r="AI63" s="957"/>
      <c r="AJ63" s="1020"/>
      <c r="AK63" s="1021"/>
      <c r="AL63" s="961"/>
      <c r="AM63" s="961"/>
      <c r="AN63" s="961"/>
      <c r="AO63" s="961"/>
      <c r="AP63" s="957">
        <v>16892</v>
      </c>
      <c r="AQ63" s="957"/>
      <c r="AR63" s="957"/>
      <c r="AS63" s="957"/>
      <c r="AT63" s="957"/>
      <c r="AU63" s="957">
        <v>13066</v>
      </c>
      <c r="AV63" s="957"/>
      <c r="AW63" s="957"/>
      <c r="AX63" s="957"/>
      <c r="AY63" s="957"/>
      <c r="AZ63" s="1015"/>
      <c r="BA63" s="1015"/>
      <c r="BB63" s="1015"/>
      <c r="BC63" s="1015"/>
      <c r="BD63" s="1015"/>
      <c r="BE63" s="958"/>
      <c r="BF63" s="958"/>
      <c r="BG63" s="958"/>
      <c r="BH63" s="958"/>
      <c r="BI63" s="959"/>
      <c r="BJ63" s="1016" t="s">
        <v>419</v>
      </c>
      <c r="BK63" s="951"/>
      <c r="BL63" s="951"/>
      <c r="BM63" s="951"/>
      <c r="BN63" s="1017"/>
      <c r="BO63" s="239"/>
      <c r="BP63" s="239"/>
      <c r="BQ63" s="236">
        <v>57</v>
      </c>
      <c r="BR63" s="237"/>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28"/>
    </row>
    <row r="65" spans="1:131" ht="26.25" customHeight="1" thickBot="1" x14ac:dyDescent="0.25">
      <c r="A65" s="230" t="s">
        <v>423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28"/>
    </row>
    <row r="66" spans="1:131" ht="26.25" customHeight="1" x14ac:dyDescent="0.2">
      <c r="A66" s="993" t="s">
        <v>424</v>
      </c>
      <c r="B66" s="994"/>
      <c r="C66" s="994"/>
      <c r="D66" s="994"/>
      <c r="E66" s="994"/>
      <c r="F66" s="994"/>
      <c r="G66" s="994"/>
      <c r="H66" s="994"/>
      <c r="I66" s="994"/>
      <c r="J66" s="994"/>
      <c r="K66" s="994"/>
      <c r="L66" s="994"/>
      <c r="M66" s="994"/>
      <c r="N66" s="994"/>
      <c r="O66" s="994"/>
      <c r="P66" s="995"/>
      <c r="Q66" s="999" t="s">
        <v>425</v>
      </c>
      <c r="R66" s="1000"/>
      <c r="S66" s="1000"/>
      <c r="T66" s="1000"/>
      <c r="U66" s="1001"/>
      <c r="V66" s="999" t="s">
        <v>426</v>
      </c>
      <c r="W66" s="1000"/>
      <c r="X66" s="1000"/>
      <c r="Y66" s="1000"/>
      <c r="Z66" s="1001"/>
      <c r="AA66" s="999" t="s">
        <v>427</v>
      </c>
      <c r="AB66" s="1000"/>
      <c r="AC66" s="1000"/>
      <c r="AD66" s="1000"/>
      <c r="AE66" s="1001"/>
      <c r="AF66" s="1005" t="s">
        <v>428</v>
      </c>
      <c r="AG66" s="1006"/>
      <c r="AH66" s="1006"/>
      <c r="AI66" s="1006"/>
      <c r="AJ66" s="1007"/>
      <c r="AK66" s="999" t="s">
        <v>429</v>
      </c>
      <c r="AL66" s="994"/>
      <c r="AM66" s="994"/>
      <c r="AN66" s="994"/>
      <c r="AO66" s="995"/>
      <c r="AP66" s="999" t="s">
        <v>405</v>
      </c>
      <c r="AQ66" s="1000"/>
      <c r="AR66" s="1000"/>
      <c r="AS66" s="1000"/>
      <c r="AT66" s="1001"/>
      <c r="AU66" s="999" t="s">
        <v>430</v>
      </c>
      <c r="AV66" s="1000"/>
      <c r="AW66" s="1000"/>
      <c r="AX66" s="1000"/>
      <c r="AY66" s="1001"/>
      <c r="AZ66" s="999" t="s">
        <v>381</v>
      </c>
      <c r="BA66" s="1000"/>
      <c r="BB66" s="1000"/>
      <c r="BC66" s="1000"/>
      <c r="BD66" s="1013"/>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x14ac:dyDescent="0.2">
      <c r="A68" s="234">
        <v>1</v>
      </c>
      <c r="B68" s="983" t="s">
        <v>597</v>
      </c>
      <c r="C68" s="984"/>
      <c r="D68" s="984"/>
      <c r="E68" s="984"/>
      <c r="F68" s="984"/>
      <c r="G68" s="984"/>
      <c r="H68" s="984"/>
      <c r="I68" s="984"/>
      <c r="J68" s="984"/>
      <c r="K68" s="984"/>
      <c r="L68" s="984"/>
      <c r="M68" s="984"/>
      <c r="N68" s="984"/>
      <c r="O68" s="984"/>
      <c r="P68" s="985"/>
      <c r="Q68" s="986">
        <v>467</v>
      </c>
      <c r="R68" s="980"/>
      <c r="S68" s="980"/>
      <c r="T68" s="980"/>
      <c r="U68" s="980"/>
      <c r="V68" s="980">
        <v>452</v>
      </c>
      <c r="W68" s="980"/>
      <c r="X68" s="980"/>
      <c r="Y68" s="980"/>
      <c r="Z68" s="980"/>
      <c r="AA68" s="980">
        <v>15</v>
      </c>
      <c r="AB68" s="980"/>
      <c r="AC68" s="980"/>
      <c r="AD68" s="980"/>
      <c r="AE68" s="980"/>
      <c r="AF68" s="980">
        <v>15</v>
      </c>
      <c r="AG68" s="980"/>
      <c r="AH68" s="980"/>
      <c r="AI68" s="980"/>
      <c r="AJ68" s="980"/>
      <c r="AK68" s="980" t="s">
        <v>606</v>
      </c>
      <c r="AL68" s="980"/>
      <c r="AM68" s="980"/>
      <c r="AN68" s="980"/>
      <c r="AO68" s="980"/>
      <c r="AP68" s="980" t="s">
        <v>606</v>
      </c>
      <c r="AQ68" s="980"/>
      <c r="AR68" s="980"/>
      <c r="AS68" s="980"/>
      <c r="AT68" s="980"/>
      <c r="AU68" s="980" t="s">
        <v>606</v>
      </c>
      <c r="AV68" s="980"/>
      <c r="AW68" s="980"/>
      <c r="AX68" s="980"/>
      <c r="AY68" s="980"/>
      <c r="AZ68" s="981"/>
      <c r="BA68" s="981"/>
      <c r="BB68" s="981"/>
      <c r="BC68" s="981"/>
      <c r="BD68" s="982"/>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x14ac:dyDescent="0.2">
      <c r="A69" s="236">
        <v>2</v>
      </c>
      <c r="B69" s="972" t="s">
        <v>598</v>
      </c>
      <c r="C69" s="973"/>
      <c r="D69" s="973"/>
      <c r="E69" s="973"/>
      <c r="F69" s="973"/>
      <c r="G69" s="973"/>
      <c r="H69" s="973"/>
      <c r="I69" s="973"/>
      <c r="J69" s="973"/>
      <c r="K69" s="973"/>
      <c r="L69" s="973"/>
      <c r="M69" s="973"/>
      <c r="N69" s="973"/>
      <c r="O69" s="973"/>
      <c r="P69" s="974"/>
      <c r="Q69" s="975">
        <v>990</v>
      </c>
      <c r="R69" s="969"/>
      <c r="S69" s="969"/>
      <c r="T69" s="969"/>
      <c r="U69" s="969"/>
      <c r="V69" s="969">
        <v>961</v>
      </c>
      <c r="W69" s="969"/>
      <c r="X69" s="969"/>
      <c r="Y69" s="969"/>
      <c r="Z69" s="969"/>
      <c r="AA69" s="969">
        <v>29</v>
      </c>
      <c r="AB69" s="969"/>
      <c r="AC69" s="969"/>
      <c r="AD69" s="969"/>
      <c r="AE69" s="969"/>
      <c r="AF69" s="969">
        <v>29</v>
      </c>
      <c r="AG69" s="969"/>
      <c r="AH69" s="969"/>
      <c r="AI69" s="969"/>
      <c r="AJ69" s="969"/>
      <c r="AK69" s="969" t="s">
        <v>606</v>
      </c>
      <c r="AL69" s="969"/>
      <c r="AM69" s="969"/>
      <c r="AN69" s="969"/>
      <c r="AO69" s="969"/>
      <c r="AP69" s="969">
        <v>194</v>
      </c>
      <c r="AQ69" s="969"/>
      <c r="AR69" s="969"/>
      <c r="AS69" s="969"/>
      <c r="AT69" s="969"/>
      <c r="AU69" s="969">
        <v>163</v>
      </c>
      <c r="AV69" s="969"/>
      <c r="AW69" s="969"/>
      <c r="AX69" s="969"/>
      <c r="AY69" s="969"/>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x14ac:dyDescent="0.2">
      <c r="A70" s="236">
        <v>3</v>
      </c>
      <c r="B70" s="972" t="s">
        <v>599</v>
      </c>
      <c r="C70" s="973"/>
      <c r="D70" s="973"/>
      <c r="E70" s="973"/>
      <c r="F70" s="973"/>
      <c r="G70" s="973"/>
      <c r="H70" s="973"/>
      <c r="I70" s="973"/>
      <c r="J70" s="973"/>
      <c r="K70" s="973"/>
      <c r="L70" s="973"/>
      <c r="M70" s="973"/>
      <c r="N70" s="973"/>
      <c r="O70" s="973"/>
      <c r="P70" s="974"/>
      <c r="Q70" s="975">
        <v>1099</v>
      </c>
      <c r="R70" s="969"/>
      <c r="S70" s="969"/>
      <c r="T70" s="969"/>
      <c r="U70" s="969"/>
      <c r="V70" s="969">
        <v>1071</v>
      </c>
      <c r="W70" s="969"/>
      <c r="X70" s="969"/>
      <c r="Y70" s="969"/>
      <c r="Z70" s="969"/>
      <c r="AA70" s="969">
        <v>28</v>
      </c>
      <c r="AB70" s="969"/>
      <c r="AC70" s="969"/>
      <c r="AD70" s="969"/>
      <c r="AE70" s="969"/>
      <c r="AF70" s="969">
        <v>28</v>
      </c>
      <c r="AG70" s="969"/>
      <c r="AH70" s="969"/>
      <c r="AI70" s="969"/>
      <c r="AJ70" s="969"/>
      <c r="AK70" s="969" t="s">
        <v>606</v>
      </c>
      <c r="AL70" s="969"/>
      <c r="AM70" s="969"/>
      <c r="AN70" s="969"/>
      <c r="AO70" s="969"/>
      <c r="AP70" s="969">
        <v>36</v>
      </c>
      <c r="AQ70" s="969"/>
      <c r="AR70" s="969"/>
      <c r="AS70" s="969"/>
      <c r="AT70" s="969"/>
      <c r="AU70" s="969">
        <v>12</v>
      </c>
      <c r="AV70" s="969"/>
      <c r="AW70" s="969"/>
      <c r="AX70" s="969"/>
      <c r="AY70" s="969"/>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x14ac:dyDescent="0.2">
      <c r="A71" s="236">
        <v>4</v>
      </c>
      <c r="B71" s="972" t="s">
        <v>600</v>
      </c>
      <c r="C71" s="973"/>
      <c r="D71" s="973"/>
      <c r="E71" s="973"/>
      <c r="F71" s="973"/>
      <c r="G71" s="973"/>
      <c r="H71" s="973"/>
      <c r="I71" s="973"/>
      <c r="J71" s="973"/>
      <c r="K71" s="973"/>
      <c r="L71" s="973"/>
      <c r="M71" s="973"/>
      <c r="N71" s="973"/>
      <c r="O71" s="973"/>
      <c r="P71" s="974"/>
      <c r="Q71" s="975">
        <v>6419</v>
      </c>
      <c r="R71" s="969"/>
      <c r="S71" s="969"/>
      <c r="T71" s="969"/>
      <c r="U71" s="969"/>
      <c r="V71" s="969">
        <v>6830</v>
      </c>
      <c r="W71" s="969"/>
      <c r="X71" s="969"/>
      <c r="Y71" s="969"/>
      <c r="Z71" s="969"/>
      <c r="AA71" s="969">
        <v>-411</v>
      </c>
      <c r="AB71" s="969"/>
      <c r="AC71" s="969"/>
      <c r="AD71" s="969"/>
      <c r="AE71" s="969"/>
      <c r="AF71" s="969">
        <v>3374</v>
      </c>
      <c r="AG71" s="969"/>
      <c r="AH71" s="969"/>
      <c r="AI71" s="969"/>
      <c r="AJ71" s="969"/>
      <c r="AK71" s="969" t="s">
        <v>606</v>
      </c>
      <c r="AL71" s="969"/>
      <c r="AM71" s="969"/>
      <c r="AN71" s="969"/>
      <c r="AO71" s="969"/>
      <c r="AP71" s="969">
        <v>17137</v>
      </c>
      <c r="AQ71" s="969"/>
      <c r="AR71" s="969"/>
      <c r="AS71" s="969"/>
      <c r="AT71" s="969"/>
      <c r="AU71" s="969">
        <v>216</v>
      </c>
      <c r="AV71" s="969"/>
      <c r="AW71" s="969"/>
      <c r="AX71" s="969"/>
      <c r="AY71" s="969"/>
      <c r="AZ71" s="970"/>
      <c r="BA71" s="970"/>
      <c r="BB71" s="970"/>
      <c r="BC71" s="970"/>
      <c r="BD71" s="971"/>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x14ac:dyDescent="0.2">
      <c r="A72" s="236">
        <v>5</v>
      </c>
      <c r="B72" s="972" t="s">
        <v>601</v>
      </c>
      <c r="C72" s="973"/>
      <c r="D72" s="973"/>
      <c r="E72" s="973"/>
      <c r="F72" s="973"/>
      <c r="G72" s="973"/>
      <c r="H72" s="973"/>
      <c r="I72" s="973"/>
      <c r="J72" s="973"/>
      <c r="K72" s="973"/>
      <c r="L72" s="973"/>
      <c r="M72" s="973"/>
      <c r="N72" s="973"/>
      <c r="O72" s="973"/>
      <c r="P72" s="974"/>
      <c r="Q72" s="975">
        <v>318</v>
      </c>
      <c r="R72" s="969"/>
      <c r="S72" s="969"/>
      <c r="T72" s="969"/>
      <c r="U72" s="969"/>
      <c r="V72" s="969">
        <v>315</v>
      </c>
      <c r="W72" s="969"/>
      <c r="X72" s="969"/>
      <c r="Y72" s="969"/>
      <c r="Z72" s="969"/>
      <c r="AA72" s="969">
        <v>3</v>
      </c>
      <c r="AB72" s="969"/>
      <c r="AC72" s="969"/>
      <c r="AD72" s="969"/>
      <c r="AE72" s="969"/>
      <c r="AF72" s="969">
        <v>3</v>
      </c>
      <c r="AG72" s="969"/>
      <c r="AH72" s="969"/>
      <c r="AI72" s="969"/>
      <c r="AJ72" s="969"/>
      <c r="AK72" s="969">
        <v>226</v>
      </c>
      <c r="AL72" s="969"/>
      <c r="AM72" s="969"/>
      <c r="AN72" s="969"/>
      <c r="AO72" s="969"/>
      <c r="AP72" s="969" t="s">
        <v>530</v>
      </c>
      <c r="AQ72" s="969"/>
      <c r="AR72" s="969"/>
      <c r="AS72" s="969"/>
      <c r="AT72" s="969"/>
      <c r="AU72" s="969" t="s">
        <v>530</v>
      </c>
      <c r="AV72" s="969"/>
      <c r="AW72" s="969"/>
      <c r="AX72" s="969"/>
      <c r="AY72" s="969"/>
      <c r="AZ72" s="970"/>
      <c r="BA72" s="970"/>
      <c r="BB72" s="970"/>
      <c r="BC72" s="970"/>
      <c r="BD72" s="971"/>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x14ac:dyDescent="0.2">
      <c r="A73" s="236">
        <v>6</v>
      </c>
      <c r="B73" s="972" t="s">
        <v>602</v>
      </c>
      <c r="C73" s="973"/>
      <c r="D73" s="973"/>
      <c r="E73" s="973"/>
      <c r="F73" s="973"/>
      <c r="G73" s="973"/>
      <c r="H73" s="973"/>
      <c r="I73" s="973"/>
      <c r="J73" s="973"/>
      <c r="K73" s="973"/>
      <c r="L73" s="973"/>
      <c r="M73" s="973"/>
      <c r="N73" s="973"/>
      <c r="O73" s="973"/>
      <c r="P73" s="974"/>
      <c r="Q73" s="975">
        <v>292382</v>
      </c>
      <c r="R73" s="969"/>
      <c r="S73" s="969"/>
      <c r="T73" s="969"/>
      <c r="U73" s="969"/>
      <c r="V73" s="969">
        <v>292372</v>
      </c>
      <c r="W73" s="969"/>
      <c r="X73" s="969"/>
      <c r="Y73" s="969"/>
      <c r="Z73" s="969"/>
      <c r="AA73" s="969">
        <v>10</v>
      </c>
      <c r="AB73" s="969"/>
      <c r="AC73" s="969"/>
      <c r="AD73" s="969"/>
      <c r="AE73" s="969"/>
      <c r="AF73" s="969">
        <v>10</v>
      </c>
      <c r="AG73" s="969"/>
      <c r="AH73" s="969"/>
      <c r="AI73" s="969"/>
      <c r="AJ73" s="969"/>
      <c r="AK73" s="969">
        <v>8484</v>
      </c>
      <c r="AL73" s="969"/>
      <c r="AM73" s="969"/>
      <c r="AN73" s="969"/>
      <c r="AO73" s="969"/>
      <c r="AP73" s="969" t="s">
        <v>530</v>
      </c>
      <c r="AQ73" s="969"/>
      <c r="AR73" s="969"/>
      <c r="AS73" s="969"/>
      <c r="AT73" s="969"/>
      <c r="AU73" s="969" t="s">
        <v>530</v>
      </c>
      <c r="AV73" s="969"/>
      <c r="AW73" s="969"/>
      <c r="AX73" s="969"/>
      <c r="AY73" s="969"/>
      <c r="AZ73" s="970"/>
      <c r="BA73" s="970"/>
      <c r="BB73" s="970"/>
      <c r="BC73" s="970"/>
      <c r="BD73" s="971"/>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x14ac:dyDescent="0.2">
      <c r="A74" s="236">
        <v>7</v>
      </c>
      <c r="B74" s="972" t="s">
        <v>603</v>
      </c>
      <c r="C74" s="973"/>
      <c r="D74" s="973"/>
      <c r="E74" s="973"/>
      <c r="F74" s="973"/>
      <c r="G74" s="973"/>
      <c r="H74" s="973"/>
      <c r="I74" s="973"/>
      <c r="J74" s="973"/>
      <c r="K74" s="973"/>
      <c r="L74" s="973"/>
      <c r="M74" s="973"/>
      <c r="N74" s="973"/>
      <c r="O74" s="973"/>
      <c r="P74" s="974"/>
      <c r="Q74" s="975">
        <v>6273</v>
      </c>
      <c r="R74" s="969"/>
      <c r="S74" s="969"/>
      <c r="T74" s="969"/>
      <c r="U74" s="969"/>
      <c r="V74" s="969">
        <v>6106</v>
      </c>
      <c r="W74" s="969"/>
      <c r="X74" s="969"/>
      <c r="Y74" s="969"/>
      <c r="Z74" s="969"/>
      <c r="AA74" s="969">
        <v>167</v>
      </c>
      <c r="AB74" s="969"/>
      <c r="AC74" s="969"/>
      <c r="AD74" s="969"/>
      <c r="AE74" s="969"/>
      <c r="AF74" s="969">
        <v>167</v>
      </c>
      <c r="AG74" s="969"/>
      <c r="AH74" s="969"/>
      <c r="AI74" s="969"/>
      <c r="AJ74" s="969"/>
      <c r="AK74" s="969">
        <v>19</v>
      </c>
      <c r="AL74" s="969"/>
      <c r="AM74" s="969"/>
      <c r="AN74" s="969"/>
      <c r="AO74" s="969"/>
      <c r="AP74" s="969" t="s">
        <v>530</v>
      </c>
      <c r="AQ74" s="969"/>
      <c r="AR74" s="969"/>
      <c r="AS74" s="969"/>
      <c r="AT74" s="969"/>
      <c r="AU74" s="969" t="s">
        <v>530</v>
      </c>
      <c r="AV74" s="969"/>
      <c r="AW74" s="969"/>
      <c r="AX74" s="969"/>
      <c r="AY74" s="969"/>
      <c r="AZ74" s="970"/>
      <c r="BA74" s="970"/>
      <c r="BB74" s="970"/>
      <c r="BC74" s="970"/>
      <c r="BD74" s="971"/>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x14ac:dyDescent="0.2">
      <c r="A75" s="236">
        <v>8</v>
      </c>
      <c r="B75" s="972" t="s">
        <v>604</v>
      </c>
      <c r="C75" s="973"/>
      <c r="D75" s="973"/>
      <c r="E75" s="973"/>
      <c r="F75" s="973"/>
      <c r="G75" s="973"/>
      <c r="H75" s="973"/>
      <c r="I75" s="973"/>
      <c r="J75" s="973"/>
      <c r="K75" s="973"/>
      <c r="L75" s="973"/>
      <c r="M75" s="973"/>
      <c r="N75" s="973"/>
      <c r="O75" s="973"/>
      <c r="P75" s="974"/>
      <c r="Q75" s="976">
        <v>776</v>
      </c>
      <c r="R75" s="977"/>
      <c r="S75" s="977"/>
      <c r="T75" s="977"/>
      <c r="U75" s="978"/>
      <c r="V75" s="979">
        <v>379</v>
      </c>
      <c r="W75" s="977"/>
      <c r="X75" s="977"/>
      <c r="Y75" s="977"/>
      <c r="Z75" s="978"/>
      <c r="AA75" s="979">
        <v>397</v>
      </c>
      <c r="AB75" s="977"/>
      <c r="AC75" s="977"/>
      <c r="AD75" s="977"/>
      <c r="AE75" s="978"/>
      <c r="AF75" s="979">
        <v>397</v>
      </c>
      <c r="AG75" s="977"/>
      <c r="AH75" s="977"/>
      <c r="AI75" s="977"/>
      <c r="AJ75" s="978"/>
      <c r="AK75" s="979" t="s">
        <v>596</v>
      </c>
      <c r="AL75" s="977"/>
      <c r="AM75" s="977"/>
      <c r="AN75" s="977"/>
      <c r="AO75" s="978"/>
      <c r="AP75" s="979" t="s">
        <v>530</v>
      </c>
      <c r="AQ75" s="977"/>
      <c r="AR75" s="977"/>
      <c r="AS75" s="977"/>
      <c r="AT75" s="978"/>
      <c r="AU75" s="979" t="s">
        <v>530</v>
      </c>
      <c r="AV75" s="977"/>
      <c r="AW75" s="977"/>
      <c r="AX75" s="977"/>
      <c r="AY75" s="978"/>
      <c r="AZ75" s="970"/>
      <c r="BA75" s="970"/>
      <c r="BB75" s="970"/>
      <c r="BC75" s="970"/>
      <c r="BD75" s="971"/>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x14ac:dyDescent="0.2">
      <c r="A76" s="236">
        <v>9</v>
      </c>
      <c r="B76" s="972" t="s">
        <v>605</v>
      </c>
      <c r="C76" s="973"/>
      <c r="D76" s="973"/>
      <c r="E76" s="973"/>
      <c r="F76" s="973"/>
      <c r="G76" s="973"/>
      <c r="H76" s="973"/>
      <c r="I76" s="973"/>
      <c r="J76" s="973"/>
      <c r="K76" s="973"/>
      <c r="L76" s="973"/>
      <c r="M76" s="973"/>
      <c r="N76" s="973"/>
      <c r="O76" s="973"/>
      <c r="P76" s="974"/>
      <c r="Q76" s="976">
        <v>241</v>
      </c>
      <c r="R76" s="977"/>
      <c r="S76" s="977"/>
      <c r="T76" s="977"/>
      <c r="U76" s="978"/>
      <c r="V76" s="979">
        <v>230</v>
      </c>
      <c r="W76" s="977"/>
      <c r="X76" s="977"/>
      <c r="Y76" s="977"/>
      <c r="Z76" s="978"/>
      <c r="AA76" s="979">
        <v>11</v>
      </c>
      <c r="AB76" s="977"/>
      <c r="AC76" s="977"/>
      <c r="AD76" s="977"/>
      <c r="AE76" s="978"/>
      <c r="AF76" s="979">
        <v>11</v>
      </c>
      <c r="AG76" s="977"/>
      <c r="AH76" s="977"/>
      <c r="AI76" s="977"/>
      <c r="AJ76" s="978"/>
      <c r="AK76" s="979">
        <v>237</v>
      </c>
      <c r="AL76" s="977"/>
      <c r="AM76" s="977"/>
      <c r="AN76" s="977"/>
      <c r="AO76" s="978"/>
      <c r="AP76" s="979" t="s">
        <v>530</v>
      </c>
      <c r="AQ76" s="977"/>
      <c r="AR76" s="977"/>
      <c r="AS76" s="977"/>
      <c r="AT76" s="978"/>
      <c r="AU76" s="979" t="s">
        <v>530</v>
      </c>
      <c r="AV76" s="977"/>
      <c r="AW76" s="977"/>
      <c r="AX76" s="977"/>
      <c r="AY76" s="978"/>
      <c r="AZ76" s="970"/>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x14ac:dyDescent="0.2">
      <c r="A77" s="236">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x14ac:dyDescent="0.2">
      <c r="A78" s="236">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x14ac:dyDescent="0.2">
      <c r="A79" s="236">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x14ac:dyDescent="0.2">
      <c r="A80" s="236">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x14ac:dyDescent="0.2">
      <c r="A81" s="236">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x14ac:dyDescent="0.2">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x14ac:dyDescent="0.2">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x14ac:dyDescent="0.2">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x14ac:dyDescent="0.2">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x14ac:dyDescent="0.2">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x14ac:dyDescent="0.2">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x14ac:dyDescent="0.25">
      <c r="A88" s="238" t="s">
        <v>395</v>
      </c>
      <c r="B88" s="935" t="s">
        <v>431</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v>4034</v>
      </c>
      <c r="AG88" s="957"/>
      <c r="AH88" s="957"/>
      <c r="AI88" s="957"/>
      <c r="AJ88" s="957"/>
      <c r="AK88" s="961"/>
      <c r="AL88" s="961"/>
      <c r="AM88" s="961"/>
      <c r="AN88" s="961"/>
      <c r="AO88" s="961"/>
      <c r="AP88" s="957">
        <v>17367</v>
      </c>
      <c r="AQ88" s="957"/>
      <c r="AR88" s="957"/>
      <c r="AS88" s="957"/>
      <c r="AT88" s="957"/>
      <c r="AU88" s="957">
        <v>391</v>
      </c>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395</v>
      </c>
      <c r="BR102" s="935" t="s">
        <v>432</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v>55</v>
      </c>
      <c r="CS102" s="951"/>
      <c r="CT102" s="951"/>
      <c r="CU102" s="951"/>
      <c r="CV102" s="952"/>
      <c r="CW102" s="950">
        <v>33</v>
      </c>
      <c r="CX102" s="951"/>
      <c r="CY102" s="951"/>
      <c r="CZ102" s="951"/>
      <c r="DA102" s="952"/>
      <c r="DB102" s="950">
        <v>382</v>
      </c>
      <c r="DC102" s="951"/>
      <c r="DD102" s="951"/>
      <c r="DE102" s="951"/>
      <c r="DF102" s="952"/>
      <c r="DG102" s="950" t="s">
        <v>616</v>
      </c>
      <c r="DH102" s="951"/>
      <c r="DI102" s="951"/>
      <c r="DJ102" s="951"/>
      <c r="DK102" s="952"/>
      <c r="DL102" s="950" t="s">
        <v>616</v>
      </c>
      <c r="DM102" s="951"/>
      <c r="DN102" s="951"/>
      <c r="DO102" s="951"/>
      <c r="DP102" s="952"/>
      <c r="DQ102" s="950" t="s">
        <v>616</v>
      </c>
      <c r="DR102" s="951"/>
      <c r="DS102" s="951"/>
      <c r="DT102" s="951"/>
      <c r="DU102" s="952"/>
      <c r="DV102" s="935"/>
      <c r="DW102" s="936"/>
      <c r="DX102" s="936"/>
      <c r="DY102" s="936"/>
      <c r="DZ102" s="937"/>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433</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434</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435</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436</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40" t="s">
        <v>437</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438</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x14ac:dyDescent="0.2">
      <c r="A109" s="893" t="s">
        <v>439</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440</v>
      </c>
      <c r="AB109" s="894"/>
      <c r="AC109" s="894"/>
      <c r="AD109" s="894"/>
      <c r="AE109" s="895"/>
      <c r="AF109" s="896" t="s">
        <v>441</v>
      </c>
      <c r="AG109" s="894"/>
      <c r="AH109" s="894"/>
      <c r="AI109" s="894"/>
      <c r="AJ109" s="895"/>
      <c r="AK109" s="896" t="s">
        <v>311</v>
      </c>
      <c r="AL109" s="894"/>
      <c r="AM109" s="894"/>
      <c r="AN109" s="894"/>
      <c r="AO109" s="895"/>
      <c r="AP109" s="896" t="s">
        <v>442</v>
      </c>
      <c r="AQ109" s="894"/>
      <c r="AR109" s="894"/>
      <c r="AS109" s="894"/>
      <c r="AT109" s="927"/>
      <c r="AU109" s="893" t="s">
        <v>439</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440</v>
      </c>
      <c r="BR109" s="894"/>
      <c r="BS109" s="894"/>
      <c r="BT109" s="894"/>
      <c r="BU109" s="895"/>
      <c r="BV109" s="896" t="s">
        <v>441</v>
      </c>
      <c r="BW109" s="894"/>
      <c r="BX109" s="894"/>
      <c r="BY109" s="894"/>
      <c r="BZ109" s="895"/>
      <c r="CA109" s="896" t="s">
        <v>311</v>
      </c>
      <c r="CB109" s="894"/>
      <c r="CC109" s="894"/>
      <c r="CD109" s="894"/>
      <c r="CE109" s="895"/>
      <c r="CF109" s="934" t="s">
        <v>442</v>
      </c>
      <c r="CG109" s="934"/>
      <c r="CH109" s="934"/>
      <c r="CI109" s="934"/>
      <c r="CJ109" s="934"/>
      <c r="CK109" s="896" t="s">
        <v>443</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440</v>
      </c>
      <c r="DH109" s="894"/>
      <c r="DI109" s="894"/>
      <c r="DJ109" s="894"/>
      <c r="DK109" s="895"/>
      <c r="DL109" s="896" t="s">
        <v>441</v>
      </c>
      <c r="DM109" s="894"/>
      <c r="DN109" s="894"/>
      <c r="DO109" s="894"/>
      <c r="DP109" s="895"/>
      <c r="DQ109" s="896" t="s">
        <v>311</v>
      </c>
      <c r="DR109" s="894"/>
      <c r="DS109" s="894"/>
      <c r="DT109" s="894"/>
      <c r="DU109" s="895"/>
      <c r="DV109" s="896" t="s">
        <v>442</v>
      </c>
      <c r="DW109" s="894"/>
      <c r="DX109" s="894"/>
      <c r="DY109" s="894"/>
      <c r="DZ109" s="927"/>
    </row>
    <row r="110" spans="1:131" s="228" customFormat="1" ht="26.25" customHeight="1" x14ac:dyDescent="0.2">
      <c r="A110" s="805" t="s">
        <v>444</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1870169</v>
      </c>
      <c r="AB110" s="887"/>
      <c r="AC110" s="887"/>
      <c r="AD110" s="887"/>
      <c r="AE110" s="888"/>
      <c r="AF110" s="889">
        <v>1935460</v>
      </c>
      <c r="AG110" s="887"/>
      <c r="AH110" s="887"/>
      <c r="AI110" s="887"/>
      <c r="AJ110" s="888"/>
      <c r="AK110" s="889">
        <v>1917843</v>
      </c>
      <c r="AL110" s="887"/>
      <c r="AM110" s="887"/>
      <c r="AN110" s="887"/>
      <c r="AO110" s="888"/>
      <c r="AP110" s="890">
        <v>18.399999999999999</v>
      </c>
      <c r="AQ110" s="891"/>
      <c r="AR110" s="891"/>
      <c r="AS110" s="891"/>
      <c r="AT110" s="892"/>
      <c r="AU110" s="928" t="s">
        <v>75</v>
      </c>
      <c r="AV110" s="929"/>
      <c r="AW110" s="929"/>
      <c r="AX110" s="929"/>
      <c r="AY110" s="929"/>
      <c r="AZ110" s="858" t="s">
        <v>445</v>
      </c>
      <c r="BA110" s="806"/>
      <c r="BB110" s="806"/>
      <c r="BC110" s="806"/>
      <c r="BD110" s="806"/>
      <c r="BE110" s="806"/>
      <c r="BF110" s="806"/>
      <c r="BG110" s="806"/>
      <c r="BH110" s="806"/>
      <c r="BI110" s="806"/>
      <c r="BJ110" s="806"/>
      <c r="BK110" s="806"/>
      <c r="BL110" s="806"/>
      <c r="BM110" s="806"/>
      <c r="BN110" s="806"/>
      <c r="BO110" s="806"/>
      <c r="BP110" s="807"/>
      <c r="BQ110" s="859">
        <v>19680330</v>
      </c>
      <c r="BR110" s="840"/>
      <c r="BS110" s="840"/>
      <c r="BT110" s="840"/>
      <c r="BU110" s="840"/>
      <c r="BV110" s="840">
        <v>21226783</v>
      </c>
      <c r="BW110" s="840"/>
      <c r="BX110" s="840"/>
      <c r="BY110" s="840"/>
      <c r="BZ110" s="840"/>
      <c r="CA110" s="840">
        <v>22245473</v>
      </c>
      <c r="CB110" s="840"/>
      <c r="CC110" s="840"/>
      <c r="CD110" s="840"/>
      <c r="CE110" s="840"/>
      <c r="CF110" s="864">
        <v>213.3</v>
      </c>
      <c r="CG110" s="865"/>
      <c r="CH110" s="865"/>
      <c r="CI110" s="865"/>
      <c r="CJ110" s="865"/>
      <c r="CK110" s="924" t="s">
        <v>446</v>
      </c>
      <c r="CL110" s="817"/>
      <c r="CM110" s="858" t="s">
        <v>447</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448</v>
      </c>
      <c r="DH110" s="840"/>
      <c r="DI110" s="840"/>
      <c r="DJ110" s="840"/>
      <c r="DK110" s="840"/>
      <c r="DL110" s="840" t="s">
        <v>449</v>
      </c>
      <c r="DM110" s="840"/>
      <c r="DN110" s="840"/>
      <c r="DO110" s="840"/>
      <c r="DP110" s="840"/>
      <c r="DQ110" s="840" t="s">
        <v>448</v>
      </c>
      <c r="DR110" s="840"/>
      <c r="DS110" s="840"/>
      <c r="DT110" s="840"/>
      <c r="DU110" s="840"/>
      <c r="DV110" s="841" t="s">
        <v>448</v>
      </c>
      <c r="DW110" s="841"/>
      <c r="DX110" s="841"/>
      <c r="DY110" s="841"/>
      <c r="DZ110" s="842"/>
    </row>
    <row r="111" spans="1:131" s="228" customFormat="1" ht="26.25" customHeight="1" x14ac:dyDescent="0.2">
      <c r="A111" s="772" t="s">
        <v>450</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451</v>
      </c>
      <c r="AB111" s="917"/>
      <c r="AC111" s="917"/>
      <c r="AD111" s="917"/>
      <c r="AE111" s="918"/>
      <c r="AF111" s="919" t="s">
        <v>451</v>
      </c>
      <c r="AG111" s="917"/>
      <c r="AH111" s="917"/>
      <c r="AI111" s="917"/>
      <c r="AJ111" s="918"/>
      <c r="AK111" s="919" t="s">
        <v>451</v>
      </c>
      <c r="AL111" s="917"/>
      <c r="AM111" s="917"/>
      <c r="AN111" s="917"/>
      <c r="AO111" s="918"/>
      <c r="AP111" s="920" t="s">
        <v>451</v>
      </c>
      <c r="AQ111" s="921"/>
      <c r="AR111" s="921"/>
      <c r="AS111" s="921"/>
      <c r="AT111" s="922"/>
      <c r="AU111" s="930"/>
      <c r="AV111" s="931"/>
      <c r="AW111" s="931"/>
      <c r="AX111" s="931"/>
      <c r="AY111" s="931"/>
      <c r="AZ111" s="813" t="s">
        <v>452</v>
      </c>
      <c r="BA111" s="750"/>
      <c r="BB111" s="750"/>
      <c r="BC111" s="750"/>
      <c r="BD111" s="750"/>
      <c r="BE111" s="750"/>
      <c r="BF111" s="750"/>
      <c r="BG111" s="750"/>
      <c r="BH111" s="750"/>
      <c r="BI111" s="750"/>
      <c r="BJ111" s="750"/>
      <c r="BK111" s="750"/>
      <c r="BL111" s="750"/>
      <c r="BM111" s="750"/>
      <c r="BN111" s="750"/>
      <c r="BO111" s="750"/>
      <c r="BP111" s="751"/>
      <c r="BQ111" s="814">
        <v>36116</v>
      </c>
      <c r="BR111" s="815"/>
      <c r="BS111" s="815"/>
      <c r="BT111" s="815"/>
      <c r="BU111" s="815"/>
      <c r="BV111" s="815">
        <v>58752</v>
      </c>
      <c r="BW111" s="815"/>
      <c r="BX111" s="815"/>
      <c r="BY111" s="815"/>
      <c r="BZ111" s="815"/>
      <c r="CA111" s="815">
        <v>54931</v>
      </c>
      <c r="CB111" s="815"/>
      <c r="CC111" s="815"/>
      <c r="CD111" s="815"/>
      <c r="CE111" s="815"/>
      <c r="CF111" s="873">
        <v>0.5</v>
      </c>
      <c r="CG111" s="874"/>
      <c r="CH111" s="874"/>
      <c r="CI111" s="874"/>
      <c r="CJ111" s="874"/>
      <c r="CK111" s="925"/>
      <c r="CL111" s="819"/>
      <c r="CM111" s="813" t="s">
        <v>453</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454</v>
      </c>
      <c r="DH111" s="815"/>
      <c r="DI111" s="815"/>
      <c r="DJ111" s="815"/>
      <c r="DK111" s="815"/>
      <c r="DL111" s="815" t="s">
        <v>454</v>
      </c>
      <c r="DM111" s="815"/>
      <c r="DN111" s="815"/>
      <c r="DO111" s="815"/>
      <c r="DP111" s="815"/>
      <c r="DQ111" s="815" t="s">
        <v>454</v>
      </c>
      <c r="DR111" s="815"/>
      <c r="DS111" s="815"/>
      <c r="DT111" s="815"/>
      <c r="DU111" s="815"/>
      <c r="DV111" s="792" t="s">
        <v>454</v>
      </c>
      <c r="DW111" s="792"/>
      <c r="DX111" s="792"/>
      <c r="DY111" s="792"/>
      <c r="DZ111" s="793"/>
    </row>
    <row r="112" spans="1:131" s="228" customFormat="1" ht="26.25" customHeight="1" x14ac:dyDescent="0.2">
      <c r="A112" s="910" t="s">
        <v>455</v>
      </c>
      <c r="B112" s="911"/>
      <c r="C112" s="750" t="s">
        <v>456</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457</v>
      </c>
      <c r="AB112" s="778"/>
      <c r="AC112" s="778"/>
      <c r="AD112" s="778"/>
      <c r="AE112" s="779"/>
      <c r="AF112" s="780" t="s">
        <v>457</v>
      </c>
      <c r="AG112" s="778"/>
      <c r="AH112" s="778"/>
      <c r="AI112" s="778"/>
      <c r="AJ112" s="779"/>
      <c r="AK112" s="780" t="s">
        <v>457</v>
      </c>
      <c r="AL112" s="778"/>
      <c r="AM112" s="778"/>
      <c r="AN112" s="778"/>
      <c r="AO112" s="779"/>
      <c r="AP112" s="822" t="s">
        <v>457</v>
      </c>
      <c r="AQ112" s="823"/>
      <c r="AR112" s="823"/>
      <c r="AS112" s="823"/>
      <c r="AT112" s="824"/>
      <c r="AU112" s="930"/>
      <c r="AV112" s="931"/>
      <c r="AW112" s="931"/>
      <c r="AX112" s="931"/>
      <c r="AY112" s="931"/>
      <c r="AZ112" s="813" t="s">
        <v>458</v>
      </c>
      <c r="BA112" s="750"/>
      <c r="BB112" s="750"/>
      <c r="BC112" s="750"/>
      <c r="BD112" s="750"/>
      <c r="BE112" s="750"/>
      <c r="BF112" s="750"/>
      <c r="BG112" s="750"/>
      <c r="BH112" s="750"/>
      <c r="BI112" s="750"/>
      <c r="BJ112" s="750"/>
      <c r="BK112" s="750"/>
      <c r="BL112" s="750"/>
      <c r="BM112" s="750"/>
      <c r="BN112" s="750"/>
      <c r="BO112" s="750"/>
      <c r="BP112" s="751"/>
      <c r="BQ112" s="814">
        <v>14880933</v>
      </c>
      <c r="BR112" s="815"/>
      <c r="BS112" s="815"/>
      <c r="BT112" s="815"/>
      <c r="BU112" s="815"/>
      <c r="BV112" s="815">
        <v>13765139</v>
      </c>
      <c r="BW112" s="815"/>
      <c r="BX112" s="815"/>
      <c r="BY112" s="815"/>
      <c r="BZ112" s="815"/>
      <c r="CA112" s="815">
        <v>13066932</v>
      </c>
      <c r="CB112" s="815"/>
      <c r="CC112" s="815"/>
      <c r="CD112" s="815"/>
      <c r="CE112" s="815"/>
      <c r="CF112" s="873">
        <v>125.3</v>
      </c>
      <c r="CG112" s="874"/>
      <c r="CH112" s="874"/>
      <c r="CI112" s="874"/>
      <c r="CJ112" s="874"/>
      <c r="CK112" s="925"/>
      <c r="CL112" s="819"/>
      <c r="CM112" s="813" t="s">
        <v>459</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457</v>
      </c>
      <c r="DH112" s="815"/>
      <c r="DI112" s="815"/>
      <c r="DJ112" s="815"/>
      <c r="DK112" s="815"/>
      <c r="DL112" s="815" t="s">
        <v>457</v>
      </c>
      <c r="DM112" s="815"/>
      <c r="DN112" s="815"/>
      <c r="DO112" s="815"/>
      <c r="DP112" s="815"/>
      <c r="DQ112" s="815" t="s">
        <v>457</v>
      </c>
      <c r="DR112" s="815"/>
      <c r="DS112" s="815"/>
      <c r="DT112" s="815"/>
      <c r="DU112" s="815"/>
      <c r="DV112" s="792" t="s">
        <v>457</v>
      </c>
      <c r="DW112" s="792"/>
      <c r="DX112" s="792"/>
      <c r="DY112" s="792"/>
      <c r="DZ112" s="793"/>
    </row>
    <row r="113" spans="1:130" s="228" customFormat="1" ht="26.25" customHeight="1" x14ac:dyDescent="0.2">
      <c r="A113" s="912"/>
      <c r="B113" s="913"/>
      <c r="C113" s="750" t="s">
        <v>460</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1475394</v>
      </c>
      <c r="AB113" s="917"/>
      <c r="AC113" s="917"/>
      <c r="AD113" s="917"/>
      <c r="AE113" s="918"/>
      <c r="AF113" s="919">
        <v>1440565</v>
      </c>
      <c r="AG113" s="917"/>
      <c r="AH113" s="917"/>
      <c r="AI113" s="917"/>
      <c r="AJ113" s="918"/>
      <c r="AK113" s="919">
        <v>1506592</v>
      </c>
      <c r="AL113" s="917"/>
      <c r="AM113" s="917"/>
      <c r="AN113" s="917"/>
      <c r="AO113" s="918"/>
      <c r="AP113" s="920">
        <v>14.4</v>
      </c>
      <c r="AQ113" s="921"/>
      <c r="AR113" s="921"/>
      <c r="AS113" s="921"/>
      <c r="AT113" s="922"/>
      <c r="AU113" s="930"/>
      <c r="AV113" s="931"/>
      <c r="AW113" s="931"/>
      <c r="AX113" s="931"/>
      <c r="AY113" s="931"/>
      <c r="AZ113" s="813" t="s">
        <v>461</v>
      </c>
      <c r="BA113" s="750"/>
      <c r="BB113" s="750"/>
      <c r="BC113" s="750"/>
      <c r="BD113" s="750"/>
      <c r="BE113" s="750"/>
      <c r="BF113" s="750"/>
      <c r="BG113" s="750"/>
      <c r="BH113" s="750"/>
      <c r="BI113" s="750"/>
      <c r="BJ113" s="750"/>
      <c r="BK113" s="750"/>
      <c r="BL113" s="750"/>
      <c r="BM113" s="750"/>
      <c r="BN113" s="750"/>
      <c r="BO113" s="750"/>
      <c r="BP113" s="751"/>
      <c r="BQ113" s="814">
        <v>471115</v>
      </c>
      <c r="BR113" s="815"/>
      <c r="BS113" s="815"/>
      <c r="BT113" s="815"/>
      <c r="BU113" s="815"/>
      <c r="BV113" s="815">
        <v>431420</v>
      </c>
      <c r="BW113" s="815"/>
      <c r="BX113" s="815"/>
      <c r="BY113" s="815"/>
      <c r="BZ113" s="815"/>
      <c r="CA113" s="815">
        <v>390447</v>
      </c>
      <c r="CB113" s="815"/>
      <c r="CC113" s="815"/>
      <c r="CD113" s="815"/>
      <c r="CE113" s="815"/>
      <c r="CF113" s="873">
        <v>3.7</v>
      </c>
      <c r="CG113" s="874"/>
      <c r="CH113" s="874"/>
      <c r="CI113" s="874"/>
      <c r="CJ113" s="874"/>
      <c r="CK113" s="925"/>
      <c r="CL113" s="819"/>
      <c r="CM113" s="813" t="s">
        <v>462</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457</v>
      </c>
      <c r="DH113" s="778"/>
      <c r="DI113" s="778"/>
      <c r="DJ113" s="778"/>
      <c r="DK113" s="779"/>
      <c r="DL113" s="780" t="s">
        <v>457</v>
      </c>
      <c r="DM113" s="778"/>
      <c r="DN113" s="778"/>
      <c r="DO113" s="778"/>
      <c r="DP113" s="779"/>
      <c r="DQ113" s="780" t="s">
        <v>457</v>
      </c>
      <c r="DR113" s="778"/>
      <c r="DS113" s="778"/>
      <c r="DT113" s="778"/>
      <c r="DU113" s="779"/>
      <c r="DV113" s="822" t="s">
        <v>457</v>
      </c>
      <c r="DW113" s="823"/>
      <c r="DX113" s="823"/>
      <c r="DY113" s="823"/>
      <c r="DZ113" s="824"/>
    </row>
    <row r="114" spans="1:130" s="228" customFormat="1" ht="26.25" customHeight="1" x14ac:dyDescent="0.2">
      <c r="A114" s="912"/>
      <c r="B114" s="913"/>
      <c r="C114" s="750" t="s">
        <v>463</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46168</v>
      </c>
      <c r="AB114" s="778"/>
      <c r="AC114" s="778"/>
      <c r="AD114" s="778"/>
      <c r="AE114" s="779"/>
      <c r="AF114" s="780">
        <v>46149</v>
      </c>
      <c r="AG114" s="778"/>
      <c r="AH114" s="778"/>
      <c r="AI114" s="778"/>
      <c r="AJ114" s="779"/>
      <c r="AK114" s="780">
        <v>47430</v>
      </c>
      <c r="AL114" s="778"/>
      <c r="AM114" s="778"/>
      <c r="AN114" s="778"/>
      <c r="AO114" s="779"/>
      <c r="AP114" s="822">
        <v>0.5</v>
      </c>
      <c r="AQ114" s="823"/>
      <c r="AR114" s="823"/>
      <c r="AS114" s="823"/>
      <c r="AT114" s="824"/>
      <c r="AU114" s="930"/>
      <c r="AV114" s="931"/>
      <c r="AW114" s="931"/>
      <c r="AX114" s="931"/>
      <c r="AY114" s="931"/>
      <c r="AZ114" s="813" t="s">
        <v>464</v>
      </c>
      <c r="BA114" s="750"/>
      <c r="BB114" s="750"/>
      <c r="BC114" s="750"/>
      <c r="BD114" s="750"/>
      <c r="BE114" s="750"/>
      <c r="BF114" s="750"/>
      <c r="BG114" s="750"/>
      <c r="BH114" s="750"/>
      <c r="BI114" s="750"/>
      <c r="BJ114" s="750"/>
      <c r="BK114" s="750"/>
      <c r="BL114" s="750"/>
      <c r="BM114" s="750"/>
      <c r="BN114" s="750"/>
      <c r="BO114" s="750"/>
      <c r="BP114" s="751"/>
      <c r="BQ114" s="814">
        <v>2705024</v>
      </c>
      <c r="BR114" s="815"/>
      <c r="BS114" s="815"/>
      <c r="BT114" s="815"/>
      <c r="BU114" s="815"/>
      <c r="BV114" s="815">
        <v>2651397</v>
      </c>
      <c r="BW114" s="815"/>
      <c r="BX114" s="815"/>
      <c r="BY114" s="815"/>
      <c r="BZ114" s="815"/>
      <c r="CA114" s="815">
        <v>2754695</v>
      </c>
      <c r="CB114" s="815"/>
      <c r="CC114" s="815"/>
      <c r="CD114" s="815"/>
      <c r="CE114" s="815"/>
      <c r="CF114" s="873">
        <v>26.4</v>
      </c>
      <c r="CG114" s="874"/>
      <c r="CH114" s="874"/>
      <c r="CI114" s="874"/>
      <c r="CJ114" s="874"/>
      <c r="CK114" s="925"/>
      <c r="CL114" s="819"/>
      <c r="CM114" s="813" t="s">
        <v>465</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457</v>
      </c>
      <c r="DH114" s="778"/>
      <c r="DI114" s="778"/>
      <c r="DJ114" s="778"/>
      <c r="DK114" s="779"/>
      <c r="DL114" s="780" t="s">
        <v>457</v>
      </c>
      <c r="DM114" s="778"/>
      <c r="DN114" s="778"/>
      <c r="DO114" s="778"/>
      <c r="DP114" s="779"/>
      <c r="DQ114" s="780" t="s">
        <v>457</v>
      </c>
      <c r="DR114" s="778"/>
      <c r="DS114" s="778"/>
      <c r="DT114" s="778"/>
      <c r="DU114" s="779"/>
      <c r="DV114" s="822" t="s">
        <v>457</v>
      </c>
      <c r="DW114" s="823"/>
      <c r="DX114" s="823"/>
      <c r="DY114" s="823"/>
      <c r="DZ114" s="824"/>
    </row>
    <row r="115" spans="1:130" s="228" customFormat="1" ht="26.25" customHeight="1" x14ac:dyDescent="0.2">
      <c r="A115" s="912"/>
      <c r="B115" s="913"/>
      <c r="C115" s="750" t="s">
        <v>466</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v>18248</v>
      </c>
      <c r="AB115" s="917"/>
      <c r="AC115" s="917"/>
      <c r="AD115" s="917"/>
      <c r="AE115" s="918"/>
      <c r="AF115" s="919">
        <v>2944</v>
      </c>
      <c r="AG115" s="917"/>
      <c r="AH115" s="917"/>
      <c r="AI115" s="917"/>
      <c r="AJ115" s="918"/>
      <c r="AK115" s="919">
        <v>17326</v>
      </c>
      <c r="AL115" s="917"/>
      <c r="AM115" s="917"/>
      <c r="AN115" s="917"/>
      <c r="AO115" s="918"/>
      <c r="AP115" s="920">
        <v>0.2</v>
      </c>
      <c r="AQ115" s="921"/>
      <c r="AR115" s="921"/>
      <c r="AS115" s="921"/>
      <c r="AT115" s="922"/>
      <c r="AU115" s="930"/>
      <c r="AV115" s="931"/>
      <c r="AW115" s="931"/>
      <c r="AX115" s="931"/>
      <c r="AY115" s="931"/>
      <c r="AZ115" s="813" t="s">
        <v>467</v>
      </c>
      <c r="BA115" s="750"/>
      <c r="BB115" s="750"/>
      <c r="BC115" s="750"/>
      <c r="BD115" s="750"/>
      <c r="BE115" s="750"/>
      <c r="BF115" s="750"/>
      <c r="BG115" s="750"/>
      <c r="BH115" s="750"/>
      <c r="BI115" s="750"/>
      <c r="BJ115" s="750"/>
      <c r="BK115" s="750"/>
      <c r="BL115" s="750"/>
      <c r="BM115" s="750"/>
      <c r="BN115" s="750"/>
      <c r="BO115" s="750"/>
      <c r="BP115" s="751"/>
      <c r="BQ115" s="814">
        <v>368</v>
      </c>
      <c r="BR115" s="815"/>
      <c r="BS115" s="815"/>
      <c r="BT115" s="815"/>
      <c r="BU115" s="815"/>
      <c r="BV115" s="815">
        <v>404</v>
      </c>
      <c r="BW115" s="815"/>
      <c r="BX115" s="815"/>
      <c r="BY115" s="815"/>
      <c r="BZ115" s="815"/>
      <c r="CA115" s="815">
        <v>685</v>
      </c>
      <c r="CB115" s="815"/>
      <c r="CC115" s="815"/>
      <c r="CD115" s="815"/>
      <c r="CE115" s="815"/>
      <c r="CF115" s="873">
        <v>0</v>
      </c>
      <c r="CG115" s="874"/>
      <c r="CH115" s="874"/>
      <c r="CI115" s="874"/>
      <c r="CJ115" s="874"/>
      <c r="CK115" s="925"/>
      <c r="CL115" s="819"/>
      <c r="CM115" s="813" t="s">
        <v>468</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457</v>
      </c>
      <c r="DH115" s="778"/>
      <c r="DI115" s="778"/>
      <c r="DJ115" s="778"/>
      <c r="DK115" s="779"/>
      <c r="DL115" s="780" t="s">
        <v>457</v>
      </c>
      <c r="DM115" s="778"/>
      <c r="DN115" s="778"/>
      <c r="DO115" s="778"/>
      <c r="DP115" s="779"/>
      <c r="DQ115" s="780" t="s">
        <v>457</v>
      </c>
      <c r="DR115" s="778"/>
      <c r="DS115" s="778"/>
      <c r="DT115" s="778"/>
      <c r="DU115" s="779"/>
      <c r="DV115" s="822" t="s">
        <v>457</v>
      </c>
      <c r="DW115" s="823"/>
      <c r="DX115" s="823"/>
      <c r="DY115" s="823"/>
      <c r="DZ115" s="824"/>
    </row>
    <row r="116" spans="1:130" s="228" customFormat="1" ht="26.25" customHeight="1" x14ac:dyDescent="0.2">
      <c r="A116" s="914"/>
      <c r="B116" s="915"/>
      <c r="C116" s="837" t="s">
        <v>469</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t="s">
        <v>457</v>
      </c>
      <c r="AB116" s="778"/>
      <c r="AC116" s="778"/>
      <c r="AD116" s="778"/>
      <c r="AE116" s="779"/>
      <c r="AF116" s="780" t="s">
        <v>457</v>
      </c>
      <c r="AG116" s="778"/>
      <c r="AH116" s="778"/>
      <c r="AI116" s="778"/>
      <c r="AJ116" s="779"/>
      <c r="AK116" s="780" t="s">
        <v>457</v>
      </c>
      <c r="AL116" s="778"/>
      <c r="AM116" s="778"/>
      <c r="AN116" s="778"/>
      <c r="AO116" s="779"/>
      <c r="AP116" s="822" t="s">
        <v>457</v>
      </c>
      <c r="AQ116" s="823"/>
      <c r="AR116" s="823"/>
      <c r="AS116" s="823"/>
      <c r="AT116" s="824"/>
      <c r="AU116" s="930"/>
      <c r="AV116" s="931"/>
      <c r="AW116" s="931"/>
      <c r="AX116" s="931"/>
      <c r="AY116" s="931"/>
      <c r="AZ116" s="907" t="s">
        <v>470</v>
      </c>
      <c r="BA116" s="908"/>
      <c r="BB116" s="908"/>
      <c r="BC116" s="908"/>
      <c r="BD116" s="908"/>
      <c r="BE116" s="908"/>
      <c r="BF116" s="908"/>
      <c r="BG116" s="908"/>
      <c r="BH116" s="908"/>
      <c r="BI116" s="908"/>
      <c r="BJ116" s="908"/>
      <c r="BK116" s="908"/>
      <c r="BL116" s="908"/>
      <c r="BM116" s="908"/>
      <c r="BN116" s="908"/>
      <c r="BO116" s="908"/>
      <c r="BP116" s="909"/>
      <c r="BQ116" s="814" t="s">
        <v>457</v>
      </c>
      <c r="BR116" s="815"/>
      <c r="BS116" s="815"/>
      <c r="BT116" s="815"/>
      <c r="BU116" s="815"/>
      <c r="BV116" s="815" t="s">
        <v>457</v>
      </c>
      <c r="BW116" s="815"/>
      <c r="BX116" s="815"/>
      <c r="BY116" s="815"/>
      <c r="BZ116" s="815"/>
      <c r="CA116" s="815" t="s">
        <v>457</v>
      </c>
      <c r="CB116" s="815"/>
      <c r="CC116" s="815"/>
      <c r="CD116" s="815"/>
      <c r="CE116" s="815"/>
      <c r="CF116" s="873" t="s">
        <v>457</v>
      </c>
      <c r="CG116" s="874"/>
      <c r="CH116" s="874"/>
      <c r="CI116" s="874"/>
      <c r="CJ116" s="874"/>
      <c r="CK116" s="925"/>
      <c r="CL116" s="819"/>
      <c r="CM116" s="813" t="s">
        <v>471</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457</v>
      </c>
      <c r="DH116" s="778"/>
      <c r="DI116" s="778"/>
      <c r="DJ116" s="778"/>
      <c r="DK116" s="779"/>
      <c r="DL116" s="780" t="s">
        <v>457</v>
      </c>
      <c r="DM116" s="778"/>
      <c r="DN116" s="778"/>
      <c r="DO116" s="778"/>
      <c r="DP116" s="779"/>
      <c r="DQ116" s="780" t="s">
        <v>457</v>
      </c>
      <c r="DR116" s="778"/>
      <c r="DS116" s="778"/>
      <c r="DT116" s="778"/>
      <c r="DU116" s="779"/>
      <c r="DV116" s="822" t="s">
        <v>457</v>
      </c>
      <c r="DW116" s="823"/>
      <c r="DX116" s="823"/>
      <c r="DY116" s="823"/>
      <c r="DZ116" s="824"/>
    </row>
    <row r="117" spans="1:130" s="228" customFormat="1" ht="26.25" customHeight="1" x14ac:dyDescent="0.2">
      <c r="A117" s="893" t="s">
        <v>191</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472</v>
      </c>
      <c r="Z117" s="895"/>
      <c r="AA117" s="900">
        <v>3409979</v>
      </c>
      <c r="AB117" s="901"/>
      <c r="AC117" s="901"/>
      <c r="AD117" s="901"/>
      <c r="AE117" s="902"/>
      <c r="AF117" s="903">
        <v>3425118</v>
      </c>
      <c r="AG117" s="901"/>
      <c r="AH117" s="901"/>
      <c r="AI117" s="901"/>
      <c r="AJ117" s="902"/>
      <c r="AK117" s="903">
        <v>3489191</v>
      </c>
      <c r="AL117" s="901"/>
      <c r="AM117" s="901"/>
      <c r="AN117" s="901"/>
      <c r="AO117" s="902"/>
      <c r="AP117" s="904"/>
      <c r="AQ117" s="905"/>
      <c r="AR117" s="905"/>
      <c r="AS117" s="905"/>
      <c r="AT117" s="906"/>
      <c r="AU117" s="930"/>
      <c r="AV117" s="931"/>
      <c r="AW117" s="931"/>
      <c r="AX117" s="931"/>
      <c r="AY117" s="931"/>
      <c r="AZ117" s="861" t="s">
        <v>473</v>
      </c>
      <c r="BA117" s="862"/>
      <c r="BB117" s="862"/>
      <c r="BC117" s="862"/>
      <c r="BD117" s="862"/>
      <c r="BE117" s="862"/>
      <c r="BF117" s="862"/>
      <c r="BG117" s="862"/>
      <c r="BH117" s="862"/>
      <c r="BI117" s="862"/>
      <c r="BJ117" s="862"/>
      <c r="BK117" s="862"/>
      <c r="BL117" s="862"/>
      <c r="BM117" s="862"/>
      <c r="BN117" s="862"/>
      <c r="BO117" s="862"/>
      <c r="BP117" s="863"/>
      <c r="BQ117" s="814" t="s">
        <v>474</v>
      </c>
      <c r="BR117" s="815"/>
      <c r="BS117" s="815"/>
      <c r="BT117" s="815"/>
      <c r="BU117" s="815"/>
      <c r="BV117" s="815" t="s">
        <v>474</v>
      </c>
      <c r="BW117" s="815"/>
      <c r="BX117" s="815"/>
      <c r="BY117" s="815"/>
      <c r="BZ117" s="815"/>
      <c r="CA117" s="815" t="s">
        <v>474</v>
      </c>
      <c r="CB117" s="815"/>
      <c r="CC117" s="815"/>
      <c r="CD117" s="815"/>
      <c r="CE117" s="815"/>
      <c r="CF117" s="873" t="s">
        <v>475</v>
      </c>
      <c r="CG117" s="874"/>
      <c r="CH117" s="874"/>
      <c r="CI117" s="874"/>
      <c r="CJ117" s="874"/>
      <c r="CK117" s="925"/>
      <c r="CL117" s="819"/>
      <c r="CM117" s="813" t="s">
        <v>476</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474</v>
      </c>
      <c r="DH117" s="778"/>
      <c r="DI117" s="778"/>
      <c r="DJ117" s="778"/>
      <c r="DK117" s="779"/>
      <c r="DL117" s="780" t="s">
        <v>474</v>
      </c>
      <c r="DM117" s="778"/>
      <c r="DN117" s="778"/>
      <c r="DO117" s="778"/>
      <c r="DP117" s="779"/>
      <c r="DQ117" s="780" t="s">
        <v>474</v>
      </c>
      <c r="DR117" s="778"/>
      <c r="DS117" s="778"/>
      <c r="DT117" s="778"/>
      <c r="DU117" s="779"/>
      <c r="DV117" s="822" t="s">
        <v>474</v>
      </c>
      <c r="DW117" s="823"/>
      <c r="DX117" s="823"/>
      <c r="DY117" s="823"/>
      <c r="DZ117" s="824"/>
    </row>
    <row r="118" spans="1:130" s="228" customFormat="1" ht="26.25" customHeight="1" x14ac:dyDescent="0.2">
      <c r="A118" s="893" t="s">
        <v>443</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440</v>
      </c>
      <c r="AB118" s="894"/>
      <c r="AC118" s="894"/>
      <c r="AD118" s="894"/>
      <c r="AE118" s="895"/>
      <c r="AF118" s="896" t="s">
        <v>441</v>
      </c>
      <c r="AG118" s="894"/>
      <c r="AH118" s="894"/>
      <c r="AI118" s="894"/>
      <c r="AJ118" s="895"/>
      <c r="AK118" s="896" t="s">
        <v>311</v>
      </c>
      <c r="AL118" s="894"/>
      <c r="AM118" s="894"/>
      <c r="AN118" s="894"/>
      <c r="AO118" s="895"/>
      <c r="AP118" s="897" t="s">
        <v>442</v>
      </c>
      <c r="AQ118" s="898"/>
      <c r="AR118" s="898"/>
      <c r="AS118" s="898"/>
      <c r="AT118" s="899"/>
      <c r="AU118" s="930"/>
      <c r="AV118" s="931"/>
      <c r="AW118" s="931"/>
      <c r="AX118" s="931"/>
      <c r="AY118" s="931"/>
      <c r="AZ118" s="836" t="s">
        <v>477</v>
      </c>
      <c r="BA118" s="837"/>
      <c r="BB118" s="837"/>
      <c r="BC118" s="837"/>
      <c r="BD118" s="837"/>
      <c r="BE118" s="837"/>
      <c r="BF118" s="837"/>
      <c r="BG118" s="837"/>
      <c r="BH118" s="837"/>
      <c r="BI118" s="837"/>
      <c r="BJ118" s="837"/>
      <c r="BK118" s="837"/>
      <c r="BL118" s="837"/>
      <c r="BM118" s="837"/>
      <c r="BN118" s="837"/>
      <c r="BO118" s="837"/>
      <c r="BP118" s="838"/>
      <c r="BQ118" s="877" t="s">
        <v>474</v>
      </c>
      <c r="BR118" s="843"/>
      <c r="BS118" s="843"/>
      <c r="BT118" s="843"/>
      <c r="BU118" s="843"/>
      <c r="BV118" s="843" t="s">
        <v>474</v>
      </c>
      <c r="BW118" s="843"/>
      <c r="BX118" s="843"/>
      <c r="BY118" s="843"/>
      <c r="BZ118" s="843"/>
      <c r="CA118" s="843" t="s">
        <v>449</v>
      </c>
      <c r="CB118" s="843"/>
      <c r="CC118" s="843"/>
      <c r="CD118" s="843"/>
      <c r="CE118" s="843"/>
      <c r="CF118" s="873" t="s">
        <v>474</v>
      </c>
      <c r="CG118" s="874"/>
      <c r="CH118" s="874"/>
      <c r="CI118" s="874"/>
      <c r="CJ118" s="874"/>
      <c r="CK118" s="925"/>
      <c r="CL118" s="819"/>
      <c r="CM118" s="813" t="s">
        <v>478</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474</v>
      </c>
      <c r="DH118" s="778"/>
      <c r="DI118" s="778"/>
      <c r="DJ118" s="778"/>
      <c r="DK118" s="779"/>
      <c r="DL118" s="780" t="s">
        <v>474</v>
      </c>
      <c r="DM118" s="778"/>
      <c r="DN118" s="778"/>
      <c r="DO118" s="778"/>
      <c r="DP118" s="779"/>
      <c r="DQ118" s="780" t="s">
        <v>474</v>
      </c>
      <c r="DR118" s="778"/>
      <c r="DS118" s="778"/>
      <c r="DT118" s="778"/>
      <c r="DU118" s="779"/>
      <c r="DV118" s="822" t="s">
        <v>474</v>
      </c>
      <c r="DW118" s="823"/>
      <c r="DX118" s="823"/>
      <c r="DY118" s="823"/>
      <c r="DZ118" s="824"/>
    </row>
    <row r="119" spans="1:130" s="228" customFormat="1" ht="26.25" customHeight="1" x14ac:dyDescent="0.2">
      <c r="A119" s="816" t="s">
        <v>446</v>
      </c>
      <c r="B119" s="817"/>
      <c r="C119" s="858" t="s">
        <v>447</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474</v>
      </c>
      <c r="AB119" s="887"/>
      <c r="AC119" s="887"/>
      <c r="AD119" s="887"/>
      <c r="AE119" s="888"/>
      <c r="AF119" s="889" t="s">
        <v>474</v>
      </c>
      <c r="AG119" s="887"/>
      <c r="AH119" s="887"/>
      <c r="AI119" s="887"/>
      <c r="AJ119" s="888"/>
      <c r="AK119" s="889" t="s">
        <v>474</v>
      </c>
      <c r="AL119" s="887"/>
      <c r="AM119" s="887"/>
      <c r="AN119" s="887"/>
      <c r="AO119" s="888"/>
      <c r="AP119" s="890" t="s">
        <v>474</v>
      </c>
      <c r="AQ119" s="891"/>
      <c r="AR119" s="891"/>
      <c r="AS119" s="891"/>
      <c r="AT119" s="892"/>
      <c r="AU119" s="932"/>
      <c r="AV119" s="933"/>
      <c r="AW119" s="933"/>
      <c r="AX119" s="933"/>
      <c r="AY119" s="933"/>
      <c r="AZ119" s="249" t="s">
        <v>191</v>
      </c>
      <c r="BA119" s="249"/>
      <c r="BB119" s="249"/>
      <c r="BC119" s="249"/>
      <c r="BD119" s="249"/>
      <c r="BE119" s="249"/>
      <c r="BF119" s="249"/>
      <c r="BG119" s="249"/>
      <c r="BH119" s="249"/>
      <c r="BI119" s="249"/>
      <c r="BJ119" s="249"/>
      <c r="BK119" s="249"/>
      <c r="BL119" s="249"/>
      <c r="BM119" s="249"/>
      <c r="BN119" s="249"/>
      <c r="BO119" s="875" t="s">
        <v>479</v>
      </c>
      <c r="BP119" s="876"/>
      <c r="BQ119" s="877">
        <v>37773886</v>
      </c>
      <c r="BR119" s="843"/>
      <c r="BS119" s="843"/>
      <c r="BT119" s="843"/>
      <c r="BU119" s="843"/>
      <c r="BV119" s="843">
        <v>38133895</v>
      </c>
      <c r="BW119" s="843"/>
      <c r="BX119" s="843"/>
      <c r="BY119" s="843"/>
      <c r="BZ119" s="843"/>
      <c r="CA119" s="843">
        <v>38513163</v>
      </c>
      <c r="CB119" s="843"/>
      <c r="CC119" s="843"/>
      <c r="CD119" s="843"/>
      <c r="CE119" s="843"/>
      <c r="CF119" s="746"/>
      <c r="CG119" s="747"/>
      <c r="CH119" s="747"/>
      <c r="CI119" s="747"/>
      <c r="CJ119" s="832"/>
      <c r="CK119" s="926"/>
      <c r="CL119" s="821"/>
      <c r="CM119" s="836" t="s">
        <v>480</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v>36116</v>
      </c>
      <c r="DH119" s="762"/>
      <c r="DI119" s="762"/>
      <c r="DJ119" s="762"/>
      <c r="DK119" s="763"/>
      <c r="DL119" s="764">
        <v>58752</v>
      </c>
      <c r="DM119" s="762"/>
      <c r="DN119" s="762"/>
      <c r="DO119" s="762"/>
      <c r="DP119" s="763"/>
      <c r="DQ119" s="764">
        <v>54931</v>
      </c>
      <c r="DR119" s="762"/>
      <c r="DS119" s="762"/>
      <c r="DT119" s="762"/>
      <c r="DU119" s="763"/>
      <c r="DV119" s="846">
        <v>0.5</v>
      </c>
      <c r="DW119" s="847"/>
      <c r="DX119" s="847"/>
      <c r="DY119" s="847"/>
      <c r="DZ119" s="848"/>
    </row>
    <row r="120" spans="1:130" s="228" customFormat="1" ht="26.25" customHeight="1" x14ac:dyDescent="0.2">
      <c r="A120" s="818"/>
      <c r="B120" s="819"/>
      <c r="C120" s="813" t="s">
        <v>453</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474</v>
      </c>
      <c r="AB120" s="778"/>
      <c r="AC120" s="778"/>
      <c r="AD120" s="778"/>
      <c r="AE120" s="779"/>
      <c r="AF120" s="780" t="s">
        <v>474</v>
      </c>
      <c r="AG120" s="778"/>
      <c r="AH120" s="778"/>
      <c r="AI120" s="778"/>
      <c r="AJ120" s="779"/>
      <c r="AK120" s="780" t="s">
        <v>474</v>
      </c>
      <c r="AL120" s="778"/>
      <c r="AM120" s="778"/>
      <c r="AN120" s="778"/>
      <c r="AO120" s="779"/>
      <c r="AP120" s="822" t="s">
        <v>474</v>
      </c>
      <c r="AQ120" s="823"/>
      <c r="AR120" s="823"/>
      <c r="AS120" s="823"/>
      <c r="AT120" s="824"/>
      <c r="AU120" s="878" t="s">
        <v>481</v>
      </c>
      <c r="AV120" s="879"/>
      <c r="AW120" s="879"/>
      <c r="AX120" s="879"/>
      <c r="AY120" s="880"/>
      <c r="AZ120" s="858" t="s">
        <v>482</v>
      </c>
      <c r="BA120" s="806"/>
      <c r="BB120" s="806"/>
      <c r="BC120" s="806"/>
      <c r="BD120" s="806"/>
      <c r="BE120" s="806"/>
      <c r="BF120" s="806"/>
      <c r="BG120" s="806"/>
      <c r="BH120" s="806"/>
      <c r="BI120" s="806"/>
      <c r="BJ120" s="806"/>
      <c r="BK120" s="806"/>
      <c r="BL120" s="806"/>
      <c r="BM120" s="806"/>
      <c r="BN120" s="806"/>
      <c r="BO120" s="806"/>
      <c r="BP120" s="807"/>
      <c r="BQ120" s="859">
        <v>13401444</v>
      </c>
      <c r="BR120" s="840"/>
      <c r="BS120" s="840"/>
      <c r="BT120" s="840"/>
      <c r="BU120" s="840"/>
      <c r="BV120" s="840">
        <v>12985437</v>
      </c>
      <c r="BW120" s="840"/>
      <c r="BX120" s="840"/>
      <c r="BY120" s="840"/>
      <c r="BZ120" s="840"/>
      <c r="CA120" s="840">
        <v>14339962</v>
      </c>
      <c r="CB120" s="840"/>
      <c r="CC120" s="840"/>
      <c r="CD120" s="840"/>
      <c r="CE120" s="840"/>
      <c r="CF120" s="864">
        <v>137.5</v>
      </c>
      <c r="CG120" s="865"/>
      <c r="CH120" s="865"/>
      <c r="CI120" s="865"/>
      <c r="CJ120" s="865"/>
      <c r="CK120" s="866" t="s">
        <v>483</v>
      </c>
      <c r="CL120" s="850"/>
      <c r="CM120" s="850"/>
      <c r="CN120" s="850"/>
      <c r="CO120" s="851"/>
      <c r="CP120" s="870" t="s">
        <v>484</v>
      </c>
      <c r="CQ120" s="871"/>
      <c r="CR120" s="871"/>
      <c r="CS120" s="871"/>
      <c r="CT120" s="871"/>
      <c r="CU120" s="871"/>
      <c r="CV120" s="871"/>
      <c r="CW120" s="871"/>
      <c r="CX120" s="871"/>
      <c r="CY120" s="871"/>
      <c r="CZ120" s="871"/>
      <c r="DA120" s="871"/>
      <c r="DB120" s="871"/>
      <c r="DC120" s="871"/>
      <c r="DD120" s="871"/>
      <c r="DE120" s="871"/>
      <c r="DF120" s="872"/>
      <c r="DG120" s="859">
        <v>10380492</v>
      </c>
      <c r="DH120" s="840"/>
      <c r="DI120" s="840"/>
      <c r="DJ120" s="840"/>
      <c r="DK120" s="840"/>
      <c r="DL120" s="840">
        <v>9672177</v>
      </c>
      <c r="DM120" s="840"/>
      <c r="DN120" s="840"/>
      <c r="DO120" s="840"/>
      <c r="DP120" s="840"/>
      <c r="DQ120" s="840">
        <v>9277408</v>
      </c>
      <c r="DR120" s="840"/>
      <c r="DS120" s="840"/>
      <c r="DT120" s="840"/>
      <c r="DU120" s="840"/>
      <c r="DV120" s="841">
        <v>89</v>
      </c>
      <c r="DW120" s="841"/>
      <c r="DX120" s="841"/>
      <c r="DY120" s="841"/>
      <c r="DZ120" s="842"/>
    </row>
    <row r="121" spans="1:130" s="228" customFormat="1" ht="26.25" customHeight="1" x14ac:dyDescent="0.2">
      <c r="A121" s="818"/>
      <c r="B121" s="819"/>
      <c r="C121" s="861" t="s">
        <v>485</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474</v>
      </c>
      <c r="AB121" s="778"/>
      <c r="AC121" s="778"/>
      <c r="AD121" s="778"/>
      <c r="AE121" s="779"/>
      <c r="AF121" s="780" t="s">
        <v>474</v>
      </c>
      <c r="AG121" s="778"/>
      <c r="AH121" s="778"/>
      <c r="AI121" s="778"/>
      <c r="AJ121" s="779"/>
      <c r="AK121" s="780" t="s">
        <v>474</v>
      </c>
      <c r="AL121" s="778"/>
      <c r="AM121" s="778"/>
      <c r="AN121" s="778"/>
      <c r="AO121" s="779"/>
      <c r="AP121" s="822" t="s">
        <v>474</v>
      </c>
      <c r="AQ121" s="823"/>
      <c r="AR121" s="823"/>
      <c r="AS121" s="823"/>
      <c r="AT121" s="824"/>
      <c r="AU121" s="881"/>
      <c r="AV121" s="882"/>
      <c r="AW121" s="882"/>
      <c r="AX121" s="882"/>
      <c r="AY121" s="883"/>
      <c r="AZ121" s="813" t="s">
        <v>486</v>
      </c>
      <c r="BA121" s="750"/>
      <c r="BB121" s="750"/>
      <c r="BC121" s="750"/>
      <c r="BD121" s="750"/>
      <c r="BE121" s="750"/>
      <c r="BF121" s="750"/>
      <c r="BG121" s="750"/>
      <c r="BH121" s="750"/>
      <c r="BI121" s="750"/>
      <c r="BJ121" s="750"/>
      <c r="BK121" s="750"/>
      <c r="BL121" s="750"/>
      <c r="BM121" s="750"/>
      <c r="BN121" s="750"/>
      <c r="BO121" s="750"/>
      <c r="BP121" s="751"/>
      <c r="BQ121" s="814">
        <v>1349804</v>
      </c>
      <c r="BR121" s="815"/>
      <c r="BS121" s="815"/>
      <c r="BT121" s="815"/>
      <c r="BU121" s="815"/>
      <c r="BV121" s="815">
        <v>1369923</v>
      </c>
      <c r="BW121" s="815"/>
      <c r="BX121" s="815"/>
      <c r="BY121" s="815"/>
      <c r="BZ121" s="815"/>
      <c r="CA121" s="815">
        <v>1346357</v>
      </c>
      <c r="CB121" s="815"/>
      <c r="CC121" s="815"/>
      <c r="CD121" s="815"/>
      <c r="CE121" s="815"/>
      <c r="CF121" s="873">
        <v>12.9</v>
      </c>
      <c r="CG121" s="874"/>
      <c r="CH121" s="874"/>
      <c r="CI121" s="874"/>
      <c r="CJ121" s="874"/>
      <c r="CK121" s="867"/>
      <c r="CL121" s="853"/>
      <c r="CM121" s="853"/>
      <c r="CN121" s="853"/>
      <c r="CO121" s="854"/>
      <c r="CP121" s="833" t="s">
        <v>487</v>
      </c>
      <c r="CQ121" s="834"/>
      <c r="CR121" s="834"/>
      <c r="CS121" s="834"/>
      <c r="CT121" s="834"/>
      <c r="CU121" s="834"/>
      <c r="CV121" s="834"/>
      <c r="CW121" s="834"/>
      <c r="CX121" s="834"/>
      <c r="CY121" s="834"/>
      <c r="CZ121" s="834"/>
      <c r="DA121" s="834"/>
      <c r="DB121" s="834"/>
      <c r="DC121" s="834"/>
      <c r="DD121" s="834"/>
      <c r="DE121" s="834"/>
      <c r="DF121" s="835"/>
      <c r="DG121" s="814">
        <v>2140958</v>
      </c>
      <c r="DH121" s="815"/>
      <c r="DI121" s="815"/>
      <c r="DJ121" s="815"/>
      <c r="DK121" s="815"/>
      <c r="DL121" s="815">
        <v>1850195</v>
      </c>
      <c r="DM121" s="815"/>
      <c r="DN121" s="815"/>
      <c r="DO121" s="815"/>
      <c r="DP121" s="815"/>
      <c r="DQ121" s="815">
        <v>1688050</v>
      </c>
      <c r="DR121" s="815"/>
      <c r="DS121" s="815"/>
      <c r="DT121" s="815"/>
      <c r="DU121" s="815"/>
      <c r="DV121" s="792">
        <v>16.2</v>
      </c>
      <c r="DW121" s="792"/>
      <c r="DX121" s="792"/>
      <c r="DY121" s="792"/>
      <c r="DZ121" s="793"/>
    </row>
    <row r="122" spans="1:130" s="228" customFormat="1" ht="26.25" customHeight="1" x14ac:dyDescent="0.2">
      <c r="A122" s="818"/>
      <c r="B122" s="819"/>
      <c r="C122" s="813" t="s">
        <v>465</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475</v>
      </c>
      <c r="AB122" s="778"/>
      <c r="AC122" s="778"/>
      <c r="AD122" s="778"/>
      <c r="AE122" s="779"/>
      <c r="AF122" s="780" t="s">
        <v>474</v>
      </c>
      <c r="AG122" s="778"/>
      <c r="AH122" s="778"/>
      <c r="AI122" s="778"/>
      <c r="AJ122" s="779"/>
      <c r="AK122" s="780" t="s">
        <v>449</v>
      </c>
      <c r="AL122" s="778"/>
      <c r="AM122" s="778"/>
      <c r="AN122" s="778"/>
      <c r="AO122" s="779"/>
      <c r="AP122" s="822" t="s">
        <v>449</v>
      </c>
      <c r="AQ122" s="823"/>
      <c r="AR122" s="823"/>
      <c r="AS122" s="823"/>
      <c r="AT122" s="824"/>
      <c r="AU122" s="881"/>
      <c r="AV122" s="882"/>
      <c r="AW122" s="882"/>
      <c r="AX122" s="882"/>
      <c r="AY122" s="883"/>
      <c r="AZ122" s="836" t="s">
        <v>488</v>
      </c>
      <c r="BA122" s="837"/>
      <c r="BB122" s="837"/>
      <c r="BC122" s="837"/>
      <c r="BD122" s="837"/>
      <c r="BE122" s="837"/>
      <c r="BF122" s="837"/>
      <c r="BG122" s="837"/>
      <c r="BH122" s="837"/>
      <c r="BI122" s="837"/>
      <c r="BJ122" s="837"/>
      <c r="BK122" s="837"/>
      <c r="BL122" s="837"/>
      <c r="BM122" s="837"/>
      <c r="BN122" s="837"/>
      <c r="BO122" s="837"/>
      <c r="BP122" s="838"/>
      <c r="BQ122" s="877">
        <v>23376485</v>
      </c>
      <c r="BR122" s="843"/>
      <c r="BS122" s="843"/>
      <c r="BT122" s="843"/>
      <c r="BU122" s="843"/>
      <c r="BV122" s="843">
        <v>23551099</v>
      </c>
      <c r="BW122" s="843"/>
      <c r="BX122" s="843"/>
      <c r="BY122" s="843"/>
      <c r="BZ122" s="843"/>
      <c r="CA122" s="843">
        <v>23865021</v>
      </c>
      <c r="CB122" s="843"/>
      <c r="CC122" s="843"/>
      <c r="CD122" s="843"/>
      <c r="CE122" s="843"/>
      <c r="CF122" s="844">
        <v>228.9</v>
      </c>
      <c r="CG122" s="845"/>
      <c r="CH122" s="845"/>
      <c r="CI122" s="845"/>
      <c r="CJ122" s="845"/>
      <c r="CK122" s="867"/>
      <c r="CL122" s="853"/>
      <c r="CM122" s="853"/>
      <c r="CN122" s="853"/>
      <c r="CO122" s="854"/>
      <c r="CP122" s="833" t="s">
        <v>489</v>
      </c>
      <c r="CQ122" s="834"/>
      <c r="CR122" s="834"/>
      <c r="CS122" s="834"/>
      <c r="CT122" s="834"/>
      <c r="CU122" s="834"/>
      <c r="CV122" s="834"/>
      <c r="CW122" s="834"/>
      <c r="CX122" s="834"/>
      <c r="CY122" s="834"/>
      <c r="CZ122" s="834"/>
      <c r="DA122" s="834"/>
      <c r="DB122" s="834"/>
      <c r="DC122" s="834"/>
      <c r="DD122" s="834"/>
      <c r="DE122" s="834"/>
      <c r="DF122" s="835"/>
      <c r="DG122" s="814">
        <v>1862081</v>
      </c>
      <c r="DH122" s="815"/>
      <c r="DI122" s="815"/>
      <c r="DJ122" s="815"/>
      <c r="DK122" s="815"/>
      <c r="DL122" s="815">
        <v>1736095</v>
      </c>
      <c r="DM122" s="815"/>
      <c r="DN122" s="815"/>
      <c r="DO122" s="815"/>
      <c r="DP122" s="815"/>
      <c r="DQ122" s="815">
        <v>1617295</v>
      </c>
      <c r="DR122" s="815"/>
      <c r="DS122" s="815"/>
      <c r="DT122" s="815"/>
      <c r="DU122" s="815"/>
      <c r="DV122" s="792">
        <v>15.5</v>
      </c>
      <c r="DW122" s="792"/>
      <c r="DX122" s="792"/>
      <c r="DY122" s="792"/>
      <c r="DZ122" s="793"/>
    </row>
    <row r="123" spans="1:130" s="228" customFormat="1" ht="26.25" customHeight="1" x14ac:dyDescent="0.2">
      <c r="A123" s="818"/>
      <c r="B123" s="819"/>
      <c r="C123" s="813" t="s">
        <v>471</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474</v>
      </c>
      <c r="AB123" s="778"/>
      <c r="AC123" s="778"/>
      <c r="AD123" s="778"/>
      <c r="AE123" s="779"/>
      <c r="AF123" s="780" t="s">
        <v>474</v>
      </c>
      <c r="AG123" s="778"/>
      <c r="AH123" s="778"/>
      <c r="AI123" s="778"/>
      <c r="AJ123" s="779"/>
      <c r="AK123" s="780" t="s">
        <v>474</v>
      </c>
      <c r="AL123" s="778"/>
      <c r="AM123" s="778"/>
      <c r="AN123" s="778"/>
      <c r="AO123" s="779"/>
      <c r="AP123" s="822" t="s">
        <v>474</v>
      </c>
      <c r="AQ123" s="823"/>
      <c r="AR123" s="823"/>
      <c r="AS123" s="823"/>
      <c r="AT123" s="824"/>
      <c r="AU123" s="884"/>
      <c r="AV123" s="885"/>
      <c r="AW123" s="885"/>
      <c r="AX123" s="885"/>
      <c r="AY123" s="885"/>
      <c r="AZ123" s="249" t="s">
        <v>191</v>
      </c>
      <c r="BA123" s="249"/>
      <c r="BB123" s="249"/>
      <c r="BC123" s="249"/>
      <c r="BD123" s="249"/>
      <c r="BE123" s="249"/>
      <c r="BF123" s="249"/>
      <c r="BG123" s="249"/>
      <c r="BH123" s="249"/>
      <c r="BI123" s="249"/>
      <c r="BJ123" s="249"/>
      <c r="BK123" s="249"/>
      <c r="BL123" s="249"/>
      <c r="BM123" s="249"/>
      <c r="BN123" s="249"/>
      <c r="BO123" s="875" t="s">
        <v>490</v>
      </c>
      <c r="BP123" s="876"/>
      <c r="BQ123" s="830">
        <v>38127733</v>
      </c>
      <c r="BR123" s="831"/>
      <c r="BS123" s="831"/>
      <c r="BT123" s="831"/>
      <c r="BU123" s="831"/>
      <c r="BV123" s="831">
        <v>37906459</v>
      </c>
      <c r="BW123" s="831"/>
      <c r="BX123" s="831"/>
      <c r="BY123" s="831"/>
      <c r="BZ123" s="831"/>
      <c r="CA123" s="831">
        <v>39551340</v>
      </c>
      <c r="CB123" s="831"/>
      <c r="CC123" s="831"/>
      <c r="CD123" s="831"/>
      <c r="CE123" s="831"/>
      <c r="CF123" s="746"/>
      <c r="CG123" s="747"/>
      <c r="CH123" s="747"/>
      <c r="CI123" s="747"/>
      <c r="CJ123" s="832"/>
      <c r="CK123" s="867"/>
      <c r="CL123" s="853"/>
      <c r="CM123" s="853"/>
      <c r="CN123" s="853"/>
      <c r="CO123" s="854"/>
      <c r="CP123" s="833" t="s">
        <v>411</v>
      </c>
      <c r="CQ123" s="834"/>
      <c r="CR123" s="834"/>
      <c r="CS123" s="834"/>
      <c r="CT123" s="834"/>
      <c r="CU123" s="834"/>
      <c r="CV123" s="834"/>
      <c r="CW123" s="834"/>
      <c r="CX123" s="834"/>
      <c r="CY123" s="834"/>
      <c r="CZ123" s="834"/>
      <c r="DA123" s="834"/>
      <c r="DB123" s="834"/>
      <c r="DC123" s="834"/>
      <c r="DD123" s="834"/>
      <c r="DE123" s="834"/>
      <c r="DF123" s="835"/>
      <c r="DG123" s="777">
        <v>422323</v>
      </c>
      <c r="DH123" s="778"/>
      <c r="DI123" s="778"/>
      <c r="DJ123" s="778"/>
      <c r="DK123" s="779"/>
      <c r="DL123" s="780">
        <v>443186</v>
      </c>
      <c r="DM123" s="778"/>
      <c r="DN123" s="778"/>
      <c r="DO123" s="778"/>
      <c r="DP123" s="779"/>
      <c r="DQ123" s="780">
        <v>435856</v>
      </c>
      <c r="DR123" s="778"/>
      <c r="DS123" s="778"/>
      <c r="DT123" s="778"/>
      <c r="DU123" s="779"/>
      <c r="DV123" s="822">
        <v>4.2</v>
      </c>
      <c r="DW123" s="823"/>
      <c r="DX123" s="823"/>
      <c r="DY123" s="823"/>
      <c r="DZ123" s="824"/>
    </row>
    <row r="124" spans="1:130" s="228" customFormat="1" ht="26.25" customHeight="1" thickBot="1" x14ac:dyDescent="0.25">
      <c r="A124" s="818"/>
      <c r="B124" s="819"/>
      <c r="C124" s="813" t="s">
        <v>476</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238</v>
      </c>
      <c r="AB124" s="778"/>
      <c r="AC124" s="778"/>
      <c r="AD124" s="778"/>
      <c r="AE124" s="779"/>
      <c r="AF124" s="780" t="s">
        <v>238</v>
      </c>
      <c r="AG124" s="778"/>
      <c r="AH124" s="778"/>
      <c r="AI124" s="778"/>
      <c r="AJ124" s="779"/>
      <c r="AK124" s="780" t="s">
        <v>238</v>
      </c>
      <c r="AL124" s="778"/>
      <c r="AM124" s="778"/>
      <c r="AN124" s="778"/>
      <c r="AO124" s="779"/>
      <c r="AP124" s="822" t="s">
        <v>238</v>
      </c>
      <c r="AQ124" s="823"/>
      <c r="AR124" s="823"/>
      <c r="AS124" s="823"/>
      <c r="AT124" s="824"/>
      <c r="AU124" s="825" t="s">
        <v>491</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t="s">
        <v>238</v>
      </c>
      <c r="BR124" s="829"/>
      <c r="BS124" s="829"/>
      <c r="BT124" s="829"/>
      <c r="BU124" s="829"/>
      <c r="BV124" s="829">
        <v>2.1</v>
      </c>
      <c r="BW124" s="829"/>
      <c r="BX124" s="829"/>
      <c r="BY124" s="829"/>
      <c r="BZ124" s="829"/>
      <c r="CA124" s="829" t="s">
        <v>238</v>
      </c>
      <c r="CB124" s="829"/>
      <c r="CC124" s="829"/>
      <c r="CD124" s="829"/>
      <c r="CE124" s="829"/>
      <c r="CF124" s="724"/>
      <c r="CG124" s="725"/>
      <c r="CH124" s="725"/>
      <c r="CI124" s="725"/>
      <c r="CJ124" s="860"/>
      <c r="CK124" s="868"/>
      <c r="CL124" s="868"/>
      <c r="CM124" s="868"/>
      <c r="CN124" s="868"/>
      <c r="CO124" s="869"/>
      <c r="CP124" s="833" t="s">
        <v>492</v>
      </c>
      <c r="CQ124" s="834"/>
      <c r="CR124" s="834"/>
      <c r="CS124" s="834"/>
      <c r="CT124" s="834"/>
      <c r="CU124" s="834"/>
      <c r="CV124" s="834"/>
      <c r="CW124" s="834"/>
      <c r="CX124" s="834"/>
      <c r="CY124" s="834"/>
      <c r="CZ124" s="834"/>
      <c r="DA124" s="834"/>
      <c r="DB124" s="834"/>
      <c r="DC124" s="834"/>
      <c r="DD124" s="834"/>
      <c r="DE124" s="834"/>
      <c r="DF124" s="835"/>
      <c r="DG124" s="761">
        <v>75079</v>
      </c>
      <c r="DH124" s="762"/>
      <c r="DI124" s="762"/>
      <c r="DJ124" s="762"/>
      <c r="DK124" s="763"/>
      <c r="DL124" s="764">
        <v>63486</v>
      </c>
      <c r="DM124" s="762"/>
      <c r="DN124" s="762"/>
      <c r="DO124" s="762"/>
      <c r="DP124" s="763"/>
      <c r="DQ124" s="764">
        <v>48323</v>
      </c>
      <c r="DR124" s="762"/>
      <c r="DS124" s="762"/>
      <c r="DT124" s="762"/>
      <c r="DU124" s="763"/>
      <c r="DV124" s="846">
        <v>0.5</v>
      </c>
      <c r="DW124" s="847"/>
      <c r="DX124" s="847"/>
      <c r="DY124" s="847"/>
      <c r="DZ124" s="848"/>
    </row>
    <row r="125" spans="1:130" s="228" customFormat="1" ht="26.25" customHeight="1" x14ac:dyDescent="0.2">
      <c r="A125" s="818"/>
      <c r="B125" s="819"/>
      <c r="C125" s="813" t="s">
        <v>478</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238</v>
      </c>
      <c r="AB125" s="778"/>
      <c r="AC125" s="778"/>
      <c r="AD125" s="778"/>
      <c r="AE125" s="779"/>
      <c r="AF125" s="780" t="s">
        <v>238</v>
      </c>
      <c r="AG125" s="778"/>
      <c r="AH125" s="778"/>
      <c r="AI125" s="778"/>
      <c r="AJ125" s="779"/>
      <c r="AK125" s="780" t="s">
        <v>493</v>
      </c>
      <c r="AL125" s="778"/>
      <c r="AM125" s="778"/>
      <c r="AN125" s="778"/>
      <c r="AO125" s="779"/>
      <c r="AP125" s="822" t="s">
        <v>238</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494</v>
      </c>
      <c r="CL125" s="850"/>
      <c r="CM125" s="850"/>
      <c r="CN125" s="850"/>
      <c r="CO125" s="851"/>
      <c r="CP125" s="858" t="s">
        <v>495</v>
      </c>
      <c r="CQ125" s="806"/>
      <c r="CR125" s="806"/>
      <c r="CS125" s="806"/>
      <c r="CT125" s="806"/>
      <c r="CU125" s="806"/>
      <c r="CV125" s="806"/>
      <c r="CW125" s="806"/>
      <c r="CX125" s="806"/>
      <c r="CY125" s="806"/>
      <c r="CZ125" s="806"/>
      <c r="DA125" s="806"/>
      <c r="DB125" s="806"/>
      <c r="DC125" s="806"/>
      <c r="DD125" s="806"/>
      <c r="DE125" s="806"/>
      <c r="DF125" s="807"/>
      <c r="DG125" s="859" t="s">
        <v>496</v>
      </c>
      <c r="DH125" s="840"/>
      <c r="DI125" s="840"/>
      <c r="DJ125" s="840"/>
      <c r="DK125" s="840"/>
      <c r="DL125" s="840" t="s">
        <v>496</v>
      </c>
      <c r="DM125" s="840"/>
      <c r="DN125" s="840"/>
      <c r="DO125" s="840"/>
      <c r="DP125" s="840"/>
      <c r="DQ125" s="840" t="s">
        <v>496</v>
      </c>
      <c r="DR125" s="840"/>
      <c r="DS125" s="840"/>
      <c r="DT125" s="840"/>
      <c r="DU125" s="840"/>
      <c r="DV125" s="841" t="s">
        <v>496</v>
      </c>
      <c r="DW125" s="841"/>
      <c r="DX125" s="841"/>
      <c r="DY125" s="841"/>
      <c r="DZ125" s="842"/>
    </row>
    <row r="126" spans="1:130" s="228" customFormat="1" ht="26.25" customHeight="1" thickBot="1" x14ac:dyDescent="0.25">
      <c r="A126" s="818"/>
      <c r="B126" s="819"/>
      <c r="C126" s="813" t="s">
        <v>480</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v>6033</v>
      </c>
      <c r="AB126" s="778"/>
      <c r="AC126" s="778"/>
      <c r="AD126" s="778"/>
      <c r="AE126" s="779"/>
      <c r="AF126" s="780">
        <v>2793</v>
      </c>
      <c r="AG126" s="778"/>
      <c r="AH126" s="778"/>
      <c r="AI126" s="778"/>
      <c r="AJ126" s="779"/>
      <c r="AK126" s="780">
        <v>1432</v>
      </c>
      <c r="AL126" s="778"/>
      <c r="AM126" s="778"/>
      <c r="AN126" s="778"/>
      <c r="AO126" s="779"/>
      <c r="AP126" s="822">
        <v>0</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3" t="s">
        <v>497</v>
      </c>
      <c r="CQ126" s="750"/>
      <c r="CR126" s="750"/>
      <c r="CS126" s="750"/>
      <c r="CT126" s="750"/>
      <c r="CU126" s="750"/>
      <c r="CV126" s="750"/>
      <c r="CW126" s="750"/>
      <c r="CX126" s="750"/>
      <c r="CY126" s="750"/>
      <c r="CZ126" s="750"/>
      <c r="DA126" s="750"/>
      <c r="DB126" s="750"/>
      <c r="DC126" s="750"/>
      <c r="DD126" s="750"/>
      <c r="DE126" s="750"/>
      <c r="DF126" s="751"/>
      <c r="DG126" s="814" t="s">
        <v>496</v>
      </c>
      <c r="DH126" s="815"/>
      <c r="DI126" s="815"/>
      <c r="DJ126" s="815"/>
      <c r="DK126" s="815"/>
      <c r="DL126" s="815" t="s">
        <v>496</v>
      </c>
      <c r="DM126" s="815"/>
      <c r="DN126" s="815"/>
      <c r="DO126" s="815"/>
      <c r="DP126" s="815"/>
      <c r="DQ126" s="815" t="s">
        <v>238</v>
      </c>
      <c r="DR126" s="815"/>
      <c r="DS126" s="815"/>
      <c r="DT126" s="815"/>
      <c r="DU126" s="815"/>
      <c r="DV126" s="792" t="s">
        <v>496</v>
      </c>
      <c r="DW126" s="792"/>
      <c r="DX126" s="792"/>
      <c r="DY126" s="792"/>
      <c r="DZ126" s="793"/>
    </row>
    <row r="127" spans="1:130" s="228" customFormat="1" ht="26.25" customHeight="1" x14ac:dyDescent="0.2">
      <c r="A127" s="820"/>
      <c r="B127" s="821"/>
      <c r="C127" s="836" t="s">
        <v>498</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v>12215</v>
      </c>
      <c r="AB127" s="778"/>
      <c r="AC127" s="778"/>
      <c r="AD127" s="778"/>
      <c r="AE127" s="779"/>
      <c r="AF127" s="780">
        <v>151</v>
      </c>
      <c r="AG127" s="778"/>
      <c r="AH127" s="778"/>
      <c r="AI127" s="778"/>
      <c r="AJ127" s="779"/>
      <c r="AK127" s="780">
        <v>15894</v>
      </c>
      <c r="AL127" s="778"/>
      <c r="AM127" s="778"/>
      <c r="AN127" s="778"/>
      <c r="AO127" s="779"/>
      <c r="AP127" s="822">
        <v>0.2</v>
      </c>
      <c r="AQ127" s="823"/>
      <c r="AR127" s="823"/>
      <c r="AS127" s="823"/>
      <c r="AT127" s="824"/>
      <c r="AU127" s="230"/>
      <c r="AV127" s="230"/>
      <c r="AW127" s="230"/>
      <c r="AX127" s="839" t="s">
        <v>499</v>
      </c>
      <c r="AY127" s="810"/>
      <c r="AZ127" s="810"/>
      <c r="BA127" s="810"/>
      <c r="BB127" s="810"/>
      <c r="BC127" s="810"/>
      <c r="BD127" s="810"/>
      <c r="BE127" s="811"/>
      <c r="BF127" s="809" t="s">
        <v>500</v>
      </c>
      <c r="BG127" s="810"/>
      <c r="BH127" s="810"/>
      <c r="BI127" s="810"/>
      <c r="BJ127" s="810"/>
      <c r="BK127" s="810"/>
      <c r="BL127" s="811"/>
      <c r="BM127" s="809" t="s">
        <v>501</v>
      </c>
      <c r="BN127" s="810"/>
      <c r="BO127" s="810"/>
      <c r="BP127" s="810"/>
      <c r="BQ127" s="810"/>
      <c r="BR127" s="810"/>
      <c r="BS127" s="811"/>
      <c r="BT127" s="809" t="s">
        <v>502</v>
      </c>
      <c r="BU127" s="810"/>
      <c r="BV127" s="810"/>
      <c r="BW127" s="810"/>
      <c r="BX127" s="810"/>
      <c r="BY127" s="810"/>
      <c r="BZ127" s="812"/>
      <c r="CA127" s="230"/>
      <c r="CB127" s="230"/>
      <c r="CC127" s="230"/>
      <c r="CD127" s="253"/>
      <c r="CE127" s="253"/>
      <c r="CF127" s="253"/>
      <c r="CG127" s="230"/>
      <c r="CH127" s="230"/>
      <c r="CI127" s="230"/>
      <c r="CJ127" s="252"/>
      <c r="CK127" s="852"/>
      <c r="CL127" s="853"/>
      <c r="CM127" s="853"/>
      <c r="CN127" s="853"/>
      <c r="CO127" s="854"/>
      <c r="CP127" s="813" t="s">
        <v>503</v>
      </c>
      <c r="CQ127" s="750"/>
      <c r="CR127" s="750"/>
      <c r="CS127" s="750"/>
      <c r="CT127" s="750"/>
      <c r="CU127" s="750"/>
      <c r="CV127" s="750"/>
      <c r="CW127" s="750"/>
      <c r="CX127" s="750"/>
      <c r="CY127" s="750"/>
      <c r="CZ127" s="750"/>
      <c r="DA127" s="750"/>
      <c r="DB127" s="750"/>
      <c r="DC127" s="750"/>
      <c r="DD127" s="750"/>
      <c r="DE127" s="750"/>
      <c r="DF127" s="751"/>
      <c r="DG127" s="814" t="s">
        <v>238</v>
      </c>
      <c r="DH127" s="815"/>
      <c r="DI127" s="815"/>
      <c r="DJ127" s="815"/>
      <c r="DK127" s="815"/>
      <c r="DL127" s="815" t="s">
        <v>238</v>
      </c>
      <c r="DM127" s="815"/>
      <c r="DN127" s="815"/>
      <c r="DO127" s="815"/>
      <c r="DP127" s="815"/>
      <c r="DQ127" s="815" t="s">
        <v>493</v>
      </c>
      <c r="DR127" s="815"/>
      <c r="DS127" s="815"/>
      <c r="DT127" s="815"/>
      <c r="DU127" s="815"/>
      <c r="DV127" s="792" t="s">
        <v>238</v>
      </c>
      <c r="DW127" s="792"/>
      <c r="DX127" s="792"/>
      <c r="DY127" s="792"/>
      <c r="DZ127" s="793"/>
    </row>
    <row r="128" spans="1:130" s="228" customFormat="1" ht="26.25" customHeight="1" thickBot="1" x14ac:dyDescent="0.25">
      <c r="A128" s="794" t="s">
        <v>504</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505</v>
      </c>
      <c r="X128" s="796"/>
      <c r="Y128" s="796"/>
      <c r="Z128" s="797"/>
      <c r="AA128" s="798">
        <v>146000</v>
      </c>
      <c r="AB128" s="799"/>
      <c r="AC128" s="799"/>
      <c r="AD128" s="799"/>
      <c r="AE128" s="800"/>
      <c r="AF128" s="801">
        <v>148779</v>
      </c>
      <c r="AG128" s="799"/>
      <c r="AH128" s="799"/>
      <c r="AI128" s="799"/>
      <c r="AJ128" s="800"/>
      <c r="AK128" s="801">
        <v>150609</v>
      </c>
      <c r="AL128" s="799"/>
      <c r="AM128" s="799"/>
      <c r="AN128" s="799"/>
      <c r="AO128" s="800"/>
      <c r="AP128" s="802"/>
      <c r="AQ128" s="803"/>
      <c r="AR128" s="803"/>
      <c r="AS128" s="803"/>
      <c r="AT128" s="804"/>
      <c r="AU128" s="230"/>
      <c r="AV128" s="230"/>
      <c r="AW128" s="230"/>
      <c r="AX128" s="805" t="s">
        <v>506</v>
      </c>
      <c r="AY128" s="806"/>
      <c r="AZ128" s="806"/>
      <c r="BA128" s="806"/>
      <c r="BB128" s="806"/>
      <c r="BC128" s="806"/>
      <c r="BD128" s="806"/>
      <c r="BE128" s="807"/>
      <c r="BF128" s="784" t="s">
        <v>238</v>
      </c>
      <c r="BG128" s="785"/>
      <c r="BH128" s="785"/>
      <c r="BI128" s="785"/>
      <c r="BJ128" s="785"/>
      <c r="BK128" s="785"/>
      <c r="BL128" s="808"/>
      <c r="BM128" s="784">
        <v>12.97</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7" t="s">
        <v>507</v>
      </c>
      <c r="CQ128" s="728"/>
      <c r="CR128" s="728"/>
      <c r="CS128" s="728"/>
      <c r="CT128" s="728"/>
      <c r="CU128" s="728"/>
      <c r="CV128" s="728"/>
      <c r="CW128" s="728"/>
      <c r="CX128" s="728"/>
      <c r="CY128" s="728"/>
      <c r="CZ128" s="728"/>
      <c r="DA128" s="728"/>
      <c r="DB128" s="728"/>
      <c r="DC128" s="728"/>
      <c r="DD128" s="728"/>
      <c r="DE128" s="728"/>
      <c r="DF128" s="729"/>
      <c r="DG128" s="788">
        <v>368</v>
      </c>
      <c r="DH128" s="789"/>
      <c r="DI128" s="789"/>
      <c r="DJ128" s="789"/>
      <c r="DK128" s="789"/>
      <c r="DL128" s="789">
        <v>404</v>
      </c>
      <c r="DM128" s="789"/>
      <c r="DN128" s="789"/>
      <c r="DO128" s="789"/>
      <c r="DP128" s="789"/>
      <c r="DQ128" s="789">
        <v>685</v>
      </c>
      <c r="DR128" s="789"/>
      <c r="DS128" s="789"/>
      <c r="DT128" s="789"/>
      <c r="DU128" s="789"/>
      <c r="DV128" s="790">
        <v>0</v>
      </c>
      <c r="DW128" s="790"/>
      <c r="DX128" s="790"/>
      <c r="DY128" s="790"/>
      <c r="DZ128" s="791"/>
    </row>
    <row r="129" spans="1:131" s="228" customFormat="1" ht="26.25" customHeight="1" x14ac:dyDescent="0.2">
      <c r="A129" s="772" t="s">
        <v>109</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508</v>
      </c>
      <c r="X129" s="775"/>
      <c r="Y129" s="775"/>
      <c r="Z129" s="776"/>
      <c r="AA129" s="777">
        <v>12584050</v>
      </c>
      <c r="AB129" s="778"/>
      <c r="AC129" s="778"/>
      <c r="AD129" s="778"/>
      <c r="AE129" s="779"/>
      <c r="AF129" s="780">
        <v>13140736</v>
      </c>
      <c r="AG129" s="778"/>
      <c r="AH129" s="778"/>
      <c r="AI129" s="778"/>
      <c r="AJ129" s="779"/>
      <c r="AK129" s="780">
        <v>12742361</v>
      </c>
      <c r="AL129" s="778"/>
      <c r="AM129" s="778"/>
      <c r="AN129" s="778"/>
      <c r="AO129" s="779"/>
      <c r="AP129" s="781"/>
      <c r="AQ129" s="782"/>
      <c r="AR129" s="782"/>
      <c r="AS129" s="782"/>
      <c r="AT129" s="783"/>
      <c r="AU129" s="231"/>
      <c r="AV129" s="231"/>
      <c r="AW129" s="231"/>
      <c r="AX129" s="749" t="s">
        <v>509</v>
      </c>
      <c r="AY129" s="750"/>
      <c r="AZ129" s="750"/>
      <c r="BA129" s="750"/>
      <c r="BB129" s="750"/>
      <c r="BC129" s="750"/>
      <c r="BD129" s="750"/>
      <c r="BE129" s="751"/>
      <c r="BF129" s="768" t="s">
        <v>496</v>
      </c>
      <c r="BG129" s="769"/>
      <c r="BH129" s="769"/>
      <c r="BI129" s="769"/>
      <c r="BJ129" s="769"/>
      <c r="BK129" s="769"/>
      <c r="BL129" s="770"/>
      <c r="BM129" s="768">
        <v>17.97</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72" t="s">
        <v>510</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511</v>
      </c>
      <c r="X130" s="775"/>
      <c r="Y130" s="775"/>
      <c r="Z130" s="776"/>
      <c r="AA130" s="777">
        <v>2328243</v>
      </c>
      <c r="AB130" s="778"/>
      <c r="AC130" s="778"/>
      <c r="AD130" s="778"/>
      <c r="AE130" s="779"/>
      <c r="AF130" s="780">
        <v>2397709</v>
      </c>
      <c r="AG130" s="778"/>
      <c r="AH130" s="778"/>
      <c r="AI130" s="778"/>
      <c r="AJ130" s="779"/>
      <c r="AK130" s="780">
        <v>2314371</v>
      </c>
      <c r="AL130" s="778"/>
      <c r="AM130" s="778"/>
      <c r="AN130" s="778"/>
      <c r="AO130" s="779"/>
      <c r="AP130" s="781"/>
      <c r="AQ130" s="782"/>
      <c r="AR130" s="782"/>
      <c r="AS130" s="782"/>
      <c r="AT130" s="783"/>
      <c r="AU130" s="231"/>
      <c r="AV130" s="231"/>
      <c r="AW130" s="231"/>
      <c r="AX130" s="749" t="s">
        <v>512</v>
      </c>
      <c r="AY130" s="750"/>
      <c r="AZ130" s="750"/>
      <c r="BA130" s="750"/>
      <c r="BB130" s="750"/>
      <c r="BC130" s="750"/>
      <c r="BD130" s="750"/>
      <c r="BE130" s="751"/>
      <c r="BF130" s="752">
        <v>9</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513</v>
      </c>
      <c r="X131" s="759"/>
      <c r="Y131" s="759"/>
      <c r="Z131" s="760"/>
      <c r="AA131" s="761">
        <v>10255807</v>
      </c>
      <c r="AB131" s="762"/>
      <c r="AC131" s="762"/>
      <c r="AD131" s="762"/>
      <c r="AE131" s="763"/>
      <c r="AF131" s="764">
        <v>10743027</v>
      </c>
      <c r="AG131" s="762"/>
      <c r="AH131" s="762"/>
      <c r="AI131" s="762"/>
      <c r="AJ131" s="763"/>
      <c r="AK131" s="764">
        <v>10427990</v>
      </c>
      <c r="AL131" s="762"/>
      <c r="AM131" s="762"/>
      <c r="AN131" s="762"/>
      <c r="AO131" s="763"/>
      <c r="AP131" s="765"/>
      <c r="AQ131" s="766"/>
      <c r="AR131" s="766"/>
      <c r="AS131" s="766"/>
      <c r="AT131" s="767"/>
      <c r="AU131" s="231"/>
      <c r="AV131" s="231"/>
      <c r="AW131" s="231"/>
      <c r="AX131" s="727" t="s">
        <v>514</v>
      </c>
      <c r="AY131" s="728"/>
      <c r="AZ131" s="728"/>
      <c r="BA131" s="728"/>
      <c r="BB131" s="728"/>
      <c r="BC131" s="728"/>
      <c r="BD131" s="728"/>
      <c r="BE131" s="729"/>
      <c r="BF131" s="730" t="s">
        <v>515</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736" t="s">
        <v>516</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517</v>
      </c>
      <c r="W132" s="740"/>
      <c r="X132" s="740"/>
      <c r="Y132" s="740"/>
      <c r="Z132" s="741"/>
      <c r="AA132" s="742">
        <v>9.1239626489999992</v>
      </c>
      <c r="AB132" s="743"/>
      <c r="AC132" s="743"/>
      <c r="AD132" s="743"/>
      <c r="AE132" s="744"/>
      <c r="AF132" s="745">
        <v>8.1786073889999997</v>
      </c>
      <c r="AG132" s="743"/>
      <c r="AH132" s="743"/>
      <c r="AI132" s="743"/>
      <c r="AJ132" s="744"/>
      <c r="AK132" s="745">
        <v>9.8217471199999995</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518</v>
      </c>
      <c r="W133" s="719"/>
      <c r="X133" s="719"/>
      <c r="Y133" s="719"/>
      <c r="Z133" s="720"/>
      <c r="AA133" s="721">
        <v>9.6999999999999993</v>
      </c>
      <c r="AB133" s="722"/>
      <c r="AC133" s="722"/>
      <c r="AD133" s="722"/>
      <c r="AE133" s="723"/>
      <c r="AF133" s="721">
        <v>9</v>
      </c>
      <c r="AG133" s="722"/>
      <c r="AH133" s="722"/>
      <c r="AI133" s="722"/>
      <c r="AJ133" s="723"/>
      <c r="AK133" s="721">
        <v>9</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pAr5wn7DGyBer+kuU/e6uuh2AoJdFveFEmVc2QhI2NPrezsCGDC+gKFPS55OO97nVLRcLwNvDzieC3pmGPZEYQ==" saltValue="npCpHTafbqlcKVweb77g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58" customWidth="1"/>
    <col min="121" max="121" width="0" style="257" hidden="1" customWidth="1"/>
    <col min="122" max="16384" width="9" style="257" hidden="1"/>
  </cols>
  <sheetData>
    <row r="1" spans="1:120" ht="13"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7"/>
    </row>
    <row r="17" spans="119:120" ht="13" x14ac:dyDescent="0.2">
      <c r="DP17" s="257"/>
    </row>
    <row r="18" spans="119:120" ht="13" x14ac:dyDescent="0.2"/>
    <row r="19" spans="119:120" ht="13" x14ac:dyDescent="0.2"/>
    <row r="20" spans="119:120" ht="13" x14ac:dyDescent="0.2">
      <c r="DO20" s="257"/>
      <c r="DP20" s="257"/>
    </row>
    <row r="21" spans="119:120" ht="13" x14ac:dyDescent="0.2">
      <c r="DP21" s="257"/>
    </row>
    <row r="22" spans="119:120" ht="13" x14ac:dyDescent="0.2"/>
    <row r="23" spans="119:120" ht="13" x14ac:dyDescent="0.2">
      <c r="DO23" s="257"/>
      <c r="DP23" s="257"/>
    </row>
    <row r="24" spans="119:120" ht="13" x14ac:dyDescent="0.2">
      <c r="DP24" s="257"/>
    </row>
    <row r="25" spans="119:120" ht="13" x14ac:dyDescent="0.2">
      <c r="DP25" s="257"/>
    </row>
    <row r="26" spans="119:120" ht="13" x14ac:dyDescent="0.2">
      <c r="DO26" s="257"/>
      <c r="DP26" s="257"/>
    </row>
    <row r="27" spans="119:120" ht="13" x14ac:dyDescent="0.2"/>
    <row r="28" spans="119:120" ht="13" x14ac:dyDescent="0.2">
      <c r="DO28" s="257"/>
      <c r="DP28" s="257"/>
    </row>
    <row r="29" spans="119:120" ht="13" x14ac:dyDescent="0.2">
      <c r="DP29" s="257"/>
    </row>
    <row r="30" spans="119:120" ht="13" x14ac:dyDescent="0.2"/>
    <row r="31" spans="119:120" ht="13" x14ac:dyDescent="0.2">
      <c r="DO31" s="257"/>
      <c r="DP31" s="257"/>
    </row>
    <row r="32" spans="119:120" ht="13" x14ac:dyDescent="0.2"/>
    <row r="33" spans="98:120" ht="13" x14ac:dyDescent="0.2">
      <c r="DO33" s="257"/>
      <c r="DP33" s="257"/>
    </row>
    <row r="34" spans="98:120" ht="13" x14ac:dyDescent="0.2">
      <c r="DM34" s="257"/>
    </row>
    <row r="35" spans="98:120" ht="13" x14ac:dyDescent="0.2">
      <c r="CT35" s="257"/>
      <c r="CU35" s="257"/>
      <c r="CV35" s="257"/>
      <c r="CY35" s="257"/>
      <c r="CZ35" s="257"/>
      <c r="DA35" s="257"/>
      <c r="DD35" s="257"/>
      <c r="DE35" s="257"/>
      <c r="DF35" s="257"/>
      <c r="DI35" s="257"/>
      <c r="DJ35" s="257"/>
      <c r="DK35" s="257"/>
      <c r="DM35" s="257"/>
      <c r="DN35" s="257"/>
      <c r="DO35" s="257"/>
      <c r="DP35" s="257"/>
    </row>
    <row r="36" spans="98:120" ht="13" x14ac:dyDescent="0.2"/>
    <row r="37" spans="98:120" ht="13" x14ac:dyDescent="0.2">
      <c r="CW37" s="257"/>
      <c r="DB37" s="257"/>
      <c r="DG37" s="257"/>
      <c r="DL37" s="257"/>
      <c r="DP37" s="257"/>
    </row>
    <row r="38" spans="98:120" ht="13"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7"/>
      <c r="DO49" s="257"/>
      <c r="DP49" s="257"/>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7"/>
      <c r="CS63" s="257"/>
      <c r="CX63" s="257"/>
      <c r="DC63" s="257"/>
      <c r="DH63" s="257"/>
    </row>
    <row r="64" spans="22:120" ht="13" x14ac:dyDescent="0.2">
      <c r="V64" s="257"/>
    </row>
    <row r="65" spans="15:120" ht="13"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 x14ac:dyDescent="0.2">
      <c r="Q66" s="257"/>
      <c r="S66" s="257"/>
      <c r="U66" s="257"/>
      <c r="DM66" s="257"/>
    </row>
    <row r="67" spans="15:120" ht="13"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 x14ac:dyDescent="0.2"/>
    <row r="69" spans="15:120" ht="13" x14ac:dyDescent="0.2"/>
    <row r="70" spans="15:120" ht="13" x14ac:dyDescent="0.2"/>
    <row r="71" spans="15:120" ht="13" x14ac:dyDescent="0.2"/>
    <row r="72" spans="15:120" ht="13" x14ac:dyDescent="0.2">
      <c r="DP72" s="257"/>
    </row>
    <row r="73" spans="15:120" ht="13" x14ac:dyDescent="0.2">
      <c r="DP73" s="257"/>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7"/>
      <c r="CX96" s="257"/>
      <c r="DC96" s="257"/>
      <c r="DH96" s="257"/>
    </row>
    <row r="97" spans="24:120" ht="13" x14ac:dyDescent="0.2">
      <c r="CS97" s="257"/>
      <c r="CX97" s="257"/>
      <c r="DC97" s="257"/>
      <c r="DH97" s="257"/>
      <c r="DP97" s="258" t="s">
        <v>519</v>
      </c>
    </row>
    <row r="98" spans="24:120" ht="13" hidden="1" x14ac:dyDescent="0.2">
      <c r="CS98" s="257"/>
      <c r="CX98" s="257"/>
      <c r="DC98" s="257"/>
      <c r="DH98" s="257"/>
    </row>
    <row r="99" spans="24:120" ht="13"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 hidden="1" x14ac:dyDescent="0.2">
      <c r="CT103" s="257"/>
      <c r="CV103" s="257"/>
      <c r="CW103" s="257"/>
      <c r="CY103" s="257"/>
      <c r="DA103" s="257"/>
      <c r="DB103" s="257"/>
      <c r="DD103" s="257"/>
      <c r="DF103" s="257"/>
      <c r="DG103" s="257"/>
      <c r="DI103" s="257"/>
      <c r="DK103" s="257"/>
      <c r="DL103" s="257"/>
      <c r="DM103" s="257"/>
      <c r="DN103" s="257"/>
      <c r="DO103" s="257"/>
      <c r="DP103" s="257"/>
    </row>
    <row r="104" spans="24:120" ht="13"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b8iBwp8CugYOBd8hZzFVgTgNWPPdqYKETLJVxJGiy+ldfKL3JcpASyQ5cS04bT7A2Cr19CTiGdaXUsXRb5JzqQ==" saltValue="LNyMaRfiLysVcWqCl0fu8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row r="3" spans="2:116" ht="13" x14ac:dyDescent="0.2"/>
    <row r="4" spans="2:116" ht="13"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 x14ac:dyDescent="0.2"/>
    <row r="20" spans="9:116" ht="13" x14ac:dyDescent="0.2"/>
    <row r="21" spans="9:116" ht="13" x14ac:dyDescent="0.2">
      <c r="DL21" s="257"/>
    </row>
    <row r="22" spans="9:116" ht="13" x14ac:dyDescent="0.2">
      <c r="DI22" s="257"/>
      <c r="DJ22" s="257"/>
      <c r="DK22" s="257"/>
      <c r="DL22" s="257"/>
    </row>
    <row r="23" spans="9:116" ht="13" x14ac:dyDescent="0.2">
      <c r="CY23" s="257"/>
      <c r="CZ23" s="257"/>
      <c r="DA23" s="257"/>
      <c r="DB23" s="257"/>
      <c r="DC23" s="257"/>
      <c r="DD23" s="257"/>
      <c r="DE23" s="257"/>
      <c r="DF23" s="257"/>
      <c r="DG23" s="257"/>
      <c r="DH23" s="257"/>
      <c r="DI23" s="257"/>
      <c r="DJ23" s="257"/>
      <c r="DK23" s="257"/>
      <c r="DL23" s="257"/>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7"/>
      <c r="DA35" s="257"/>
      <c r="DB35" s="257"/>
      <c r="DC35" s="257"/>
      <c r="DD35" s="257"/>
      <c r="DE35" s="257"/>
      <c r="DF35" s="257"/>
      <c r="DG35" s="257"/>
      <c r="DH35" s="257"/>
      <c r="DI35" s="257"/>
      <c r="DJ35" s="257"/>
      <c r="DK35" s="257"/>
      <c r="DL35" s="257"/>
    </row>
    <row r="36" spans="15:116" ht="13" x14ac:dyDescent="0.2"/>
    <row r="37" spans="15:116" ht="13" x14ac:dyDescent="0.2">
      <c r="DL37" s="257"/>
    </row>
    <row r="38" spans="15:116" ht="13" x14ac:dyDescent="0.2">
      <c r="DI38" s="257"/>
      <c r="DJ38" s="257"/>
      <c r="DK38" s="257"/>
      <c r="DL38" s="257"/>
    </row>
    <row r="39" spans="15:116" ht="13" x14ac:dyDescent="0.2"/>
    <row r="40" spans="15:116" ht="13" x14ac:dyDescent="0.2"/>
    <row r="41" spans="15:116" ht="13" x14ac:dyDescent="0.2"/>
    <row r="42" spans="15:116" ht="13" x14ac:dyDescent="0.2"/>
    <row r="43" spans="15:116" ht="13"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 x14ac:dyDescent="0.2">
      <c r="DL44" s="257"/>
    </row>
    <row r="45" spans="15:116" ht="13" x14ac:dyDescent="0.2"/>
    <row r="46" spans="15:116" ht="13" x14ac:dyDescent="0.2">
      <c r="DA46" s="257"/>
      <c r="DB46" s="257"/>
      <c r="DC46" s="257"/>
      <c r="DD46" s="257"/>
      <c r="DE46" s="257"/>
      <c r="DF46" s="257"/>
      <c r="DG46" s="257"/>
      <c r="DH46" s="257"/>
      <c r="DI46" s="257"/>
      <c r="DJ46" s="257"/>
      <c r="DK46" s="257"/>
      <c r="DL46" s="257"/>
    </row>
    <row r="47" spans="15:116" ht="13" x14ac:dyDescent="0.2"/>
    <row r="48" spans="15:116" ht="13" x14ac:dyDescent="0.2"/>
    <row r="49" spans="104:116" ht="13" x14ac:dyDescent="0.2"/>
    <row r="50" spans="104:116" ht="13" x14ac:dyDescent="0.2">
      <c r="CZ50" s="257"/>
      <c r="DA50" s="257"/>
      <c r="DB50" s="257"/>
      <c r="DC50" s="257"/>
      <c r="DD50" s="257"/>
      <c r="DE50" s="257"/>
      <c r="DF50" s="257"/>
      <c r="DG50" s="257"/>
      <c r="DH50" s="257"/>
      <c r="DI50" s="257"/>
      <c r="DJ50" s="257"/>
      <c r="DK50" s="257"/>
      <c r="DL50" s="257"/>
    </row>
    <row r="51" spans="104:116" ht="13" x14ac:dyDescent="0.2"/>
    <row r="52" spans="104:116" ht="13" x14ac:dyDescent="0.2"/>
    <row r="53" spans="104:116" ht="13" x14ac:dyDescent="0.2">
      <c r="DL53" s="257"/>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7"/>
      <c r="DD67" s="257"/>
      <c r="DE67" s="257"/>
      <c r="DF67" s="257"/>
      <c r="DG67" s="257"/>
      <c r="DH67" s="257"/>
      <c r="DI67" s="257"/>
      <c r="DJ67" s="257"/>
      <c r="DK67" s="257"/>
      <c r="DL67" s="257"/>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u8eAUdYcjcQS+LtZXS4vQzSJSIhbAZ2BqnpU0vM5oDCi6iKSlVhjhD9tycAYmNkTo7zyPtA6+gdd5dJ/Mh5LA==" saltValue="N+ksnV5IdcV1fGLTajNoi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520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521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6" t="s">
        <v>522</v>
      </c>
      <c r="AP7" s="270"/>
      <c r="AQ7" s="271" t="s">
        <v>523</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7"/>
      <c r="AP8" s="276" t="s">
        <v>524</v>
      </c>
      <c r="AQ8" s="277" t="s">
        <v>525</v>
      </c>
      <c r="AR8" s="278" t="s">
        <v>526</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28" t="s">
        <v>527</v>
      </c>
      <c r="AL9" s="1129"/>
      <c r="AM9" s="1129"/>
      <c r="AN9" s="1130"/>
      <c r="AO9" s="279">
        <v>3229129</v>
      </c>
      <c r="AP9" s="279">
        <v>84834</v>
      </c>
      <c r="AQ9" s="280">
        <v>96294</v>
      </c>
      <c r="AR9" s="281">
        <v>-11.9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28" t="s">
        <v>528</v>
      </c>
      <c r="AL10" s="1129"/>
      <c r="AM10" s="1129"/>
      <c r="AN10" s="1130"/>
      <c r="AO10" s="282">
        <v>592367</v>
      </c>
      <c r="AP10" s="282">
        <v>15562</v>
      </c>
      <c r="AQ10" s="283">
        <v>9127</v>
      </c>
      <c r="AR10" s="284">
        <v>70.5</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28" t="s">
        <v>529</v>
      </c>
      <c r="AL11" s="1129"/>
      <c r="AM11" s="1129"/>
      <c r="AN11" s="1130"/>
      <c r="AO11" s="282" t="s">
        <v>530</v>
      </c>
      <c r="AP11" s="282" t="s">
        <v>530</v>
      </c>
      <c r="AQ11" s="283">
        <v>1877</v>
      </c>
      <c r="AR11" s="284" t="s">
        <v>530</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28" t="s">
        <v>531</v>
      </c>
      <c r="AL12" s="1129"/>
      <c r="AM12" s="1129"/>
      <c r="AN12" s="1130"/>
      <c r="AO12" s="282" t="s">
        <v>530</v>
      </c>
      <c r="AP12" s="282" t="s">
        <v>530</v>
      </c>
      <c r="AQ12" s="283">
        <v>3</v>
      </c>
      <c r="AR12" s="284" t="s">
        <v>530</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28" t="s">
        <v>532</v>
      </c>
      <c r="AL13" s="1129"/>
      <c r="AM13" s="1129"/>
      <c r="AN13" s="1130"/>
      <c r="AO13" s="282">
        <v>113397</v>
      </c>
      <c r="AP13" s="282">
        <v>2979</v>
      </c>
      <c r="AQ13" s="283">
        <v>3892</v>
      </c>
      <c r="AR13" s="284">
        <v>-23.5</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28" t="s">
        <v>533</v>
      </c>
      <c r="AL14" s="1129"/>
      <c r="AM14" s="1129"/>
      <c r="AN14" s="1130"/>
      <c r="AO14" s="282">
        <v>236282</v>
      </c>
      <c r="AP14" s="282">
        <v>6207</v>
      </c>
      <c r="AQ14" s="283">
        <v>2462</v>
      </c>
      <c r="AR14" s="284">
        <v>152.1</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1" t="s">
        <v>534</v>
      </c>
      <c r="AL15" s="1132"/>
      <c r="AM15" s="1132"/>
      <c r="AN15" s="1133"/>
      <c r="AO15" s="282">
        <v>-240951</v>
      </c>
      <c r="AP15" s="282">
        <v>-6330</v>
      </c>
      <c r="AQ15" s="283">
        <v>-6988</v>
      </c>
      <c r="AR15" s="284">
        <v>-9.4</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1" t="s">
        <v>191</v>
      </c>
      <c r="AL16" s="1132"/>
      <c r="AM16" s="1132"/>
      <c r="AN16" s="1133"/>
      <c r="AO16" s="282">
        <v>3930224</v>
      </c>
      <c r="AP16" s="282">
        <v>103253</v>
      </c>
      <c r="AQ16" s="283">
        <v>106666</v>
      </c>
      <c r="AR16" s="284">
        <v>-3.2</v>
      </c>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535</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536</v>
      </c>
      <c r="AP20" s="291" t="s">
        <v>537</v>
      </c>
      <c r="AQ20" s="292" t="s">
        <v>538</v>
      </c>
      <c r="AR20" s="293"/>
    </row>
    <row r="21" spans="1:46" s="299" customFormat="1" ht="13"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4" t="s">
        <v>539</v>
      </c>
      <c r="AL21" s="1135"/>
      <c r="AM21" s="1135"/>
      <c r="AN21" s="1136"/>
      <c r="AO21" s="295">
        <v>8.41</v>
      </c>
      <c r="AP21" s="296">
        <v>10.06</v>
      </c>
      <c r="AQ21" s="297">
        <v>-1.65</v>
      </c>
      <c r="AR21" s="265"/>
      <c r="AS21" s="298"/>
      <c r="AT21" s="294"/>
    </row>
    <row r="22" spans="1:46" s="299" customFormat="1" ht="13"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4" t="s">
        <v>540</v>
      </c>
      <c r="AL22" s="1135"/>
      <c r="AM22" s="1135"/>
      <c r="AN22" s="1136"/>
      <c r="AO22" s="300">
        <v>99.7</v>
      </c>
      <c r="AP22" s="301">
        <v>97.2</v>
      </c>
      <c r="AQ22" s="302">
        <v>2.5</v>
      </c>
      <c r="AR22" s="286"/>
      <c r="AS22" s="298"/>
      <c r="AT22" s="294"/>
    </row>
    <row r="23" spans="1:46" s="299" customFormat="1" ht="13"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 x14ac:dyDescent="0.2">
      <c r="A26" s="1127" t="s">
        <v>541</v>
      </c>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265"/>
    </row>
    <row r="27" spans="1:46" ht="13" x14ac:dyDescent="0.2">
      <c r="A27" s="307"/>
      <c r="AO27" s="260"/>
      <c r="AP27" s="260"/>
      <c r="AQ27" s="260"/>
      <c r="AR27" s="260"/>
      <c r="AS27" s="260"/>
      <c r="AT27" s="260"/>
    </row>
    <row r="28" spans="1:46" ht="16.5" x14ac:dyDescent="0.2">
      <c r="A28" s="261" t="s">
        <v>542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543</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6" t="s">
        <v>522</v>
      </c>
      <c r="AP30" s="270"/>
      <c r="AQ30" s="271" t="s">
        <v>523</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7"/>
      <c r="AP31" s="276" t="s">
        <v>524</v>
      </c>
      <c r="AQ31" s="277" t="s">
        <v>525</v>
      </c>
      <c r="AR31" s="278" t="s">
        <v>526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8" t="s">
        <v>544</v>
      </c>
      <c r="AL32" s="1119"/>
      <c r="AM32" s="1119"/>
      <c r="AN32" s="1120"/>
      <c r="AO32" s="310">
        <v>1917843</v>
      </c>
      <c r="AP32" s="310">
        <v>50385</v>
      </c>
      <c r="AQ32" s="311">
        <v>68340</v>
      </c>
      <c r="AR32" s="312">
        <v>-26.3</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8" t="s">
        <v>545</v>
      </c>
      <c r="AL33" s="1119"/>
      <c r="AM33" s="1119"/>
      <c r="AN33" s="1120"/>
      <c r="AO33" s="310" t="s">
        <v>530</v>
      </c>
      <c r="AP33" s="310" t="s">
        <v>530</v>
      </c>
      <c r="AQ33" s="311" t="s">
        <v>530</v>
      </c>
      <c r="AR33" s="312" t="s">
        <v>530</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8" t="s">
        <v>546</v>
      </c>
      <c r="AL34" s="1119"/>
      <c r="AM34" s="1119"/>
      <c r="AN34" s="1120"/>
      <c r="AO34" s="310" t="s">
        <v>530</v>
      </c>
      <c r="AP34" s="310" t="s">
        <v>530</v>
      </c>
      <c r="AQ34" s="311">
        <v>8</v>
      </c>
      <c r="AR34" s="312" t="s">
        <v>530</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8" t="s">
        <v>547</v>
      </c>
      <c r="AL35" s="1119"/>
      <c r="AM35" s="1119"/>
      <c r="AN35" s="1120"/>
      <c r="AO35" s="310">
        <v>1506592</v>
      </c>
      <c r="AP35" s="310">
        <v>39580</v>
      </c>
      <c r="AQ35" s="311">
        <v>18092</v>
      </c>
      <c r="AR35" s="312">
        <v>118.8</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8" t="s">
        <v>548</v>
      </c>
      <c r="AL36" s="1119"/>
      <c r="AM36" s="1119"/>
      <c r="AN36" s="1120"/>
      <c r="AO36" s="310">
        <v>47430</v>
      </c>
      <c r="AP36" s="310">
        <v>1246</v>
      </c>
      <c r="AQ36" s="311">
        <v>2835</v>
      </c>
      <c r="AR36" s="312">
        <v>-56</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8" t="s">
        <v>549</v>
      </c>
      <c r="AL37" s="1119"/>
      <c r="AM37" s="1119"/>
      <c r="AN37" s="1120"/>
      <c r="AO37" s="310">
        <v>17326</v>
      </c>
      <c r="AP37" s="310">
        <v>455</v>
      </c>
      <c r="AQ37" s="311">
        <v>473</v>
      </c>
      <c r="AR37" s="312">
        <v>-3.8</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1" t="s">
        <v>550</v>
      </c>
      <c r="AL38" s="1122"/>
      <c r="AM38" s="1122"/>
      <c r="AN38" s="1123"/>
      <c r="AO38" s="313" t="s">
        <v>530</v>
      </c>
      <c r="AP38" s="313" t="s">
        <v>530</v>
      </c>
      <c r="AQ38" s="314">
        <v>2</v>
      </c>
      <c r="AR38" s="302" t="s">
        <v>530</v>
      </c>
      <c r="AS38" s="309"/>
    </row>
    <row r="39" spans="1:46"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1" t="s">
        <v>551</v>
      </c>
      <c r="AL39" s="1122"/>
      <c r="AM39" s="1122"/>
      <c r="AN39" s="1123"/>
      <c r="AO39" s="310">
        <v>-150609</v>
      </c>
      <c r="AP39" s="310">
        <v>-3957</v>
      </c>
      <c r="AQ39" s="311">
        <v>-2965</v>
      </c>
      <c r="AR39" s="312">
        <v>33.5</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8" t="s">
        <v>552</v>
      </c>
      <c r="AL40" s="1119"/>
      <c r="AM40" s="1119"/>
      <c r="AN40" s="1120"/>
      <c r="AO40" s="310">
        <v>-2314371</v>
      </c>
      <c r="AP40" s="310">
        <v>-60802</v>
      </c>
      <c r="AQ40" s="311">
        <v>-61502</v>
      </c>
      <c r="AR40" s="312">
        <v>-1.1000000000000001</v>
      </c>
      <c r="AS40" s="309"/>
    </row>
    <row r="41" spans="1:46"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4" t="s">
        <v>304</v>
      </c>
      <c r="AL41" s="1125"/>
      <c r="AM41" s="1125"/>
      <c r="AN41" s="1126"/>
      <c r="AO41" s="310">
        <v>1024211</v>
      </c>
      <c r="AP41" s="310">
        <v>26908</v>
      </c>
      <c r="AQ41" s="311">
        <v>25283</v>
      </c>
      <c r="AR41" s="312">
        <v>6.4</v>
      </c>
      <c r="AS41" s="309"/>
    </row>
    <row r="42" spans="1:46"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553</v>
      </c>
      <c r="AL42" s="260"/>
      <c r="AM42" s="260"/>
      <c r="AN42" s="260"/>
      <c r="AO42" s="260"/>
      <c r="AP42" s="260"/>
      <c r="AQ42" s="286"/>
      <c r="AR42" s="286"/>
      <c r="AS42" s="309"/>
    </row>
    <row r="43" spans="1:46" ht="13"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554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555</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1" t="s">
        <v>522</v>
      </c>
      <c r="AN49" s="1113" t="s">
        <v>556</v>
      </c>
      <c r="AO49" s="1114"/>
      <c r="AP49" s="1114"/>
      <c r="AQ49" s="1114"/>
      <c r="AR49" s="1115"/>
    </row>
    <row r="50" spans="1:4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2"/>
      <c r="AN50" s="326" t="s">
        <v>557</v>
      </c>
      <c r="AO50" s="327" t="s">
        <v>558</v>
      </c>
      <c r="AP50" s="328" t="s">
        <v>559</v>
      </c>
      <c r="AQ50" s="329" t="s">
        <v>560</v>
      </c>
      <c r="AR50" s="330" t="s">
        <v>561</v>
      </c>
    </row>
    <row r="51" spans="1:4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562</v>
      </c>
      <c r="AL51" s="323"/>
      <c r="AM51" s="331">
        <v>2588685</v>
      </c>
      <c r="AN51" s="332">
        <v>63700</v>
      </c>
      <c r="AO51" s="333">
        <v>18.399999999999999</v>
      </c>
      <c r="AP51" s="334">
        <v>69729</v>
      </c>
      <c r="AQ51" s="335">
        <v>1.8</v>
      </c>
      <c r="AR51" s="336">
        <v>16.600000000000001</v>
      </c>
    </row>
    <row r="52" spans="1:4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563</v>
      </c>
      <c r="AM52" s="339">
        <v>1007059</v>
      </c>
      <c r="AN52" s="340">
        <v>24781</v>
      </c>
      <c r="AO52" s="341">
        <v>-7.3</v>
      </c>
      <c r="AP52" s="342">
        <v>38908</v>
      </c>
      <c r="AQ52" s="343">
        <v>14</v>
      </c>
      <c r="AR52" s="344">
        <v>-21.3</v>
      </c>
    </row>
    <row r="53" spans="1:4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564</v>
      </c>
      <c r="AL53" s="323"/>
      <c r="AM53" s="331">
        <v>3189207</v>
      </c>
      <c r="AN53" s="332">
        <v>79906</v>
      </c>
      <c r="AO53" s="333">
        <v>25.4</v>
      </c>
      <c r="AP53" s="334">
        <v>74581</v>
      </c>
      <c r="AQ53" s="335">
        <v>7</v>
      </c>
      <c r="AR53" s="336">
        <v>18.399999999999999</v>
      </c>
    </row>
    <row r="54" spans="1:4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563</v>
      </c>
      <c r="AM54" s="339">
        <v>1360053</v>
      </c>
      <c r="AN54" s="340">
        <v>34076</v>
      </c>
      <c r="AO54" s="341">
        <v>37.5</v>
      </c>
      <c r="AP54" s="342">
        <v>41563</v>
      </c>
      <c r="AQ54" s="343">
        <v>6.8</v>
      </c>
      <c r="AR54" s="344">
        <v>30.7</v>
      </c>
    </row>
    <row r="55" spans="1:4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565</v>
      </c>
      <c r="AL55" s="323"/>
      <c r="AM55" s="331">
        <v>5642943</v>
      </c>
      <c r="AN55" s="332">
        <v>143645</v>
      </c>
      <c r="AO55" s="333">
        <v>79.8</v>
      </c>
      <c r="AP55" s="334">
        <v>76347</v>
      </c>
      <c r="AQ55" s="335">
        <v>2.4</v>
      </c>
      <c r="AR55" s="336">
        <v>77.400000000000006</v>
      </c>
    </row>
    <row r="56" spans="1:4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563</v>
      </c>
      <c r="AM56" s="339">
        <v>3386079</v>
      </c>
      <c r="AN56" s="340">
        <v>86195</v>
      </c>
      <c r="AO56" s="341">
        <v>152.9</v>
      </c>
      <c r="AP56" s="342">
        <v>41762</v>
      </c>
      <c r="AQ56" s="343">
        <v>0.5</v>
      </c>
      <c r="AR56" s="344">
        <v>152.4</v>
      </c>
    </row>
    <row r="57" spans="1:4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566</v>
      </c>
      <c r="AL57" s="323"/>
      <c r="AM57" s="331">
        <v>3842517</v>
      </c>
      <c r="AN57" s="332">
        <v>98988</v>
      </c>
      <c r="AO57" s="333">
        <v>-31.1</v>
      </c>
      <c r="AP57" s="334">
        <v>92919</v>
      </c>
      <c r="AQ57" s="335">
        <v>21.7</v>
      </c>
      <c r="AR57" s="336">
        <v>-52.8</v>
      </c>
    </row>
    <row r="58" spans="1:4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563</v>
      </c>
      <c r="AM58" s="339">
        <v>2251967</v>
      </c>
      <c r="AN58" s="340">
        <v>58013</v>
      </c>
      <c r="AO58" s="341">
        <v>-32.700000000000003</v>
      </c>
      <c r="AP58" s="342">
        <v>54128</v>
      </c>
      <c r="AQ58" s="343">
        <v>29.6</v>
      </c>
      <c r="AR58" s="344">
        <v>-62.3</v>
      </c>
    </row>
    <row r="59" spans="1:4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567</v>
      </c>
      <c r="AL59" s="323"/>
      <c r="AM59" s="331">
        <v>3799053</v>
      </c>
      <c r="AN59" s="332">
        <v>99807</v>
      </c>
      <c r="AO59" s="333">
        <v>0.8</v>
      </c>
      <c r="AP59" s="334">
        <v>103663</v>
      </c>
      <c r="AQ59" s="335">
        <v>11.6</v>
      </c>
      <c r="AR59" s="336">
        <v>-10.8</v>
      </c>
    </row>
    <row r="60" spans="1:4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563</v>
      </c>
      <c r="AM60" s="339">
        <v>2872375</v>
      </c>
      <c r="AN60" s="340">
        <v>75462</v>
      </c>
      <c r="AO60" s="341">
        <v>30.1</v>
      </c>
      <c r="AP60" s="342">
        <v>64346</v>
      </c>
      <c r="AQ60" s="343">
        <v>18.899999999999999</v>
      </c>
      <c r="AR60" s="344">
        <v>11.2</v>
      </c>
    </row>
    <row r="61" spans="1:4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568</v>
      </c>
      <c r="AL61" s="345"/>
      <c r="AM61" s="346">
        <v>3812481</v>
      </c>
      <c r="AN61" s="347">
        <v>97209</v>
      </c>
      <c r="AO61" s="348">
        <v>18.7</v>
      </c>
      <c r="AP61" s="349">
        <v>83448</v>
      </c>
      <c r="AQ61" s="350">
        <v>8.9</v>
      </c>
      <c r="AR61" s="336">
        <v>9.8000000000000007</v>
      </c>
    </row>
    <row r="62" spans="1:4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563</v>
      </c>
      <c r="AM62" s="339">
        <v>2175507</v>
      </c>
      <c r="AN62" s="340">
        <v>55705</v>
      </c>
      <c r="AO62" s="341">
        <v>36.1</v>
      </c>
      <c r="AP62" s="342">
        <v>48141</v>
      </c>
      <c r="AQ62" s="343">
        <v>14</v>
      </c>
      <c r="AR62" s="344">
        <v>22.1</v>
      </c>
    </row>
    <row r="63" spans="1:4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uKrYz5QibT3Zr4O+tENe177Pi2P6jCZ4vEt+2EMV1TnNbozS1O95w4id/rVMUTcgertsL360cmYy6uTAM3eD9A==" saltValue="y7r4PvqsU0PpUcCnRvtM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70" zoomScaleNormal="70" zoomScaleSheetLayoutView="55" workbookViewId="0">
      <selection activeCell="AD86" sqref="AD86"/>
    </sheetView>
  </sheetViews>
  <sheetFormatPr defaultColWidth="0" defaultRowHeight="13.5" customHeight="1" zeroHeight="1" x14ac:dyDescent="0.2"/>
  <cols>
    <col min="1" max="125" width="2.4531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 x14ac:dyDescent="0.2">
      <c r="B2" s="257"/>
      <c r="DG2" s="257"/>
    </row>
    <row r="3" spans="2: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 x14ac:dyDescent="0.2"/>
    <row r="5" spans="2:125" ht="13" x14ac:dyDescent="0.2"/>
    <row r="6" spans="2:125" ht="13" x14ac:dyDescent="0.2"/>
    <row r="7" spans="2:125" ht="13" x14ac:dyDescent="0.2"/>
    <row r="8" spans="2:125" ht="13" x14ac:dyDescent="0.2"/>
    <row r="9" spans="2:125" ht="13" x14ac:dyDescent="0.2">
      <c r="DU9" s="257"/>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7"/>
    </row>
    <row r="18" spans="125:125" ht="13" x14ac:dyDescent="0.2"/>
    <row r="19" spans="125:125" ht="13" x14ac:dyDescent="0.2"/>
    <row r="20" spans="125:125" ht="13" x14ac:dyDescent="0.2">
      <c r="DU20" s="257"/>
    </row>
    <row r="21" spans="125:125" ht="13" x14ac:dyDescent="0.2">
      <c r="DU21" s="257"/>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7"/>
    </row>
    <row r="29" spans="125:125" ht="13" x14ac:dyDescent="0.2"/>
    <row r="30" spans="125:125" ht="13" x14ac:dyDescent="0.2"/>
    <row r="31" spans="125:125" ht="13" x14ac:dyDescent="0.2"/>
    <row r="32" spans="125:125" ht="13" x14ac:dyDescent="0.2"/>
    <row r="33" spans="2:125" ht="13" x14ac:dyDescent="0.2">
      <c r="B33" s="257"/>
      <c r="G33" s="257"/>
      <c r="I33" s="257"/>
    </row>
    <row r="34" spans="2:125" ht="13" x14ac:dyDescent="0.2">
      <c r="C34" s="257"/>
      <c r="P34" s="257"/>
      <c r="DE34" s="257"/>
      <c r="DH34" s="257"/>
    </row>
    <row r="35" spans="2:125" ht="13" x14ac:dyDescent="0.2">
      <c r="D35" s="257"/>
      <c r="E35" s="257"/>
      <c r="DG35" s="257"/>
      <c r="DJ35" s="257"/>
      <c r="DP35" s="257"/>
      <c r="DQ35" s="257"/>
      <c r="DR35" s="257"/>
      <c r="DS35" s="257"/>
      <c r="DT35" s="257"/>
      <c r="DU35" s="257"/>
    </row>
    <row r="36" spans="2:125" ht="13"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 x14ac:dyDescent="0.2">
      <c r="DU37" s="257"/>
    </row>
    <row r="38" spans="2:125" ht="13" x14ac:dyDescent="0.2">
      <c r="DT38" s="257"/>
      <c r="DU38" s="257"/>
    </row>
    <row r="39" spans="2:125" ht="13" x14ac:dyDescent="0.2"/>
    <row r="40" spans="2:125" ht="13" x14ac:dyDescent="0.2">
      <c r="DH40" s="257"/>
    </row>
    <row r="41" spans="2:125" ht="13" x14ac:dyDescent="0.2">
      <c r="DE41" s="257"/>
    </row>
    <row r="42" spans="2:125" ht="13" x14ac:dyDescent="0.2">
      <c r="DG42" s="257"/>
      <c r="DJ42" s="257"/>
    </row>
    <row r="43" spans="2:125" ht="13"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 x14ac:dyDescent="0.2">
      <c r="DU44" s="257"/>
    </row>
    <row r="45" spans="2:125" ht="13" x14ac:dyDescent="0.2"/>
    <row r="46" spans="2:125" ht="13" x14ac:dyDescent="0.2"/>
    <row r="47" spans="2:125" ht="13" x14ac:dyDescent="0.2"/>
    <row r="48" spans="2:125" ht="13" x14ac:dyDescent="0.2">
      <c r="DT48" s="257"/>
      <c r="DU48" s="257"/>
    </row>
    <row r="49" spans="120:125" ht="13" x14ac:dyDescent="0.2">
      <c r="DU49" s="257"/>
    </row>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7"/>
    </row>
    <row r="83" spans="116:125" ht="13" x14ac:dyDescent="0.2">
      <c r="DM83" s="257"/>
      <c r="DN83" s="257"/>
      <c r="DO83" s="257"/>
      <c r="DP83" s="257"/>
      <c r="DQ83" s="257"/>
      <c r="DR83" s="257"/>
      <c r="DS83" s="257"/>
      <c r="DT83" s="257"/>
      <c r="DU83" s="257"/>
    </row>
    <row r="84" spans="116:125" ht="13" x14ac:dyDescent="0.2"/>
    <row r="85" spans="116:125" ht="13" x14ac:dyDescent="0.2"/>
    <row r="86" spans="116:125" ht="13" x14ac:dyDescent="0.2"/>
    <row r="87" spans="116:125" ht="13" x14ac:dyDescent="0.2"/>
    <row r="88" spans="116:125" ht="13" x14ac:dyDescent="0.2">
      <c r="DU88" s="257"/>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570</v>
      </c>
    </row>
    <row r="121" spans="125:125" ht="13.5" hidden="1" customHeight="1" x14ac:dyDescent="0.2">
      <c r="DU121" s="257"/>
    </row>
  </sheetData>
  <sheetProtection algorithmName="SHA-512" hashValue="U9OY0WiV7rQfdytvvnFVvFG///9mB11uaRIW4XE8xqkoQy76o3kVg+b6eJjWdgTki+9aKy40/rT56GGw/NVP3Q==" saltValue="Bqys+vY/oKbuKL4SG9acy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70" zoomScaleNormal="70" zoomScaleSheetLayoutView="55" workbookViewId="0">
      <selection activeCell="AG87" sqref="AG87"/>
    </sheetView>
  </sheetViews>
  <sheetFormatPr defaultColWidth="0" defaultRowHeight="13.5" customHeight="1" zeroHeight="1" x14ac:dyDescent="0.2"/>
  <cols>
    <col min="1" max="125" width="2.4531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T2" s="257"/>
    </row>
    <row r="3" spans="1:125" ht="13"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7"/>
      <c r="G33" s="257"/>
      <c r="I33" s="257"/>
    </row>
    <row r="34" spans="2:125" ht="13" x14ac:dyDescent="0.2">
      <c r="C34" s="257"/>
      <c r="P34" s="257"/>
      <c r="R34" s="257"/>
      <c r="U34" s="257"/>
    </row>
    <row r="35" spans="2:125" ht="13"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 x14ac:dyDescent="0.2">
      <c r="F36" s="257"/>
      <c r="H36" s="257"/>
      <c r="J36" s="257"/>
      <c r="K36" s="257"/>
      <c r="L36" s="257"/>
      <c r="M36" s="257"/>
      <c r="N36" s="257"/>
      <c r="O36" s="257"/>
      <c r="Q36" s="257"/>
      <c r="S36" s="257"/>
      <c r="V36" s="257"/>
    </row>
    <row r="37" spans="2:125" ht="13" x14ac:dyDescent="0.2"/>
    <row r="38" spans="2:125" ht="13" x14ac:dyDescent="0.2"/>
    <row r="39" spans="2:125" ht="13" x14ac:dyDescent="0.2"/>
    <row r="40" spans="2:125" ht="13" x14ac:dyDescent="0.2">
      <c r="U40" s="257"/>
    </row>
    <row r="41" spans="2:125" ht="13" x14ac:dyDescent="0.2">
      <c r="R41" s="257"/>
    </row>
    <row r="42" spans="2:125" ht="13"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 x14ac:dyDescent="0.2">
      <c r="Q43" s="257"/>
      <c r="S43" s="257"/>
      <c r="V43" s="257"/>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571</v>
      </c>
    </row>
  </sheetData>
  <sheetProtection algorithmName="SHA-512" hashValue="Dd7yN19kBSVJBd4SiHw6zeW2Bb+Vevc04Gu85sHvbivRf/NWp6G0UzNGqbKeJrPbVuAVExA++G8HQZ7l8CyrEw==" saltValue="0/lwkbggzidYHYpPK0Vr6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572</v>
      </c>
      <c r="G46" s="8" t="s">
        <v>573</v>
      </c>
      <c r="H46" s="8" t="s">
        <v>574</v>
      </c>
      <c r="I46" s="8" t="s">
        <v>575</v>
      </c>
      <c r="J46" s="9" t="s">
        <v>576</v>
      </c>
    </row>
    <row r="47" spans="2:10" ht="57.75" customHeight="1" x14ac:dyDescent="0.2">
      <c r="B47" s="10"/>
      <c r="C47" s="1137" t="s">
        <v>3</v>
      </c>
      <c r="D47" s="1137"/>
      <c r="E47" s="1138"/>
      <c r="F47" s="11">
        <v>52.68</v>
      </c>
      <c r="G47" s="12">
        <v>54.03</v>
      </c>
      <c r="H47" s="12">
        <v>49.41</v>
      </c>
      <c r="I47" s="12">
        <v>45.51</v>
      </c>
      <c r="J47" s="13">
        <v>56.09</v>
      </c>
    </row>
    <row r="48" spans="2:10" ht="57.75" customHeight="1" x14ac:dyDescent="0.2">
      <c r="B48" s="14"/>
      <c r="C48" s="1139" t="s">
        <v>4</v>
      </c>
      <c r="D48" s="1139"/>
      <c r="E48" s="1140"/>
      <c r="F48" s="15">
        <v>2.4</v>
      </c>
      <c r="G48" s="16">
        <v>0.48</v>
      </c>
      <c r="H48" s="16">
        <v>0.7</v>
      </c>
      <c r="I48" s="16">
        <v>9.0399999999999991</v>
      </c>
      <c r="J48" s="17">
        <v>6.35</v>
      </c>
    </row>
    <row r="49" spans="2:10" ht="57.75" customHeight="1" thickBot="1" x14ac:dyDescent="0.25">
      <c r="B49" s="18"/>
      <c r="C49" s="1141" t="s">
        <v>5</v>
      </c>
      <c r="D49" s="1141"/>
      <c r="E49" s="1142"/>
      <c r="F49" s="19" t="s">
        <v>577</v>
      </c>
      <c r="G49" s="20" t="s">
        <v>578</v>
      </c>
      <c r="H49" s="20" t="s">
        <v>579</v>
      </c>
      <c r="I49" s="20">
        <v>6.61</v>
      </c>
      <c r="J49" s="21">
        <v>6.19</v>
      </c>
    </row>
    <row r="50" spans="2:10" ht="13" x14ac:dyDescent="0.2"/>
  </sheetData>
  <sheetProtection algorithmName="SHA-512" hashValue="0PODStUO7u9kaKrHj3G5+RYRflZYmSTujrhq059huyITb010RMlOvDMLg0HZLqdK0xa1cqpKv7Z10SXzrHw62Q==" saltValue="4SG86E2g5HE2sx0292K0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2024-03-14T06:55:05Z</cp:lastPrinted>
  <dcterms:created xsi:type="dcterms:W3CDTF">2024-02-05T02:46:28Z</dcterms:created>
  <dcterms:modified xsi:type="dcterms:W3CDTF">2024-03-21T05:12:54Z</dcterms:modified>
  <cp:category/>
</cp:coreProperties>
</file>