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28800" windowHeight="1289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63" i="12"/>
  <c r="AP63" i="12"/>
  <c r="AU88" i="12" l="1"/>
  <c r="AP88" i="12"/>
  <c r="AF88" i="12"/>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<sst xmlns="http://schemas.openxmlformats.org/spreadsheetml/2006/main" count="1156" uniqueCount="647">
  <si>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</si>
  <si>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</si>
  <si>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</si>
  <si>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</si>
  <si>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</si>
  <si>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</si>
  <si>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</si>
  <si>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</si>
  <si>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</si>
  <si>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</si>
  <si>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</si>
  <si>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</si>
  <si>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</si>
  <si>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</si>
  <si>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</si>
  <si>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</si>
  <si>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</si>
  <si>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</si>
  <si>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</si>
  <si>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</si>
  <si>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</si>
  <si>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</si>
  <si>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</si>
  <si>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</si>
  <si>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</si>
  <si>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</si>
  <si>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</si>
  <si>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</si>
  <si>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</si>
  <si>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</si>
  <si>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</si>
  <si>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</si>
  <si>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</si>
  <si>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</si>
  <si>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</si>
  <si>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</si>
  <si>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</si>
  <si>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</si>
  <si>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</si>
  <si>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</si>
  <si>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</si>
  <si>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</si>
  <si>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</si>
  <si>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</si>
  <si>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</si>
  <si>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</si>
  <si>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</si>
  <si>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</si>
  <si>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</si>
  <si>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</si>
  <si>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</si>
  <si>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</si>
  <si>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</si>
  <si>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</si>
  <si>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</si>
  <si>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</si>
  <si>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</si>
  <si>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</si>
  <si>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</si>
  <si>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</si>
  <si>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</si>
  <si>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</si>
  <si>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</si>
  <si>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</si>
  <si>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</si>
  <si>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</si>
  <si>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</si>
  <si>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</si>
  <si>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</si>
  <si>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</si>
  <si>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</si>
  <si>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</si>
  <si>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</si>
  <si>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</si>
  <si>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</si>
  <si>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</si>
  <si>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</si>
  <si>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</si>
  <si>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</si>
  <si>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</si>
  <si>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</si>
  <si>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</si>
  <si>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</si>
  <si>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</si>
  <si>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</si>
  <si>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</si>
  <si>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</si>
  <si>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</si>
  <si>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</si>
  <si>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</si>
  <si>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</si>
  <si>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</si>
  <si>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</si>
  <si>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</si>
  <si>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</si>
  <si>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</si>
  <si>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</si>
  <si>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</si>
  <si>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</si>
  <si>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</si>
  <si>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</si>
  <si>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</si>
  <si>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</si>
  <si>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</si>
  <si>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</si>
  <si>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</si>
  <si>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</si>
  <si>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</si>
  <si>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</si>
  <si>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</si>
  <si>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</si>
  <si>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</si>
  <si>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</si>
  <si>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</si>
  <si>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</si>
  <si>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</si>
  <si>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</si>
  <si>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</si>
  <si>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</si>
  <si>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</si>
  <si>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</si>
  <si>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</si>
  <si>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</si>
  <si>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</si>
  <si>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</si>
  <si>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</si>
  <si>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</si>
  <si>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</si>
  <si>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</si>
  <si>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</si>
  <si>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</si>
  <si>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</si>
  <si>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</si>
  <si>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</si>
  <si>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</si>
  <si>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</si>
  <si>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</si>
  <si>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</si>
  <si>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</si>
  <si>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</si>
  <si>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</si>
  <si>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</si>
  <si>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</si>
  <si>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</si>
  <si>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</si>
  <si>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</si>
  <si>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</si>
  <si>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</si>
  <si>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</si>
  <si>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</si>
  <si>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</si>
  <si>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</si>
  <si>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</si>
  <si>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</si>
  <si>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</si>
  <si>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</si>
  <si>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</si>
  <si>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</si>
  <si>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</si>
  <si>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</si>
  <si>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</si>
  <si>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</si>
  <si>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</si>
  <si>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</si>
  <si>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</si>
  <si>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</si>
  <si>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</si>
  <si>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</si>
  <si>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</si>
  <si>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</si>
  <si>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</si>
  <si>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</si>
  <si>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</si>
  <si>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</si>
  <si>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</si>
  <si>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</si>
  <si>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</si>
  <si>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</si>
  <si>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</si>
  <si>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</si>
  <si>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</si>
  <si>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</si>
  <si>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</si>
  <si>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</si>
  <si>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</si>
  <si>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</si>
  <si>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</si>
  <si>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</si>
  <si>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</si>
  <si>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</si>
  <si>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</si>
  <si>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</si>
  <si>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</si>
  <si>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</si>
  <si>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</si>
  <si>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</si>
  <si>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</si>
  <si>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</si>
  <si>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</si>
  <si>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</si>
  <si>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</si>
  <si>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</si>
  <si>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</si>
  <si>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</si>
  <si>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</si>
  <si>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</si>
  <si>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</si>
  <si>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</si>
  <si>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</si>
  <si>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</si>
  <si>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</si>
  <si>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</si>
  <si>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</si>
  <si>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</si>
  <si>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</si>
  <si>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</si>
  <si>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</si>
  <si>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</si>
  <si>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</si>
  <si>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</si>
  <si>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</si>
  <si>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</si>
  <si>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</si>
  <si>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</si>
  <si>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</si>
  <si>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</si>
  <si>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岡山県美咲町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</si>
  <si>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</si>
  <si>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</si>
  <si>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</si>
  <si>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</si>
  <si>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</si>
  <si>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</si>
  <si>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</si>
  <si>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</si>
  <si>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</si>
  <si>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</si>
  <si>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</si>
  <si>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</si>
  <si>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</si>
  <si>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</si>
  <si>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</si>
  <si>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</si>
  <si>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</si>
  <si>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</si>
  <si>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</si>
  <si>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</si>
  <si>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</si>
  <si>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</si>
  <si>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</si>
  <si>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</si>
  <si>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</si>
  <si>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</si>
  <si>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</si>
  <si>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</si>
  <si>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</si>
  <si>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</si>
  <si>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</si>
  <si>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</si>
  <si>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</si>
  <si>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</si>
  <si>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</si>
  <si>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</si>
  <si>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</si>
  <si>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</si>
  <si>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</si>
  <si>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</si>
  <si>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</si>
  <si>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</si>
  <si>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</si>
  <si>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</si>
  <si>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</si>
  <si>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</si>
  <si>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</si>
  <si>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</si>
  <si>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</si>
  <si>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</si>
  <si>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</si>
  <si>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</si>
  <si>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</si>
  <si>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</si>
  <si>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</si>
  <si>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</si>
  <si>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</si>
  <si>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</si>
  <si>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</si>
  <si>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</si>
  <si>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</si>
  <si>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</si>
  <si>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</si>
  <si>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</si>
  <si>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</si>
  <si>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</si>
  <si>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</si>
  <si>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</si>
  <si>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</si>
  <si>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</si>
  <si>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</si>
  <si>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</si>
  <si>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</si>
  <si>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</si>
  <si>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</si>
  <si>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</si>
  <si>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</si>
  <si>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</si>
  <si>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</si>
  <si>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</si>
  <si>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</si>
  <si>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</si>
  <si>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</si>
  <si>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</si>
  <si>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</si>
  <si>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</si>
  <si>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</si>
  <si>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</si>
  <si>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</si>
  <si>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</si>
  <si>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</si>
  <si>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</si>
  <si>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</si>
  <si>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</si>
  <si>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</si>
  <si>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</si>
  <si>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</si>
  <si>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</si>
  <si>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</si>
  <si>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</si>
  <si>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</si>
  <si>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</si>
  <si>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</si>
  <si>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</si>
  <si>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</si>
  <si>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</si>
  <si>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</si>
  <si>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</si>
  <si>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</si>
  <si>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</si>
  <si>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</si>
  <si>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</si>
  <si>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</si>
  <si>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</si>
  <si>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</si>
  <si>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</si>
  <si>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</si>
  <si>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</si>
  <si>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</si>
  <si>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</si>
  <si>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</si>
  <si>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</si>
  <si>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</si>
  <si>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</si>
  <si>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</si>
  <si>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</si>
  <si>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</si>
  <si>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</si>
  <si>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</si>
  <si>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</si>
  <si>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</si>
  <si>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</si>
  <si>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</si>
  <si>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</si>
  <si>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</si>
  <si>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</si>
  <si>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</si>
  <si>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</si>
  <si>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</si>
  <si>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</si>
  <si>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</si>
  <si>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</si>
  <si>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</si>
  <si>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</si>
  <si>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</si>
  <si>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</si>
  <si>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</si>
  <si>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</si>
  <si>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</si>
  <si>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</si>
  <si>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</si>
  <si>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岡山県美咲町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</si>
  <si>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</si>
  <si>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</si>
  <si>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</si>
  <si>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</si>
  <si>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</si>
  <si>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</si>
  <si>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</si>
  <si>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</si>
  <si>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</si>
  <si>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</si>
  <si>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</si>
  <si>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</si>
  <si>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</si>
  <si>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</si>
  <si>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</si>
  <si>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</si>
  <si>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</si>
  <si>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</si>
  <si>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</si>
  <si>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</si>
  <si>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</si>
  <si>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</si>
  <si>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</si>
  <si>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</si>
  <si>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</si>
  <si>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</si>
  <si>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</si>
  <si>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</si>
  <si>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</si>
  <si>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</si>
  <si>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</si>
  <si>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</si>
  <si>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</si>
  <si>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</si>
  <si>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</si>
  <si>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</si>
  <si>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</si>
  <si>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</si>
  <si>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</si>
  <si>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</si>
  <si>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</si>
  <si>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</si>
  <si>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</si>
  <si>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</si>
  <si>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</si>
  <si>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美咲町水道事業会計</t>
    <phoneticPr fontId="5"/>
  </si>
  <si>
    <t>法適用企業</t>
    <phoneticPr fontId="5"/>
  </si>
  <si>
    <t>美咲町下水道事業特別会計</t>
    <phoneticPr fontId="5"/>
  </si>
  <si>
    <t>法非適用企業</t>
    <phoneticPr fontId="5"/>
  </si>
  <si>
    <t>美咲町柵原公共下水道事業特別会計</t>
    <phoneticPr fontId="5"/>
  </si>
  <si>
    <t>美咲町中央公共下水道事業特別会計</t>
    <phoneticPr fontId="5"/>
  </si>
  <si>
    <t>美咲町用地取得造成事業特別会計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</si>
  <si>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</si>
  <si>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</si>
  <si>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</si>
  <si>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</si>
  <si>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</si>
  <si>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</si>
  <si>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</si>
  <si>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</si>
  <si>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</si>
  <si>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</si>
  <si>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</si>
  <si>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</si>
  <si>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</si>
  <si>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</si>
  <si>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</si>
  <si>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</si>
  <si>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</si>
  <si>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</si>
  <si>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</si>
  <si>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</si>
  <si>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</si>
  <si>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</si>
  <si>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</si>
  <si>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</si>
  <si>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</si>
  <si>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</si>
  <si>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</si>
  <si>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</si>
  <si>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</si>
  <si>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</si>
  <si>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</si>
  <si>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</si>
  <si>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</si>
  <si>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</si>
  <si>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</si>
  <si>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</si>
  <si>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</si>
  <si>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</si>
  <si>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</si>
  <si>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</si>
  <si>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</si>
  <si>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</si>
  <si>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</si>
  <si>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</si>
  <si>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</si>
  <si>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</si>
  <si>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</si>
  <si>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</si>
  <si>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</si>
  <si>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</si>
  <si>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</si>
  <si>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</si>
  <si>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</si>
  <si>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</si>
  <si>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</si>
  <si>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</si>
  <si>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</si>
  <si>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</si>
  <si>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</si>
  <si>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</si>
  <si>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</si>
  <si>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</si>
  <si>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</si>
  <si>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美咲町柵原公共下水道事業特別会計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</si>
  <si>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</si>
  <si>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</si>
  <si>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美咲町中央公共下水道事業特別会計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</si>
  <si>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</si>
  <si>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美咲町水道事業会計</t>
    <phoneticPr fontId="5"/>
  </si>
  <si>
    <t>(Ｆ)</t>
    <phoneticPr fontId="5"/>
  </si>
  <si>
    <t>美咲町下水道事業特別会計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</si>
  <si>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</si>
  <si>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</si>
  <si>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</si>
  <si>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</si>
  <si>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</si>
  <si>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</si>
  <si>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</si>
  <si>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</si>
  <si>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</si>
  <si>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</si>
  <si>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</si>
  <si>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</si>
  <si>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</si>
  <si>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</si>
  <si>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</si>
  <si>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</si>
  <si>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</si>
  <si>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</si>
  <si>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</si>
  <si>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</si>
  <si>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</si>
  <si>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</si>
  <si>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</si>
  <si>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</si>
  <si>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</si>
  <si>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</si>
  <si>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</si>
  <si>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</si>
  <si>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</si>
  <si>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</si>
  <si>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</si>
  <si>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</si>
  <si>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</si>
  <si>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</si>
  <si>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</si>
  <si>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</si>
  <si>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</si>
  <si>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</si>
  <si>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</si>
  <si>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</si>
  <si>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</si>
  <si>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</si>
  <si>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</si>
  <si>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</si>
  <si>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</si>
  <si>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</si>
  <si>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</si>
  <si>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</si>
  <si>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</si>
  <si>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</si>
  <si>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</si>
  <si>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</si>
  <si>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</si>
  <si>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</si>
  <si>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</si>
  <si>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</si>
  <si>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</si>
  <si>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</si>
  <si>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</si>
  <si>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</si>
  <si>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</si>
  <si>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</si>
  <si>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</si>
  <si>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</si>
  <si>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</si>
  <si>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</si>
  <si>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</si>
  <si>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</si>
  <si>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</si>
  <si>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</si>
  <si>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</si>
  <si>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</si>
  <si>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</si>
  <si>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</si>
  <si>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</si>
  <si>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</si>
  <si>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</si>
  <si>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</si>
  <si>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</si>
  <si>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</si>
  <si>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</si>
  <si>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</si>
  <si>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</si>
  <si>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</si>
  <si>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</si>
  <si>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</si>
  <si>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</si>
  <si>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</si>
  <si>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</si>
  <si>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</si>
  <si>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</si>
  <si>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</si>
  <si>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</si>
  <si>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</si>
  <si>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0.31</t>
  </si>
  <si>
    <t>▲ 2.09</t>
  </si>
  <si>
    <t>美咲町住宅新築資金等貸付事業特別会計</t>
  </si>
  <si>
    <t>▲ 0.36</t>
  </si>
  <si>
    <t>▲ 0.29</t>
  </si>
  <si>
    <t>▲ 0.23</t>
  </si>
  <si>
    <t>▲ 0.20</t>
  </si>
  <si>
    <t>美咲町水道事業会計</t>
  </si>
  <si>
    <t>一般会計</t>
  </si>
  <si>
    <t>美咲町介護保険事業特別会計</t>
  </si>
  <si>
    <t>美咲町中央公共下水道事業特別会計</t>
  </si>
  <si>
    <t>美咲町柵原公共下水道事業特別会計</t>
  </si>
  <si>
    <t>美咲町国民健康保険事業特別会計</t>
  </si>
  <si>
    <t>美咲町みさきネット事業特別会計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</si>
  <si>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</si>
  <si>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</si>
  <si>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</si>
  <si>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</si>
  <si>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</si>
  <si>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</si>
  <si>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</si>
  <si>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</si>
  <si>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</si>
  <si>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久米老人ホーム組合一般会計</t>
    <rPh sb="0" eb="4">
      <t>クメロウジン</t>
    </rPh>
    <rPh sb="7" eb="9">
      <t>クミアイ</t>
    </rPh>
    <rPh sb="9" eb="13">
      <t>イッパンカイケイ</t>
    </rPh>
    <phoneticPr fontId="2"/>
  </si>
  <si>
    <t>久米老人ホーム組合指定訪問介護事業特別会計</t>
    <rPh sb="0" eb="4">
      <t>クメロウジン</t>
    </rPh>
    <rPh sb="7" eb="9">
      <t>クミアイ</t>
    </rPh>
    <rPh sb="9" eb="15">
      <t>シテイホウモンカイゴ</t>
    </rPh>
    <rPh sb="15" eb="17">
      <t>ジギョウ</t>
    </rPh>
    <rPh sb="17" eb="21">
      <t>トクベツカイケイ</t>
    </rPh>
    <phoneticPr fontId="2"/>
  </si>
  <si>
    <t>柵原・吉井特別養護老人ホーム組合</t>
    <rPh sb="0" eb="2">
      <t>ヤナハラ</t>
    </rPh>
    <rPh sb="3" eb="5">
      <t>ヨシイ</t>
    </rPh>
    <rPh sb="5" eb="11">
      <t>トクベツヨウゴロウジン</t>
    </rPh>
    <rPh sb="14" eb="16">
      <t>クミアイ</t>
    </rPh>
    <phoneticPr fontId="2"/>
  </si>
  <si>
    <t>柵原・吉井・英田火葬場組合</t>
    <rPh sb="0" eb="2">
      <t>ヤナハラ</t>
    </rPh>
    <rPh sb="3" eb="5">
      <t>ヨシイ</t>
    </rPh>
    <rPh sb="6" eb="8">
      <t>アイダ</t>
    </rPh>
    <rPh sb="8" eb="11">
      <t>カソウバ</t>
    </rPh>
    <rPh sb="11" eb="13">
      <t>クミアイ</t>
    </rPh>
    <phoneticPr fontId="2"/>
  </si>
  <si>
    <t>津山広域事務組合　一般会計</t>
    <rPh sb="0" eb="2">
      <t>ツヤマ</t>
    </rPh>
    <rPh sb="2" eb="4">
      <t>コウイキ</t>
    </rPh>
    <rPh sb="4" eb="6">
      <t>ジム</t>
    </rPh>
    <rPh sb="6" eb="8">
      <t>クミアイ</t>
    </rPh>
    <rPh sb="9" eb="11">
      <t>イッパン</t>
    </rPh>
    <rPh sb="11" eb="13">
      <t>カイケイ</t>
    </rPh>
    <phoneticPr fontId="2"/>
  </si>
  <si>
    <t>津山広域事務組合　ふるさと振興事業特別会計</t>
    <rPh sb="0" eb="8">
      <t>ツヤマコウイキジムクミアイ</t>
    </rPh>
    <rPh sb="13" eb="17">
      <t>シンコウジギョウ</t>
    </rPh>
    <rPh sb="17" eb="21">
      <t>トクベツカイケイ</t>
    </rPh>
    <phoneticPr fontId="2"/>
  </si>
  <si>
    <t>津山圏域資源循環施設組合　一般会計</t>
    <rPh sb="0" eb="8">
      <t>ツヤマケンイキシゲンジュンカン</t>
    </rPh>
    <rPh sb="8" eb="12">
      <t>シセツクミアイ</t>
    </rPh>
    <rPh sb="13" eb="17">
      <t>イッパンカイケイ</t>
    </rPh>
    <phoneticPr fontId="2"/>
  </si>
  <si>
    <t>津山圏域衛生処理組合　一般会計</t>
    <rPh sb="0" eb="4">
      <t>ツヤマケンイキ</t>
    </rPh>
    <rPh sb="4" eb="6">
      <t>エイセイ</t>
    </rPh>
    <rPh sb="6" eb="8">
      <t>ショリ</t>
    </rPh>
    <rPh sb="8" eb="10">
      <t>クミアイ</t>
    </rPh>
    <rPh sb="11" eb="13">
      <t>イッパン</t>
    </rPh>
    <rPh sb="13" eb="15">
      <t>カイケイ</t>
    </rPh>
    <phoneticPr fontId="2"/>
  </si>
  <si>
    <t>津山圏域消防組合　一般会計</t>
    <rPh sb="0" eb="4">
      <t>ツヤマケンイキ</t>
    </rPh>
    <rPh sb="4" eb="6">
      <t>ショウボウ</t>
    </rPh>
    <rPh sb="6" eb="8">
      <t>クミアイ</t>
    </rPh>
    <rPh sb="9" eb="13">
      <t>イッパンカイケイ</t>
    </rPh>
    <phoneticPr fontId="2"/>
  </si>
  <si>
    <t>勝英衛生施設組合</t>
    <rPh sb="0" eb="2">
      <t>ショウエイ</t>
    </rPh>
    <rPh sb="2" eb="4">
      <t>エイセイ</t>
    </rPh>
    <rPh sb="4" eb="6">
      <t>シセツ</t>
    </rPh>
    <rPh sb="6" eb="8">
      <t>クミアイ</t>
    </rPh>
    <phoneticPr fontId="2"/>
  </si>
  <si>
    <t>岡山県広域水道企業団</t>
    <rPh sb="0" eb="10">
      <t>オカヤマケンコウイキスイドウキギョウダン</t>
    </rPh>
    <phoneticPr fontId="2"/>
  </si>
  <si>
    <t>岡山県後期高齢者医療広域連合　一般会計</t>
    <rPh sb="0" eb="7">
      <t>オカヤマケンコウキコウレイ</t>
    </rPh>
    <rPh sb="7" eb="8">
      <t>シャ</t>
    </rPh>
    <rPh sb="8" eb="14">
      <t>イリョウコウイキレンゴウ</t>
    </rPh>
    <rPh sb="15" eb="19">
      <t>イッパンカイケイ</t>
    </rPh>
    <phoneticPr fontId="2"/>
  </si>
  <si>
    <t>岡山県市町村総合事務組合　一般会計</t>
    <rPh sb="0" eb="12">
      <t>オカヤマケンシチョウソンソウゴウジムクミアイ</t>
    </rPh>
    <rPh sb="13" eb="17">
      <t>イッパンカイケイ</t>
    </rPh>
    <phoneticPr fontId="2"/>
  </si>
  <si>
    <t>岡山県後期高齢者医療広域連合　後期高齢者医療特別会計</t>
    <rPh sb="0" eb="7">
      <t>オカヤマケンコウキコウレイ</t>
    </rPh>
    <rPh sb="7" eb="8">
      <t>シャ</t>
    </rPh>
    <rPh sb="8" eb="14">
      <t>イリョウコウイキレンゴウ</t>
    </rPh>
    <rPh sb="15" eb="20">
      <t>コウキコウレイシャ</t>
    </rPh>
    <rPh sb="20" eb="22">
      <t>イリョウ</t>
    </rPh>
    <rPh sb="22" eb="26">
      <t>トクベツカイケイ</t>
    </rPh>
    <phoneticPr fontId="2"/>
  </si>
  <si>
    <t>岡山県市町村総合事務組合　貸付金特別会計</t>
    <rPh sb="0" eb="3">
      <t>オカヤマケン</t>
    </rPh>
    <rPh sb="3" eb="12">
      <t>シチョウソンソウゴウジムクミアイ</t>
    </rPh>
    <rPh sb="13" eb="16">
      <t>カシツケキン</t>
    </rPh>
    <rPh sb="16" eb="20">
      <t>トクベツカイケイ</t>
    </rPh>
    <phoneticPr fontId="2"/>
  </si>
  <si>
    <t>岡山県市町村総合事務組合　拠出金事業特別会計</t>
    <rPh sb="0" eb="12">
      <t>オカヤマケンシチョウソンソウゴウジムクミアイ</t>
    </rPh>
    <rPh sb="13" eb="16">
      <t>キョシュツキン</t>
    </rPh>
    <rPh sb="16" eb="18">
      <t>ジギョウ</t>
    </rPh>
    <rPh sb="18" eb="22">
      <t>トクベツカイケイ</t>
    </rPh>
    <phoneticPr fontId="2"/>
  </si>
  <si>
    <t>岡山県市町村税整理組合</t>
    <rPh sb="0" eb="3">
      <t>オカヤマケン</t>
    </rPh>
    <rPh sb="3" eb="6">
      <t>シチョウソン</t>
    </rPh>
    <rPh sb="6" eb="7">
      <t>ゼイ</t>
    </rPh>
    <rPh sb="7" eb="9">
      <t>セイリ</t>
    </rPh>
    <rPh sb="9" eb="11">
      <t>クミアイ</t>
    </rPh>
    <phoneticPr fontId="2"/>
  </si>
  <si>
    <t>岡山県中部環境施設組合</t>
    <rPh sb="0" eb="3">
      <t>オカヤマケン</t>
    </rPh>
    <rPh sb="3" eb="11">
      <t>チュウブカンキョウシセツクミアイ</t>
    </rPh>
    <phoneticPr fontId="2"/>
  </si>
  <si>
    <t>財団法人　美咲町農業公社</t>
    <phoneticPr fontId="2"/>
  </si>
  <si>
    <t>株式会社　美咲物産</t>
    <phoneticPr fontId="2"/>
  </si>
  <si>
    <t>-</t>
    <phoneticPr fontId="2"/>
  </si>
  <si>
    <t>元気なまちづくり基金</t>
    <rPh sb="0" eb="2">
      <t>ゲンキ</t>
    </rPh>
    <rPh sb="8" eb="10">
      <t>キキン</t>
    </rPh>
    <phoneticPr fontId="5"/>
  </si>
  <si>
    <t>長期振興まちづくり基金</t>
    <rPh sb="0" eb="4">
      <t>チョウキシンコウ</t>
    </rPh>
    <rPh sb="9" eb="11">
      <t>キキン</t>
    </rPh>
    <phoneticPr fontId="2"/>
  </si>
  <si>
    <t>教育施設整備基金</t>
    <rPh sb="0" eb="8">
      <t>キョウイクシセツセイビキキン</t>
    </rPh>
    <phoneticPr fontId="2"/>
  </si>
  <si>
    <t>庁舎建設基金</t>
    <rPh sb="0" eb="6">
      <t>チョウシャケンセツキキン</t>
    </rPh>
    <phoneticPr fontId="2"/>
  </si>
  <si>
    <t>みさきネット施設整備及び維持管理基金</t>
    <rPh sb="6" eb="8">
      <t>シセツ</t>
    </rPh>
    <rPh sb="8" eb="10">
      <t>セイビ</t>
    </rPh>
    <rPh sb="10" eb="11">
      <t>オヨ</t>
    </rPh>
    <rPh sb="12" eb="18">
      <t>イジカンリキキン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</si>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</sst>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4606-41C5-BD64-140F143B08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101692</c:v>
                </c:pt>
                <c:pt idx="1">
                  <c:v>99905</c:v>
                </c:pt>
                <c:pt idx="2">
                  <c:v>153249</c:v>
                </c:pt>
                <c:pt idx="3">
                  <c:v>143538</c:v>
                </c:pt>
                <c:pt idx="4">
                  <c:v>211552</c:v>
                </c:pt>
              </c:numCache>
            </c:numRef>
          </c:val>
          <c:smooth val="0"/>
          <c:extLst>
            <c:ext xmlns:c16="http://schemas.microsoft.com/office/drawing/2014/chart" uri="{C3380CC4-5D6E-409C-BE32-E72D297353CC}">
              <c16:uniqueId val="{00000001-4606-41C5-BD64-140F143B08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10.23</c:v>
                </c:pt>
                <c:pt idx="1">
                  <c:v>8.3000000000000007</c:v>
                </c:pt>
                <c:pt idx="2">
                  <c:v>11.25</c:v>
                </c:pt>
                <c:pt idx="3">
                  <c:v>6.5</c:v>
                </c:pt>
                <c:pt idx="4">
                  <c:v>5.66</c:v>
                </c:pt>
              </c:numCache>
            </c:numRef>
          </c:val>
          <c:extLst>
            <c:ext xmlns:c16="http://schemas.microsoft.com/office/drawing/2014/chart" uri="{C3380CC4-5D6E-409C-BE32-E72D297353CC}">
              <c16:uniqueId val="{00000000-BD8C-4892-8BCB-074C66EA74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48.54</c:v>
                </c:pt>
                <c:pt idx="1">
                  <c:v>49.6</c:v>
                </c:pt>
                <c:pt idx="2">
                  <c:v>47.23</c:v>
                </c:pt>
                <c:pt idx="3">
                  <c:v>43.96</c:v>
                </c:pt>
                <c:pt idx="4">
                  <c:v>41.9</c:v>
                </c:pt>
              </c:numCache>
            </c:numRef>
          </c:val>
          <c:extLst>
            <c:ext xmlns:c16="http://schemas.microsoft.com/office/drawing/2014/chart" uri="{C3380CC4-5D6E-409C-BE32-E72D297353CC}">
              <c16:uniqueId val="{00000001-BD8C-4892-8BCB-074C66EA74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-0.31</c:v>
                </c:pt>
                <c:pt idx="1">
                  <c:v>-2.09</c:v>
                </c:pt>
                <c:pt idx="2">
                  <c:v>2.2999999999999998</c:v>
                </c:pt>
                <c:pt idx="3">
                  <c:v>6.11</c:v>
                </c:pt>
                <c:pt idx="4">
                  <c:v>2.2599999999999998</c:v>
                </c:pt>
              </c:numCache>
            </c:numRef>
          </c:val>
          <c:smooth val="0"/>
          <c:extLst>
            <c:ext xmlns:c16="http://schemas.microsoft.com/office/drawing/2014/chart" uri="{C3380CC4-5D6E-409C-BE32-E72D297353CC}">
              <c16:uniqueId val="{00000002-BD8C-4892-8BCB-074C66EA74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1.57</c:v>
                </c:pt>
                <c:pt idx="2">
                  <c:v>#N/A</c:v>
                </c:pt>
                <c:pt idx="3">
                  <c:v>6.73</c:v>
                </c:pt>
                <c:pt idx="4">
                  <c:v>#N/A</c:v>
                </c:pt>
                <c:pt idx="5">
                  <c:v>0.3</c:v>
                </c:pt>
                <c:pt idx="6">
                  <c:v>#N/A</c:v>
                </c:pt>
                <c:pt idx="7">
                  <c:v>0.3</c:v>
                </c:pt>
                <c:pt idx="8">
                  <c:v>#N/A</c:v>
                </c:pt>
                <c:pt idx="9">
                  <c:v>0.14000000000000001</c:v>
                </c:pt>
              </c:numCache>
            </c:numRef>
          </c:val>
          <c:extLst>
            <c:ext xmlns:c16="http://schemas.microsoft.com/office/drawing/2014/chart" uri="{C3380CC4-5D6E-409C-BE32-E72D297353CC}">
              <c16:uniqueId val="{00000000-106E-4E2B-AF4E-3E6579200F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6E-4E2B-AF4E-3E6579200FC3}"/>
            </c:ext>
          </c:extLst>
        </c:ser>
        <c:ser>
          <c:idx val="2"/>
          <c:order val="2"/>
          <c:tx>
            <c:strRef>
              <c:f>データシート!$A$29</c:f>
              <c:strCache>
                <c:ptCount val="1"/>
                <c:pt idx="0">
                  <c:v>美咲町みさきネット事業特別会計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0.11</c:v>
                </c:pt>
                <c:pt idx="4">
                  <c:v>#N/A</c:v>
                </c:pt>
                <c:pt idx="5">
                  <c:v>0.06</c:v>
                </c:pt>
                <c:pt idx="6">
                  <c:v>#N/A</c:v>
                </c:pt>
                <c:pt idx="7">
                  <c:v>0.36</c:v>
                </c:pt>
                <c:pt idx="8">
                  <c:v>#N/A</c:v>
                </c:pt>
                <c:pt idx="9">
                  <c:v>0.11</c:v>
                </c:pt>
              </c:numCache>
            </c:numRef>
          </c:val>
          <c:extLst>
            <c:ext xmlns:c16="http://schemas.microsoft.com/office/drawing/2014/chart" uri="{C3380CC4-5D6E-409C-BE32-E72D297353CC}">
              <c16:uniqueId val="{00000002-106E-4E2B-AF4E-3E6579200FC3}"/>
            </c:ext>
          </c:extLst>
        </c:ser>
        <c:ser>
          <c:idx val="3"/>
          <c:order val="3"/>
          <c:tx>
            <c:strRef>
              <c:f>データシート!$A$30</c:f>
              <c:strCache>
                <c:ptCount val="1"/>
                <c:pt idx="0">
                  <c:v>美咲町国民健康保険事業特別会計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1.64</c:v>
                </c:pt>
                <c:pt idx="2">
                  <c:v>#N/A</c:v>
                </c:pt>
                <c:pt idx="3">
                  <c:v>0.85</c:v>
                </c:pt>
                <c:pt idx="4">
                  <c:v>#N/A</c:v>
                </c:pt>
                <c:pt idx="5">
                  <c:v>1.24</c:v>
                </c:pt>
                <c:pt idx="6">
                  <c:v>#N/A</c:v>
                </c:pt>
                <c:pt idx="7">
                  <c:v>0.77</c:v>
                </c:pt>
                <c:pt idx="8">
                  <c:v>#N/A</c:v>
                </c:pt>
                <c:pt idx="9">
                  <c:v>0.16</c:v>
                </c:pt>
              </c:numCache>
            </c:numRef>
          </c:val>
          <c:extLst>
            <c:ext xmlns:c16="http://schemas.microsoft.com/office/drawing/2014/chart" uri="{C3380CC4-5D6E-409C-BE32-E72D297353CC}">
              <c16:uniqueId val="{00000003-106E-4E2B-AF4E-3E6579200FC3}"/>
            </c:ext>
          </c:extLst>
        </c:ser>
        <c:ser>
          <c:idx val="4"/>
          <c:order val="4"/>
          <c:tx>
            <c:strRef>
              <c:f>データシート!$A$31</c:f>
              <c:strCache>
                <c:ptCount val="1"/>
                <c:pt idx="0">
                  <c:v>美咲町柵原公共下水道事業特別会計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0.27</c:v>
                </c:pt>
                <c:pt idx="2">
                  <c:v>#N/A</c:v>
                </c:pt>
                <c:pt idx="3">
                  <c:v>0.33</c:v>
                </c:pt>
                <c:pt idx="4">
                  <c:v>#N/A</c:v>
                </c:pt>
                <c:pt idx="5">
                  <c:v>0.32</c:v>
                </c:pt>
                <c:pt idx="6">
                  <c:v>#N/A</c:v>
                </c:pt>
                <c:pt idx="7">
                  <c:v>0.24</c:v>
                </c:pt>
                <c:pt idx="8">
                  <c:v>#N/A</c:v>
                </c:pt>
                <c:pt idx="9">
                  <c:v>0.18</c:v>
                </c:pt>
              </c:numCache>
            </c:numRef>
          </c:val>
          <c:extLst>
            <c:ext xmlns:c16="http://schemas.microsoft.com/office/drawing/2014/chart" uri="{C3380CC4-5D6E-409C-BE32-E72D297353CC}">
              <c16:uniqueId val="{00000004-106E-4E2B-AF4E-3E6579200FC3}"/>
            </c:ext>
          </c:extLst>
        </c:ser>
        <c:ser>
          <c:idx val="5"/>
          <c:order val="5"/>
          <c:tx>
            <c:strRef>
              <c:f>データシート!$A$32</c:f>
              <c:strCache>
                <c:ptCount val="1"/>
                <c:pt idx="0">
                  <c:v>美咲町中央公共下水道事業特別会計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0.33</c:v>
                </c:pt>
                <c:pt idx="2">
                  <c:v>#N/A</c:v>
                </c:pt>
                <c:pt idx="3">
                  <c:v>0.34</c:v>
                </c:pt>
                <c:pt idx="4">
                  <c:v>#N/A</c:v>
                </c:pt>
                <c:pt idx="5">
                  <c:v>0.33</c:v>
                </c:pt>
                <c:pt idx="6">
                  <c:v>#N/A</c:v>
                </c:pt>
                <c:pt idx="7">
                  <c:v>0.26</c:v>
                </c:pt>
                <c:pt idx="8">
                  <c:v>#N/A</c:v>
                </c:pt>
                <c:pt idx="9">
                  <c:v>0.28000000000000003</c:v>
                </c:pt>
              </c:numCache>
            </c:numRef>
          </c:val>
          <c:extLst>
            <c:ext xmlns:c16="http://schemas.microsoft.com/office/drawing/2014/chart" uri="{C3380CC4-5D6E-409C-BE32-E72D297353CC}">
              <c16:uniqueId val="{00000005-106E-4E2B-AF4E-3E6579200FC3}"/>
            </c:ext>
          </c:extLst>
        </c:ser>
        <c:ser>
          <c:idx val="6"/>
          <c:order val="6"/>
          <c:tx>
            <c:strRef>
              <c:f>データシート!$A$33</c:f>
              <c:strCache>
                <c:ptCount val="1"/>
                <c:pt idx="0">
                  <c:v>美咲町介護保険事業特別会計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1.89</c:v>
                </c:pt>
                <c:pt idx="2">
                  <c:v>#N/A</c:v>
                </c:pt>
                <c:pt idx="3">
                  <c:v>1.39</c:v>
                </c:pt>
                <c:pt idx="4">
                  <c:v>#N/A</c:v>
                </c:pt>
                <c:pt idx="5">
                  <c:v>1.1299999999999999</c:v>
                </c:pt>
                <c:pt idx="6">
                  <c:v>#N/A</c:v>
                </c:pt>
                <c:pt idx="7">
                  <c:v>1.54</c:v>
                </c:pt>
                <c:pt idx="8">
                  <c:v>#N/A</c:v>
                </c:pt>
                <c:pt idx="9">
                  <c:v>2.5299999999999998</c:v>
                </c:pt>
              </c:numCache>
            </c:numRef>
          </c:val>
          <c:extLst>
            <c:ext xmlns:c16="http://schemas.microsoft.com/office/drawing/2014/chart" uri="{C3380CC4-5D6E-409C-BE32-E72D297353CC}">
              <c16:uniqueId val="{00000006-106E-4E2B-AF4E-3E6579200FC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10.47</c:v>
                </c:pt>
                <c:pt idx="2">
                  <c:v>#N/A</c:v>
                </c:pt>
                <c:pt idx="3">
                  <c:v>8.5</c:v>
                </c:pt>
                <c:pt idx="4">
                  <c:v>#N/A</c:v>
                </c:pt>
                <c:pt idx="5">
                  <c:v>11.43</c:v>
                </c:pt>
                <c:pt idx="6">
                  <c:v>#N/A</c:v>
                </c:pt>
                <c:pt idx="7">
                  <c:v>6.33</c:v>
                </c:pt>
                <c:pt idx="8">
                  <c:v>#N/A</c:v>
                </c:pt>
                <c:pt idx="9">
                  <c:v>5.72</c:v>
                </c:pt>
              </c:numCache>
            </c:numRef>
          </c:val>
          <c:extLst>
            <c:ext xmlns:c16="http://schemas.microsoft.com/office/drawing/2014/chart" uri="{C3380CC4-5D6E-409C-BE32-E72D297353CC}">
              <c16:uniqueId val="{00000007-106E-4E2B-AF4E-3E6579200FC3}"/>
            </c:ext>
          </c:extLst>
        </c:ser>
        <c:ser>
          <c:idx val="8"/>
          <c:order val="8"/>
          <c:tx>
            <c:strRef>
              <c:f>データシート!$A$35</c:f>
              <c:strCache>
                <c:ptCount val="1"/>
                <c:pt idx="0">
                  <c:v>美咲町水道事業会計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7</c:v>
                </c:pt>
                <c:pt idx="6">
                  <c:v>#N/A</c:v>
                </c:pt>
                <c:pt idx="7">
                  <c:v>7.72</c:v>
                </c:pt>
                <c:pt idx="8">
                  <c:v>#N/A</c:v>
                </c:pt>
                <c:pt idx="9">
                  <c:v>8.99</c:v>
                </c:pt>
              </c:numCache>
            </c:numRef>
          </c:val>
          <c:extLst>
            <c:ext xmlns:c16="http://schemas.microsoft.com/office/drawing/2014/chart" uri="{C3380CC4-5D6E-409C-BE32-E72D297353CC}">
              <c16:uniqueId val="{00000008-106E-4E2B-AF4E-3E6579200FC3}"/>
            </c:ext>
          </c:extLst>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0.36</c:v>
                </c:pt>
                <c:pt idx="1">
                  <c:v>#N/A</c:v>
                </c:pt>
                <c:pt idx="2">
                  <c:v>0.36</c:v>
                </c:pt>
                <c:pt idx="3">
                  <c:v>#N/A</c:v>
                </c:pt>
                <c:pt idx="4">
                  <c:v>0.28999999999999998</c:v>
                </c:pt>
                <c:pt idx="5">
                  <c:v>#N/A</c:v>
                </c:pt>
                <c:pt idx="6">
                  <c:v>0.23</c:v>
                </c:pt>
                <c:pt idx="7">
                  <c:v>#N/A</c:v>
                </c:pt>
                <c:pt idx="8">
                  <c:v>0.2</c:v>
                </c:pt>
                <c:pt idx="9">
                  <c:v>#N/A</c:v>
                </c:pt>
              </c:numCache>
            </c:numRef>
          </c:val>
          <c:extLst>
            <c:ext xmlns:c16="http://schemas.microsoft.com/office/drawing/2014/chart" uri="{C3380CC4-5D6E-409C-BE32-E72D297353CC}">
              <c16:uniqueId val="{00000009-106E-4E2B-AF4E-3E6579200F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1354</c:v>
                </c:pt>
                <c:pt idx="5">
                  <c:v>1346</c:v>
                </c:pt>
                <c:pt idx="8">
                  <c:v>1292</c:v>
                </c:pt>
                <c:pt idx="11">
                  <c:v>1499</c:v>
                </c:pt>
                <c:pt idx="14">
                  <c:v>1462</c:v>
                </c:pt>
              </c:numCache>
            </c:numRef>
          </c:val>
          <c:extLst>
            <c:ext xmlns:c16="http://schemas.microsoft.com/office/drawing/2014/chart" uri="{C3380CC4-5D6E-409C-BE32-E72D297353CC}">
              <c16:uniqueId val="{00000000-F0C2-4368-8413-8A9EB8CF1B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C2-4368-8413-8A9EB8CF1B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c:v>
                </c:pt>
                <c:pt idx="3">
                  <c:v>12</c:v>
                </c:pt>
                <c:pt idx="6">
                  <c:v>5</c:v>
                </c:pt>
                <c:pt idx="9">
                  <c:v>2</c:v>
                </c:pt>
                <c:pt idx="12">
                  <c:v>2</c:v>
                </c:pt>
              </c:numCache>
            </c:numRef>
          </c:val>
          <c:extLst>
            <c:ext xmlns:c16="http://schemas.microsoft.com/office/drawing/2014/chart" uri="{C3380CC4-5D6E-409C-BE32-E72D297353CC}">
              <c16:uniqueId val="{00000002-F0C2-4368-8413-8A9EB8CF1B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68</c:v>
                </c:pt>
                <c:pt idx="3">
                  <c:v>116</c:v>
                </c:pt>
                <c:pt idx="6">
                  <c:v>124</c:v>
                </c:pt>
                <c:pt idx="9">
                  <c:v>123</c:v>
                </c:pt>
                <c:pt idx="12">
                  <c:v>125</c:v>
                </c:pt>
              </c:numCache>
            </c:numRef>
          </c:val>
          <c:extLst>
            <c:ext xmlns:c16="http://schemas.microsoft.com/office/drawing/2014/chart" uri="{C3380CC4-5D6E-409C-BE32-E72D297353CC}">
              <c16:uniqueId val="{00000003-F0C2-4368-8413-8A9EB8CF1B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485</c:v>
                </c:pt>
                <c:pt idx="3">
                  <c:v>474</c:v>
                </c:pt>
                <c:pt idx="6">
                  <c:v>484</c:v>
                </c:pt>
                <c:pt idx="9">
                  <c:v>529</c:v>
                </c:pt>
                <c:pt idx="12">
                  <c:v>505</c:v>
                </c:pt>
              </c:numCache>
            </c:numRef>
          </c:val>
          <c:extLst>
            <c:ext xmlns:c16="http://schemas.microsoft.com/office/drawing/2014/chart" uri="{C3380CC4-5D6E-409C-BE32-E72D297353CC}">
              <c16:uniqueId val="{00000004-F0C2-4368-8413-8A9EB8CF1B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C2-4368-8413-8A9EB8CF1B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C2-4368-8413-8A9EB8CF1B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1301</c:v>
                </c:pt>
                <c:pt idx="3">
                  <c:v>1262</c:v>
                </c:pt>
                <c:pt idx="6">
                  <c:v>1232</c:v>
                </c:pt>
                <c:pt idx="9">
                  <c:v>1468</c:v>
                </c:pt>
                <c:pt idx="12">
                  <c:v>1367</c:v>
                </c:pt>
              </c:numCache>
            </c:numRef>
          </c:val>
          <c:extLst>
            <c:ext xmlns:c16="http://schemas.microsoft.com/office/drawing/2014/chart" uri="{C3380CC4-5D6E-409C-BE32-E72D297353CC}">
              <c16:uniqueId val="{00000007-F0C2-4368-8413-8A9EB8CF1B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507</c:v>
                </c:pt>
                <c:pt idx="2">
                  <c:v>#N/A</c:v>
                </c:pt>
                <c:pt idx="3">
                  <c:v>#N/A</c:v>
                </c:pt>
                <c:pt idx="4">
                  <c:v>518</c:v>
                </c:pt>
                <c:pt idx="5">
                  <c:v>#N/A</c:v>
                </c:pt>
                <c:pt idx="6">
                  <c:v>#N/A</c:v>
                </c:pt>
                <c:pt idx="7">
                  <c:v>553</c:v>
                </c:pt>
                <c:pt idx="8">
                  <c:v>#N/A</c:v>
                </c:pt>
                <c:pt idx="9">
                  <c:v>#N/A</c:v>
                </c:pt>
                <c:pt idx="10">
                  <c:v>623</c:v>
                </c:pt>
                <c:pt idx="11">
                  <c:v>#N/A</c:v>
                </c:pt>
                <c:pt idx="12">
                  <c:v>#N/A</c:v>
                </c:pt>
                <c:pt idx="13">
                  <c:v>537</c:v>
                </c:pt>
                <c:pt idx="14">
                  <c:v>#N/A</c:v>
                </c:pt>
              </c:numCache>
            </c:numRef>
          </c:val>
          <c:smooth val="0"/>
          <c:extLst>
            <c:ext xmlns:c16="http://schemas.microsoft.com/office/drawing/2014/chart" uri="{C3380CC4-5D6E-409C-BE32-E72D297353CC}">
              <c16:uniqueId val="{00000008-F0C2-4368-8413-8A9EB8CF1B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11139</c:v>
                </c:pt>
                <c:pt idx="5">
                  <c:v>11002</c:v>
                </c:pt>
                <c:pt idx="8">
                  <c:v>11545</c:v>
                </c:pt>
                <c:pt idx="11">
                  <c:v>11061</c:v>
                </c:pt>
                <c:pt idx="14">
                  <c:v>10899</c:v>
                </c:pt>
              </c:numCache>
            </c:numRef>
          </c:val>
          <c:extLst>
            <c:ext xmlns:c16="http://schemas.microsoft.com/office/drawing/2014/chart" uri="{C3380CC4-5D6E-409C-BE32-E72D297353CC}">
              <c16:uniqueId val="{00000000-D96C-45F2-9BC6-9562425964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c:v>
                </c:pt>
                <c:pt idx="5">
                  <c:v>46</c:v>
                </c:pt>
                <c:pt idx="8">
                  <c:v>33</c:v>
                </c:pt>
                <c:pt idx="11">
                  <c:v>22</c:v>
                </c:pt>
                <c:pt idx="14">
                  <c:v>16</c:v>
                </c:pt>
              </c:numCache>
            </c:numRef>
          </c:val>
          <c:extLst>
            <c:ext xmlns:c16="http://schemas.microsoft.com/office/drawing/2014/chart" uri="{C3380CC4-5D6E-409C-BE32-E72D297353CC}">
              <c16:uniqueId val="{00000001-D96C-45F2-9BC6-9562425964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5884</c:v>
                </c:pt>
                <c:pt idx="5">
                  <c:v>6129</c:v>
                </c:pt>
                <c:pt idx="8">
                  <c:v>6364</c:v>
                </c:pt>
                <c:pt idx="11">
                  <c:v>6831</c:v>
                </c:pt>
                <c:pt idx="14">
                  <c:v>7090</c:v>
                </c:pt>
              </c:numCache>
            </c:numRef>
          </c:val>
          <c:extLst>
            <c:ext xmlns:c16="http://schemas.microsoft.com/office/drawing/2014/chart" uri="{C3380CC4-5D6E-409C-BE32-E72D297353CC}">
              <c16:uniqueId val="{00000002-D96C-45F2-9BC6-9562425964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6C-45F2-9BC6-9562425964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6C-45F2-9BC6-9562425964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6C-45F2-9BC6-9562425964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1229</c:v>
                </c:pt>
                <c:pt idx="3">
                  <c:v>2382</c:v>
                </c:pt>
                <c:pt idx="6">
                  <c:v>2452</c:v>
                </c:pt>
                <c:pt idx="9">
                  <c:v>2354</c:v>
                </c:pt>
                <c:pt idx="12">
                  <c:v>1411</c:v>
                </c:pt>
              </c:numCache>
            </c:numRef>
          </c:val>
          <c:extLst>
            <c:ext xmlns:c16="http://schemas.microsoft.com/office/drawing/2014/chart" uri="{C3380CC4-5D6E-409C-BE32-E72D297353CC}">
              <c16:uniqueId val="{00000006-D96C-45F2-9BC6-9562425964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1194</c:v>
                </c:pt>
                <c:pt idx="3">
                  <c:v>1131</c:v>
                </c:pt>
                <c:pt idx="6">
                  <c:v>988</c:v>
                </c:pt>
                <c:pt idx="9">
                  <c:v>907</c:v>
                </c:pt>
                <c:pt idx="12">
                  <c:v>770</c:v>
                </c:pt>
              </c:numCache>
            </c:numRef>
          </c:val>
          <c:extLst>
            <c:ext xmlns:c16="http://schemas.microsoft.com/office/drawing/2014/chart" uri="{C3380CC4-5D6E-409C-BE32-E72D297353CC}">
              <c16:uniqueId val="{00000007-D96C-45F2-9BC6-9562425964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4586</c:v>
                </c:pt>
                <c:pt idx="3">
                  <c:v>4285</c:v>
                </c:pt>
                <c:pt idx="6">
                  <c:v>4346</c:v>
                </c:pt>
                <c:pt idx="9">
                  <c:v>4214</c:v>
                </c:pt>
                <c:pt idx="12">
                  <c:v>4181</c:v>
                </c:pt>
              </c:numCache>
            </c:numRef>
          </c:val>
          <c:extLst>
            <c:ext xmlns:c16="http://schemas.microsoft.com/office/drawing/2014/chart" uri="{C3380CC4-5D6E-409C-BE32-E72D297353CC}">
              <c16:uniqueId val="{00000008-D96C-45F2-9BC6-9562425964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71</c:v>
                </c:pt>
                <c:pt idx="3">
                  <c:v>56</c:v>
                </c:pt>
                <c:pt idx="6">
                  <c:v>42</c:v>
                </c:pt>
                <c:pt idx="9">
                  <c:v>34</c:v>
                </c:pt>
                <c:pt idx="12">
                  <c:v>27</c:v>
                </c:pt>
              </c:numCache>
            </c:numRef>
          </c:val>
          <c:extLst>
            <c:ext xmlns:c16="http://schemas.microsoft.com/office/drawing/2014/chart" uri="{C3380CC4-5D6E-409C-BE32-E72D297353CC}">
              <c16:uniqueId val="{00000009-D96C-45F2-9BC6-9562425964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11219</c:v>
                </c:pt>
                <c:pt idx="3">
                  <c:v>11404</c:v>
                </c:pt>
                <c:pt idx="6">
                  <c:v>12014</c:v>
                </c:pt>
                <c:pt idx="9">
                  <c:v>11282</c:v>
                </c:pt>
                <c:pt idx="12">
                  <c:v>11437</c:v>
                </c:pt>
              </c:numCache>
            </c:numRef>
          </c:val>
          <c:extLst>
            <c:ext xmlns:c16="http://schemas.microsoft.com/office/drawing/2014/chart" uri="{C3380CC4-5D6E-409C-BE32-E72D297353CC}">
              <c16:uniqueId val="{0000000A-D96C-45F2-9BC6-9562425964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1216</c:v>
                </c:pt>
                <c:pt idx="2">
                  <c:v>#N/A</c:v>
                </c:pt>
                <c:pt idx="3">
                  <c:v>#N/A</c:v>
                </c:pt>
                <c:pt idx="4">
                  <c:v>2080</c:v>
                </c:pt>
                <c:pt idx="5">
                  <c:v>#N/A</c:v>
                </c:pt>
                <c:pt idx="6">
                  <c:v>#N/A</c:v>
                </c:pt>
                <c:pt idx="7">
                  <c:v>1900</c:v>
                </c:pt>
                <c:pt idx="8">
                  <c:v>#N/A</c:v>
                </c:pt>
                <c:pt idx="9">
                  <c:v>#N/A</c:v>
                </c:pt>
                <c:pt idx="10">
                  <c:v>878</c:v>
                </c:pt>
                <c:pt idx="11">
                  <c:v>#N/A</c:v>
                </c:pt>
                <c:pt idx="12">
                  <c:v>#N/A</c:v>
                </c:pt>
                <c:pt idx="13">
                  <c:v>0</c:v>
                </c:pt>
                <c:pt idx="14">
                  <c:v>#N/A</c:v>
                </c:pt>
              </c:numCache>
            </c:numRef>
          </c:val>
          <c:smooth val="0"/>
          <c:extLst>
            <c:ext xmlns:c16="http://schemas.microsoft.com/office/drawing/2014/chart" uri="{C3380CC4-5D6E-409C-BE32-E72D297353CC}">
              <c16:uniqueId val="{0000000B-D96C-45F2-9BC6-9562425964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3281</c:v>
                </c:pt>
                <c:pt idx="1">
                  <c:v>3281</c:v>
                </c:pt>
                <c:pt idx="2">
                  <c:v>3041</c:v>
                </c:pt>
              </c:numCache>
            </c:numRef>
          </c:val>
          <c:extLst>
            <c:ext xmlns:c16="http://schemas.microsoft.com/office/drawing/2014/chart" uri="{C3380CC4-5D6E-409C-BE32-E72D297353CC}">
              <c16:uniqueId val="{00000000-4373-472E-A757-B066977FF1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436</c:v>
                </c:pt>
                <c:pt idx="1">
                  <c:v>503</c:v>
                </c:pt>
                <c:pt idx="2">
                  <c:v>1022</c:v>
                </c:pt>
              </c:numCache>
            </c:numRef>
          </c:val>
          <c:extLst>
            <c:ext xmlns:c16="http://schemas.microsoft.com/office/drawing/2014/chart" uri="{C3380CC4-5D6E-409C-BE32-E72D297353CC}">
              <c16:uniqueId val="{00000001-4373-472E-A757-B066977FF1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3944</c:v>
                </c:pt>
                <c:pt idx="1">
                  <c:v>4646</c:v>
                </c:pt>
                <c:pt idx="2">
                  <c:v>4619</c:v>
                </c:pt>
              </c:numCache>
            </c:numRef>
          </c:val>
          <c:extLst>
            <c:ext xmlns:c16="http://schemas.microsoft.com/office/drawing/2014/chart" uri="{C3380CC4-5D6E-409C-BE32-E72D297353CC}">
              <c16:uniqueId val="{00000002-4373-472E-A757-B066977FF1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一番大きなウエートを占めている元利償還金については、</a:t>
          </a:r>
          <a:r>
            <a:rPr lang="ja-JP" altLang="en-US" sz="1100" b="0" i="0" baseline="0">
              <a:solidFill>
                <a:schemeClr val="dk1"/>
              </a:solidFill>
              <a:effectLst/>
              <a:latin typeface="+mn-lt"/>
              <a:ea typeface="+mn-ea"/>
              <a:cs typeface="+mn-cs"/>
            </a:rPr>
            <a:t>令和３年度に約７億５千万円の繰上償還を行ったことにより</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となっている。今後は合併関連事業により増加が見込まれるので、地方債発行を抑制するとともに、計画的な繰上償還を行っていくなど</a:t>
          </a:r>
          <a:r>
            <a:rPr lang="ja-JP" altLang="en-US" sz="1100" b="0" i="0" baseline="0">
              <a:solidFill>
                <a:schemeClr val="dk1"/>
              </a:solidFill>
              <a:effectLst/>
              <a:latin typeface="+mn-lt"/>
              <a:ea typeface="+mn-ea"/>
              <a:cs typeface="+mn-cs"/>
            </a:rPr>
            <a:t>適正な管理</a:t>
          </a:r>
          <a:r>
            <a:rPr lang="ja-JP" altLang="ja-JP" sz="1100" b="0" i="0" baseline="0">
              <a:solidFill>
                <a:schemeClr val="dk1"/>
              </a:solidFill>
              <a:effectLst/>
              <a:latin typeface="+mn-lt"/>
              <a:ea typeface="+mn-ea"/>
              <a:cs typeface="+mn-cs"/>
            </a:rPr>
            <a:t>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元利償還金以外の分子について、公営企業債の元利償還金に対する繰入金について増加傾向になっている。上下水道事業が進捗していることから、今後も高い水準が見込まれる。また、津山圏域で構成する一部事務組合が起こした地方債の元利償還金に対する負担金が近年増加し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地方債現在高は、小学校の大規模改修などにより平成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年度から年々増加していたが、令和３年度に約７億５千万円</a:t>
          </a:r>
          <a:r>
            <a:rPr kumimoji="1" lang="ja-JP" altLang="en-US" sz="1100">
              <a:solidFill>
                <a:schemeClr val="dk1"/>
              </a:solidFill>
              <a:effectLst/>
              <a:latin typeface="+mn-lt"/>
              <a:ea typeface="+mn-ea"/>
              <a:cs typeface="+mn-cs"/>
            </a:rPr>
            <a:t>、令和４年度に約４億７千万円</a:t>
          </a:r>
          <a:r>
            <a:rPr kumimoji="1" lang="ja-JP" altLang="ja-JP" sz="1100">
              <a:solidFill>
                <a:schemeClr val="dk1"/>
              </a:solidFill>
              <a:effectLst/>
              <a:latin typeface="+mn-lt"/>
              <a:ea typeface="+mn-ea"/>
              <a:cs typeface="+mn-cs"/>
            </a:rPr>
            <a:t>の繰上げ償還を行ったことによる影響で減少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。今後は、みさきネット改修事業や義務教育学校建設事業、公共施設等の老朽化対策等に係る経費の増大等も見込まれ、高い水準になることが想定される。</a:t>
          </a:r>
          <a:endParaRPr lang="ja-JP" altLang="ja-JP" sz="1400">
            <a:effectLst/>
          </a:endParaRPr>
        </a:p>
        <a:p>
          <a:r>
            <a:rPr kumimoji="1" lang="ja-JP" altLang="ja-JP" sz="1100">
              <a:solidFill>
                <a:schemeClr val="dk1"/>
              </a:solidFill>
              <a:effectLst/>
              <a:latin typeface="+mn-lt"/>
              <a:ea typeface="+mn-ea"/>
              <a:cs typeface="+mn-cs"/>
            </a:rPr>
            <a:t>公営企業債等繰入見込額については、継続している</a:t>
          </a:r>
          <a:r>
            <a:rPr kumimoji="1" lang="ja-JP" altLang="en-US" sz="1100">
              <a:solidFill>
                <a:schemeClr val="dk1"/>
              </a:solidFill>
              <a:effectLst/>
              <a:latin typeface="+mn-lt"/>
              <a:ea typeface="+mn-ea"/>
              <a:cs typeface="+mn-cs"/>
            </a:rPr>
            <a:t>実施している</a:t>
          </a:r>
          <a:r>
            <a:rPr kumimoji="1" lang="ja-JP" altLang="ja-JP" sz="1100">
              <a:solidFill>
                <a:schemeClr val="dk1"/>
              </a:solidFill>
              <a:effectLst/>
              <a:latin typeface="+mn-lt"/>
              <a:ea typeface="+mn-ea"/>
              <a:cs typeface="+mn-cs"/>
            </a:rPr>
            <a:t>上下水道事業</a:t>
          </a:r>
          <a:r>
            <a:rPr kumimoji="1" lang="ja-JP" altLang="en-US" sz="1100">
              <a:solidFill>
                <a:schemeClr val="dk1"/>
              </a:solidFill>
              <a:effectLst/>
              <a:latin typeface="+mn-lt"/>
              <a:ea typeface="+mn-ea"/>
              <a:cs typeface="+mn-cs"/>
            </a:rPr>
            <a:t>の影響により</a:t>
          </a:r>
          <a:r>
            <a:rPr kumimoji="1" lang="ja-JP" altLang="ja-JP" sz="1100">
              <a:solidFill>
                <a:schemeClr val="dk1"/>
              </a:solidFill>
              <a:effectLst/>
              <a:latin typeface="+mn-lt"/>
              <a:ea typeface="+mn-ea"/>
              <a:cs typeface="+mn-cs"/>
            </a:rPr>
            <a:t>、今後も大きな減少は見込めない状況である。</a:t>
          </a:r>
          <a:endParaRPr lang="ja-JP" altLang="ja-JP" sz="1400">
            <a:effectLst/>
          </a:endParaRPr>
        </a:p>
        <a:p>
          <a:r>
            <a:rPr kumimoji="1" lang="ja-JP" altLang="ja-JP" sz="1100">
              <a:solidFill>
                <a:schemeClr val="dk1"/>
              </a:solidFill>
              <a:effectLst/>
              <a:latin typeface="+mn-lt"/>
              <a:ea typeface="+mn-ea"/>
              <a:cs typeface="+mn-cs"/>
            </a:rPr>
            <a:t>充当可能基金については財政状況の許す範囲で積立を行っており、年々増加している。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基金目的の事業実施のために取り崩しを行ったものは、</a:t>
          </a:r>
          <a:r>
            <a:rPr lang="ja-JP" altLang="en-US" sz="1100" b="0" i="0" baseline="0">
              <a:solidFill>
                <a:schemeClr val="dk1"/>
              </a:solidFill>
              <a:effectLst/>
              <a:latin typeface="+mn-lt"/>
              <a:ea typeface="+mn-ea"/>
              <a:cs typeface="+mn-cs"/>
            </a:rPr>
            <a:t>減債基金、</a:t>
          </a:r>
          <a:r>
            <a:rPr lang="ja-JP" altLang="ja-JP" sz="1100" b="0" i="0" baseline="0">
              <a:solidFill>
                <a:schemeClr val="dk1"/>
              </a:solidFill>
              <a:effectLst/>
              <a:latin typeface="+mn-lt"/>
              <a:ea typeface="+mn-ea"/>
              <a:cs typeface="+mn-cs"/>
            </a:rPr>
            <a:t>長期振興町づくり基金、</a:t>
          </a:r>
          <a:r>
            <a:rPr lang="ja-JP" altLang="en-US" sz="1100" b="0" i="0" baseline="0">
              <a:solidFill>
                <a:schemeClr val="dk1"/>
              </a:solidFill>
              <a:effectLst/>
              <a:latin typeface="+mn-lt"/>
              <a:ea typeface="+mn-ea"/>
              <a:cs typeface="+mn-cs"/>
            </a:rPr>
            <a:t>元気なまちづくり基金、</a:t>
          </a:r>
          <a:r>
            <a:rPr lang="ja-JP" altLang="ja-JP" sz="1100" b="0" i="0" baseline="0">
              <a:solidFill>
                <a:schemeClr val="dk1"/>
              </a:solidFill>
              <a:effectLst/>
              <a:latin typeface="+mn-lt"/>
              <a:ea typeface="+mn-ea"/>
              <a:cs typeface="+mn-cs"/>
            </a:rPr>
            <a:t>教育施設整備基金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である。その他、積み立ても行っており最終的には、８，</a:t>
          </a:r>
          <a:r>
            <a:rPr lang="ja-JP" altLang="en-US" sz="1100" b="0" i="0" baseline="0">
              <a:solidFill>
                <a:schemeClr val="dk1"/>
              </a:solidFill>
              <a:effectLst/>
              <a:latin typeface="+mn-lt"/>
              <a:ea typeface="+mn-ea"/>
              <a:cs typeface="+mn-cs"/>
            </a:rPr>
            <a:t>６８２</a:t>
          </a:r>
          <a:r>
            <a:rPr lang="ja-JP" altLang="ja-JP" sz="1100" b="0" i="0" baseline="0">
              <a:solidFill>
                <a:schemeClr val="dk1"/>
              </a:solidFill>
              <a:effectLst/>
              <a:latin typeface="+mn-lt"/>
              <a:ea typeface="+mn-ea"/>
              <a:cs typeface="+mn-cs"/>
            </a:rPr>
            <a:t>百万円の残高となった。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今後は学校建設事業</a:t>
          </a:r>
          <a:r>
            <a:rPr lang="ja-JP" altLang="en-US" sz="1100" b="0" i="0" baseline="0">
              <a:solidFill>
                <a:schemeClr val="dk1"/>
              </a:solidFill>
              <a:effectLst/>
              <a:latin typeface="+mn-lt"/>
              <a:ea typeface="+mn-ea"/>
              <a:cs typeface="+mn-cs"/>
            </a:rPr>
            <a:t>、多世代交流拠点整備事業及び</a:t>
          </a:r>
          <a:r>
            <a:rPr lang="ja-JP" altLang="ja-JP" sz="1100" b="0" i="0" baseline="0">
              <a:solidFill>
                <a:schemeClr val="dk1"/>
              </a:solidFill>
              <a:effectLst/>
              <a:latin typeface="+mn-lt"/>
              <a:ea typeface="+mn-ea"/>
              <a:cs typeface="+mn-cs"/>
            </a:rPr>
            <a:t>老朽化する公共施設等の適正な管理・維持、合併関連事業などにも取り組む必要があり、適切な運用を目指す。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100" b="0" i="0" baseline="0">
              <a:solidFill>
                <a:schemeClr val="dk1"/>
              </a:solidFill>
              <a:effectLst/>
              <a:latin typeface="+mn-lt"/>
              <a:ea typeface="+mn-ea"/>
              <a:cs typeface="+mn-cs"/>
            </a:rPr>
            <a:t>元気なまちづくり基金：まち全体の元気なまちづくりを推進する</a:t>
          </a:r>
          <a:r>
            <a:rPr kumimoji="0" lang="ja-JP" altLang="en-US" sz="1050" b="0" i="0" baseline="0">
              <a:solidFill>
                <a:schemeClr val="dk1"/>
              </a:solidFill>
              <a:effectLst/>
              <a:latin typeface="+mn-lt"/>
              <a:ea typeface="+mn-ea"/>
              <a:cs typeface="+mn-cs"/>
            </a:rPr>
            <a:t>こと</a:t>
          </a:r>
          <a:r>
            <a:rPr kumimoji="0" lang="ja-JP" altLang="en-US" sz="1100" b="0" i="0" baseline="0">
              <a:solidFill>
                <a:schemeClr val="dk1"/>
              </a:solidFill>
              <a:effectLst/>
              <a:latin typeface="+mn-lt"/>
              <a:ea typeface="+mn-ea"/>
              <a:cs typeface="+mn-cs"/>
            </a:rPr>
            <a:t>を目的とする。</a:t>
          </a:r>
          <a:endParaRPr kumimoji="0" lang="en-US" altLang="ja-JP" sz="1100" b="0" i="0" baseline="0">
            <a:solidFill>
              <a:schemeClr val="dk1"/>
            </a:solidFill>
            <a:effectLst/>
            <a:latin typeface="+mn-lt"/>
            <a:ea typeface="+mn-ea"/>
            <a:cs typeface="+mn-cs"/>
          </a:endParaRPr>
        </a:p>
        <a:p>
          <a:r>
            <a:rPr kumimoji="0" lang="ja-JP" altLang="en-US" sz="1100" b="0" i="0" baseline="0">
              <a:solidFill>
                <a:schemeClr val="dk1"/>
              </a:solidFill>
              <a:effectLst/>
              <a:latin typeface="+mn-lt"/>
              <a:ea typeface="+mn-ea"/>
              <a:cs typeface="+mn-cs"/>
            </a:rPr>
            <a:t>長期振興まちづくり基金：町民福祉向上に資する長期的な計画に基づく事業を円滑に推進するとともに、町財政の健全な運営を図ることを目的とする。</a:t>
          </a:r>
          <a:endParaRPr kumimoji="0" lang="en-US" altLang="ja-JP" sz="1100" b="0" i="0" baseline="0">
            <a:solidFill>
              <a:schemeClr val="dk1"/>
            </a:solidFill>
            <a:effectLst/>
            <a:latin typeface="+mn-lt"/>
            <a:ea typeface="+mn-ea"/>
            <a:cs typeface="+mn-cs"/>
          </a:endParaRPr>
        </a:p>
        <a:p>
          <a:r>
            <a:rPr kumimoji="0" lang="ja-JP" altLang="en-US" sz="1100" b="0" i="0" baseline="0">
              <a:solidFill>
                <a:schemeClr val="dk1"/>
              </a:solidFill>
              <a:effectLst/>
              <a:latin typeface="+mn-lt"/>
              <a:ea typeface="+mn-ea"/>
              <a:cs typeface="+mn-cs"/>
            </a:rPr>
            <a:t>教育施設整備基金：美咲町における教育施設の建設及び整備に要する費用の財源に充てることを目的とする。</a:t>
          </a:r>
          <a:endParaRPr kumimoji="0" lang="en-US" altLang="ja-JP" sz="1100" b="0" i="0" baseline="0">
            <a:solidFill>
              <a:schemeClr val="dk1"/>
            </a:solidFill>
            <a:effectLst/>
            <a:latin typeface="+mn-lt"/>
            <a:ea typeface="+mn-ea"/>
            <a:cs typeface="+mn-cs"/>
          </a:endParaRPr>
        </a:p>
        <a:p>
          <a:r>
            <a:rPr kumimoji="0" lang="ja-JP" altLang="en-US" sz="1100" b="0" i="0" baseline="0">
              <a:solidFill>
                <a:schemeClr val="dk1"/>
              </a:solidFill>
              <a:effectLst/>
              <a:latin typeface="+mn-lt"/>
              <a:ea typeface="+mn-ea"/>
              <a:cs typeface="+mn-cs"/>
            </a:rPr>
            <a:t>庁舎建設基金：美咲町庁舎建設を図ることを目的とする。</a:t>
          </a:r>
          <a:endParaRPr kumimoji="0" lang="en-US" altLang="ja-JP" sz="1100" b="0" i="0" baseline="0">
            <a:solidFill>
              <a:schemeClr val="dk1"/>
            </a:solidFill>
            <a:effectLst/>
            <a:latin typeface="+mn-lt"/>
            <a:ea typeface="+mn-ea"/>
            <a:cs typeface="+mn-cs"/>
          </a:endParaRPr>
        </a:p>
        <a:p>
          <a:r>
            <a:rPr kumimoji="0" lang="ja-JP" altLang="en-US" sz="1100" b="0" i="0" baseline="0">
              <a:solidFill>
                <a:schemeClr val="dk1"/>
              </a:solidFill>
              <a:effectLst/>
              <a:latin typeface="+mn-lt"/>
              <a:ea typeface="+mn-ea"/>
              <a:cs typeface="+mn-cs"/>
            </a:rPr>
            <a:t>みさきネット施設整備及び維持管理基金：美咲町みさきネット施設の整備及び修繕その他の維持補修の財源に充てることを目的とする。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元気なまちづくり基金：</a:t>
          </a:r>
          <a:r>
            <a:rPr lang="ja-JP" altLang="en-US" sz="1100" b="0" i="0" baseline="0">
              <a:solidFill>
                <a:schemeClr val="dk1"/>
              </a:solidFill>
              <a:effectLst/>
              <a:latin typeface="+mn-lt"/>
              <a:ea typeface="+mn-ea"/>
              <a:cs typeface="+mn-cs"/>
            </a:rPr>
            <a:t>合併特例事業へ</a:t>
          </a:r>
          <a:r>
            <a:rPr lang="ja-JP" altLang="en-US" sz="1100" b="0" i="0" baseline="0">
              <a:solidFill>
                <a:schemeClr val="dk1"/>
              </a:solidFill>
              <a:effectLst/>
              <a:latin typeface="+mn-ea"/>
              <a:ea typeface="+mn-ea"/>
              <a:cs typeface="+mn-cs"/>
            </a:rPr>
            <a:t>１４百万円を</a:t>
          </a:r>
          <a:r>
            <a:rPr lang="ja-JP" altLang="en-US" sz="1100" b="0" i="0" baseline="0">
              <a:solidFill>
                <a:schemeClr val="dk1"/>
              </a:solidFill>
              <a:effectLst/>
              <a:latin typeface="+mn-lt"/>
              <a:ea typeface="+mn-ea"/>
              <a:cs typeface="+mn-cs"/>
            </a:rPr>
            <a:t>充当し、</a:t>
          </a:r>
          <a:r>
            <a:rPr lang="ja-JP" altLang="en-US" sz="1100" b="0" i="0" baseline="0">
              <a:solidFill>
                <a:schemeClr val="dk1"/>
              </a:solidFill>
              <a:effectLst/>
              <a:latin typeface="+mn-ea"/>
              <a:ea typeface="+mn-ea"/>
              <a:cs typeface="+mn-cs"/>
            </a:rPr>
            <a:t>６百万円積み立てたことにより８百万円の減額。</a:t>
          </a:r>
          <a:endParaRPr lang="en-US" altLang="ja-JP" sz="1100" b="0" i="0" baseline="0">
            <a:solidFill>
              <a:schemeClr val="dk1"/>
            </a:solidFill>
            <a:effectLst/>
            <a:latin typeface="+mn-ea"/>
            <a:ea typeface="+mn-ea"/>
            <a:cs typeface="+mn-cs"/>
          </a:endParaRPr>
        </a:p>
        <a:p>
          <a:r>
            <a:rPr kumimoji="1" lang="ja-JP" altLang="en-US" sz="1100" b="0" i="0" baseline="0">
              <a:solidFill>
                <a:schemeClr val="dk1"/>
              </a:solidFill>
              <a:effectLst/>
              <a:latin typeface="+mn-ea"/>
              <a:ea typeface="+mn-ea"/>
              <a:cs typeface="+mn-cs"/>
            </a:rPr>
            <a:t>長期振興まちづくり基金：町民福祉向上に資する長期的な計画な計画に基づく事業を円滑に推進するために１５９百万円を充当し、</a:t>
          </a:r>
          <a:endParaRPr kumimoji="1" lang="en-US" altLang="ja-JP" sz="1100" b="0" i="0" baseline="0">
            <a:solidFill>
              <a:schemeClr val="dk1"/>
            </a:solidFill>
            <a:effectLst/>
            <a:latin typeface="+mn-ea"/>
            <a:ea typeface="+mn-ea"/>
            <a:cs typeface="+mn-cs"/>
          </a:endParaRPr>
        </a:p>
        <a:p>
          <a:r>
            <a:rPr kumimoji="1" lang="ja-JP" altLang="en-US" sz="1100" b="0" i="0" baseline="0">
              <a:solidFill>
                <a:schemeClr val="dk1"/>
              </a:solidFill>
              <a:effectLst/>
              <a:latin typeface="+mn-ea"/>
              <a:ea typeface="+mn-ea"/>
              <a:cs typeface="+mn-cs"/>
            </a:rPr>
            <a:t>　　　　　　　　　　　　２０７百万円を積み立てたことにより４８百万円の増額。</a:t>
          </a:r>
          <a:endParaRPr kumimoji="1" lang="en-US" altLang="ja-JP" sz="1100" b="0" i="0" baseline="0">
            <a:solidFill>
              <a:schemeClr val="dk1"/>
            </a:solidFill>
            <a:effectLst/>
            <a:latin typeface="+mn-ea"/>
            <a:ea typeface="+mn-ea"/>
            <a:cs typeface="+mn-cs"/>
          </a:endParaRPr>
        </a:p>
        <a:p>
          <a:r>
            <a:rPr kumimoji="1" lang="ja-JP" altLang="en-US" sz="1100" b="0" i="0" baseline="0">
              <a:solidFill>
                <a:schemeClr val="dk1"/>
              </a:solidFill>
              <a:effectLst/>
              <a:latin typeface="+mn-ea"/>
              <a:ea typeface="+mn-ea"/>
              <a:cs typeface="+mn-cs"/>
            </a:rPr>
            <a:t>教育施設整備基金：義務教育学校建設事業へ３３百万円を充当したことによる減額。</a:t>
          </a:r>
          <a:endParaRPr kumimoji="1" lang="en-US" altLang="ja-JP" sz="1100" b="0" i="0" baseline="0">
            <a:solidFill>
              <a:schemeClr val="dk1"/>
            </a:solidFill>
            <a:effectLst/>
            <a:latin typeface="+mn-ea"/>
            <a:ea typeface="+mn-ea"/>
            <a:cs typeface="+mn-cs"/>
          </a:endParaRPr>
        </a:p>
        <a:p>
          <a:r>
            <a:rPr kumimoji="1" lang="ja-JP" altLang="en-US" sz="1100" b="0" i="0" baseline="0">
              <a:solidFill>
                <a:schemeClr val="dk1"/>
              </a:solidFill>
              <a:effectLst/>
              <a:latin typeface="+mn-ea"/>
              <a:ea typeface="+mn-ea"/>
              <a:cs typeface="+mn-cs"/>
            </a:rPr>
            <a:t>庁舎建設基金：増減なし</a:t>
          </a:r>
          <a:endParaRPr kumimoji="1" lang="en-US" altLang="ja-JP" sz="1100" b="0" i="0" baseline="0">
            <a:solidFill>
              <a:schemeClr val="dk1"/>
            </a:solidFill>
            <a:effectLst/>
            <a:latin typeface="+mn-ea"/>
            <a:ea typeface="+mn-ea"/>
            <a:cs typeface="+mn-cs"/>
          </a:endParaRPr>
        </a:p>
        <a:p>
          <a:r>
            <a:rPr kumimoji="1" lang="ja-JP" altLang="en-US" sz="1100" b="0" i="0" baseline="0">
              <a:solidFill>
                <a:schemeClr val="dk1"/>
              </a:solidFill>
              <a:effectLst/>
              <a:latin typeface="+mn-ea"/>
              <a:ea typeface="+mn-ea"/>
              <a:cs typeface="+mn-cs"/>
            </a:rPr>
            <a:t>みさきネット施設整備及び維持管理基金：増減なし</a:t>
          </a:r>
          <a:endParaRPr kumimoji="1" lang="en-US" altLang="ja-JP" sz="1100" b="0" i="0" baseline="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mn-lt"/>
              <a:ea typeface="+mn-ea"/>
              <a:cs typeface="+mn-cs"/>
            </a:rPr>
            <a:t>元気なまちづくり基金：合併特例事業に伴い取り崩しを行い、基金の目的に沿って有効活用を図る。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長期振興まちづくり基金：</a:t>
          </a:r>
          <a:r>
            <a:rPr kumimoji="1" lang="ja-JP" altLang="ja-JP" sz="1100">
              <a:solidFill>
                <a:schemeClr val="dk1"/>
              </a:solidFill>
              <a:effectLst/>
              <a:latin typeface="+mn-lt"/>
              <a:ea typeface="+mn-ea"/>
              <a:cs typeface="+mn-cs"/>
            </a:rPr>
            <a:t>町民福祉向上に資する長期的な計画に基づく事業を円滑に推進するため短期的には毎年積み立てを行う見込み。</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教育施設整備基金：義務教育学校建設事業に伴い取崩しを行い、基金の目的に沿って有効活用を図る。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庁舎建設基金：来年度以降、多世代交流拠点整備事業に伴い取崩しを行い、基金に目的に沿って有効活用を図る。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みさきネット施設整備及び維持管理基金：</a:t>
          </a:r>
          <a:r>
            <a:rPr kumimoji="1" lang="ja-JP" altLang="ja-JP" sz="1100">
              <a:solidFill>
                <a:schemeClr val="dk1"/>
              </a:solidFill>
              <a:effectLst/>
              <a:latin typeface="+mn-lt"/>
              <a:ea typeface="+mn-ea"/>
              <a:cs typeface="+mn-cs"/>
            </a:rPr>
            <a:t>今後のみさきネット施設整備及び維持管理のため</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な活用を図る。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baseline="0">
              <a:solidFill>
                <a:schemeClr val="dk1"/>
              </a:solidFill>
              <a:effectLst/>
              <a:latin typeface="+mn-lt"/>
              <a:ea typeface="+mn-ea"/>
              <a:cs typeface="+mn-cs"/>
            </a:rPr>
            <a:t>前年度と比較して減少しているのは、大規模事業実施のおける一般財源不足分を取り崩したためである。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中長期的には</a:t>
          </a:r>
          <a:r>
            <a:rPr lang="ja-JP" altLang="en-US" sz="1100" b="0" i="0" baseline="0">
              <a:solidFill>
                <a:schemeClr val="dk1"/>
              </a:solidFill>
              <a:effectLst/>
              <a:latin typeface="+mn-lt"/>
              <a:ea typeface="+mn-ea"/>
              <a:cs typeface="+mn-cs"/>
            </a:rPr>
            <a:t>義務教育学校</a:t>
          </a:r>
          <a:r>
            <a:rPr lang="ja-JP" altLang="ja-JP" sz="1100" b="0" i="0" baseline="0">
              <a:solidFill>
                <a:schemeClr val="dk1"/>
              </a:solidFill>
              <a:effectLst/>
              <a:latin typeface="+mn-lt"/>
              <a:ea typeface="+mn-ea"/>
              <a:cs typeface="+mn-cs"/>
            </a:rPr>
            <a:t>建設事業や合併関連事業などにより減少していくことが見込まれる。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今後の公債費増大に対する対策として繰上償還を見込んで積立てたことにより増加している。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地方債の償還額の増加が見込まれるので、短期的には繰上げ償還の原資として取崩しを検討している。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13,222
13,054
232.17
14,287,977
13,876,932
410,654
7,258,896
11,436,943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人口の減少や全国平均を上回る高齢化率に加え、町内の中心となる</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94721</xdr:rowOff>
    </xdr:from>
    <xdr:to>
      <xdr:col>23</xdr:col>
      <xdr:colOff>133350</xdr:colOff>
      <xdr:row>44</xdr:row>
      <xdr:rowOff>94721</xdr:rowOff>
    </xdr:to>
    <xdr:cxnSp macro="">
      <xdr:nvCxnSpPr>
        <xdr:cNvPr id="72" name="直線コネクタ 71"/>
        <xdr:cNvCxnSpPr/>
      </xdr:nvCxnSpPr>
      <xdr:spPr>
        <a:xfrm>
          <a:off x="4114800" y="76385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94721</xdr:rowOff>
    </xdr:from>
    <xdr:to>
      <xdr:col>19</xdr:col>
      <xdr:colOff>133350</xdr:colOff>
      <xdr:row>44</xdr:row>
      <xdr:rowOff>94721</xdr:rowOff>
    </xdr:to>
    <xdr:cxnSp macro="">
      <xdr:nvCxnSpPr>
        <xdr:cNvPr id="75" name="直線コネクタ 74"/>
        <xdr:cNvCxnSpPr/>
      </xdr:nvCxnSpPr>
      <xdr:spPr>
        <a:xfrm>
          <a:off x="3225800" y="76385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94721</xdr:rowOff>
    </xdr:from>
    <xdr:to>
      <xdr:col>15</xdr:col>
      <xdr:colOff>82550</xdr:colOff>
      <xdr:row>44</xdr:row>
      <xdr:rowOff>94721</xdr:rowOff>
    </xdr:to>
    <xdr:cxnSp macro="">
      <xdr:nvCxnSpPr>
        <xdr:cNvPr id="78" name="直線コネクタ 77"/>
        <xdr:cNvCxnSpPr/>
      </xdr:nvCxnSpPr>
      <xdr:spPr>
        <a:xfrm>
          <a:off x="2336800" y="76385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94721</xdr:rowOff>
    </xdr:from>
    <xdr:to>
      <xdr:col>11</xdr:col>
      <xdr:colOff>31750</xdr:colOff>
      <xdr:row>44</xdr:row>
      <xdr:rowOff>104775</xdr:rowOff>
    </xdr:to>
    <xdr:cxnSp macro="">
      <xdr:nvCxnSpPr>
        <xdr:cNvPr id="81" name="直線コネクタ 80"/>
        <xdr:cNvCxnSpPr/>
      </xdr:nvCxnSpPr>
      <xdr:spPr>
        <a:xfrm flipV="1">
          <a:off x="1447800" y="76385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43921</xdr:rowOff>
    </xdr:from>
    <xdr:to>
      <xdr:col>23</xdr:col>
      <xdr:colOff>184150</xdr:colOff>
      <xdr:row>44</xdr:row>
      <xdr:rowOff>145521</xdr:rowOff>
    </xdr:to>
    <xdr:sp macro="" textlink="">
      <xdr:nvSpPr>
        <xdr:cNvPr id="91" name="楕円 90"/>
        <xdr:cNvSpPr/>
      </xdr:nvSpPr>
      <xdr:spPr>
        <a:xfrm>
          <a:off x="49022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111248</xdr:rowOff>
    </xdr:from>
    <xdr:ext cx="762000" cy="259045"/>
    <xdr:sp macro="" textlink="">
      <xdr:nvSpPr>
        <xdr:cNvPr id="92" name="財政力該当値テキスト"/>
        <xdr:cNvSpPr txBox="1"/>
      </xdr:nvSpPr>
      <xdr:spPr>
        <a:xfrm>
          <a:off x="5041900" y="748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43921</xdr:rowOff>
    </xdr:from>
    <xdr:to>
      <xdr:col>19</xdr:col>
      <xdr:colOff>184150</xdr:colOff>
      <xdr:row>44</xdr:row>
      <xdr:rowOff>145521</xdr:rowOff>
    </xdr:to>
    <xdr:sp macro="" textlink="">
      <xdr:nvSpPr>
        <xdr:cNvPr id="93" name="楕円 92"/>
        <xdr:cNvSpPr/>
      </xdr:nvSpPr>
      <xdr:spPr>
        <a:xfrm>
          <a:off x="4064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130298</xdr:rowOff>
    </xdr:from>
    <xdr:ext cx="736600" cy="259045"/>
    <xdr:sp macro="" textlink="">
      <xdr:nvSpPr>
        <xdr:cNvPr id="94" name="テキスト ボックス 93"/>
        <xdr:cNvSpPr txBox="1"/>
      </xdr:nvSpPr>
      <xdr:spPr>
        <a:xfrm>
          <a:off x="3733800" y="767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43921</xdr:rowOff>
    </xdr:from>
    <xdr:to>
      <xdr:col>15</xdr:col>
      <xdr:colOff>133350</xdr:colOff>
      <xdr:row>44</xdr:row>
      <xdr:rowOff>145521</xdr:rowOff>
    </xdr:to>
    <xdr:sp macro="" textlink="">
      <xdr:nvSpPr>
        <xdr:cNvPr id="95" name="楕円 94"/>
        <xdr:cNvSpPr/>
      </xdr:nvSpPr>
      <xdr:spPr>
        <a:xfrm>
          <a:off x="3175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130298</xdr:rowOff>
    </xdr:from>
    <xdr:ext cx="762000" cy="259045"/>
    <xdr:sp macro="" textlink="">
      <xdr:nvSpPr>
        <xdr:cNvPr id="96" name="テキスト ボックス 95"/>
        <xdr:cNvSpPr txBox="1"/>
      </xdr:nvSpPr>
      <xdr:spPr>
        <a:xfrm>
          <a:off x="2844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43921</xdr:rowOff>
    </xdr:from>
    <xdr:to>
      <xdr:col>11</xdr:col>
      <xdr:colOff>82550</xdr:colOff>
      <xdr:row>44</xdr:row>
      <xdr:rowOff>145521</xdr:rowOff>
    </xdr:to>
    <xdr:sp macro="" textlink="">
      <xdr:nvSpPr>
        <xdr:cNvPr id="97" name="楕円 96"/>
        <xdr:cNvSpPr/>
      </xdr:nvSpPr>
      <xdr:spPr>
        <a:xfrm>
          <a:off x="2286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130298</xdr:rowOff>
    </xdr:from>
    <xdr:ext cx="762000" cy="259045"/>
    <xdr:sp macro="" textlink="">
      <xdr:nvSpPr>
        <xdr:cNvPr id="98" name="テキスト ボックス 97"/>
        <xdr:cNvSpPr txBox="1"/>
      </xdr:nvSpPr>
      <xdr:spPr>
        <a:xfrm>
          <a:off x="1955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9" name="楕円 98"/>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100" name="テキスト ボックス 99"/>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類似団体の平均より下回っているが、義務教育学校建設事業などの大規模事業を進めており、公債費の増加が見込まれるため、今後は新発債の抑制や繰上償還を計画的に行い抑制に努める。</a:t>
          </a:r>
          <a:endParaRPr lang="ja-JP" altLang="ja-JP" sz="1400">
            <a:effectLst/>
          </a:endParaRPr>
        </a:p>
        <a:p>
          <a:r>
            <a:rPr kumimoji="1" lang="ja-JP" altLang="ja-JP" sz="1100">
              <a:solidFill>
                <a:schemeClr val="dk1"/>
              </a:solidFill>
              <a:effectLst/>
              <a:latin typeface="+mn-lt"/>
              <a:ea typeface="+mn-ea"/>
              <a:cs typeface="+mn-cs"/>
            </a:rPr>
            <a:t>また、公営企業会計や保険会計への繰出金は昨年度より減少しているが、経費の削減や独立採算の原則に立ち返った料金の値上げ、保険税（料）の適正化を図るなど、繰出金を減らすように努める。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61</xdr:row>
      <xdr:rowOff>138684</xdr:rowOff>
    </xdr:to>
    <xdr:cxnSp macro="">
      <xdr:nvCxnSpPr>
        <xdr:cNvPr id="133" name="直線コネクタ 132"/>
        <xdr:cNvCxnSpPr/>
      </xdr:nvCxnSpPr>
      <xdr:spPr>
        <a:xfrm>
          <a:off x="4114800" y="1053922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62</xdr:row>
      <xdr:rowOff>54102</xdr:rowOff>
    </xdr:to>
    <xdr:cxnSp macro="">
      <xdr:nvCxnSpPr>
        <xdr:cNvPr id="136" name="直線コネクタ 135"/>
        <xdr:cNvCxnSpPr/>
      </xdr:nvCxnSpPr>
      <xdr:spPr>
        <a:xfrm flipV="1">
          <a:off x="3225800" y="1053922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62</xdr:row>
      <xdr:rowOff>126492</xdr:rowOff>
    </xdr:to>
    <xdr:cxnSp macro="">
      <xdr:nvCxnSpPr>
        <xdr:cNvPr id="139" name="直線コネクタ 138"/>
        <xdr:cNvCxnSpPr/>
      </xdr:nvCxnSpPr>
      <xdr:spPr>
        <a:xfrm flipV="1">
          <a:off x="2336800" y="106840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73406</xdr:rowOff>
    </xdr:from>
    <xdr:to>
      <xdr:col>11</xdr:col>
      <xdr:colOff>31750</xdr:colOff>
      <xdr:row>62</xdr:row>
      <xdr:rowOff>126492</xdr:rowOff>
    </xdr:to>
    <xdr:cxnSp macro="">
      <xdr:nvCxnSpPr>
        <xdr:cNvPr id="142" name="直線コネクタ 141"/>
        <xdr:cNvCxnSpPr/>
      </xdr:nvCxnSpPr>
      <xdr:spPr>
        <a:xfrm>
          <a:off x="1447800" y="107033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52" name="楕円 151"/>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53" name="財政構造の弾力性該当値テキスト"/>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4" name="楕円 153"/>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5" name="テキスト ボックス 154"/>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56" name="楕円 155"/>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115079</xdr:rowOff>
    </xdr:from>
    <xdr:ext cx="762000" cy="259045"/>
    <xdr:sp macro="" textlink="">
      <xdr:nvSpPr>
        <xdr:cNvPr id="157" name="テキスト ボックス 156"/>
        <xdr:cNvSpPr txBox="1"/>
      </xdr:nvSpPr>
      <xdr:spPr>
        <a:xfrm>
          <a:off x="2844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8" name="楕円 157"/>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9" name="テキスト ボックス 158"/>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22606</xdr:rowOff>
    </xdr:from>
    <xdr:to>
      <xdr:col>7</xdr:col>
      <xdr:colOff>31750</xdr:colOff>
      <xdr:row>62</xdr:row>
      <xdr:rowOff>124206</xdr:rowOff>
    </xdr:to>
    <xdr:sp macro="" textlink="">
      <xdr:nvSpPr>
        <xdr:cNvPr id="160" name="楕円 159"/>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134383</xdr:rowOff>
    </xdr:from>
    <xdr:ext cx="762000" cy="259045"/>
    <xdr:sp macro="" textlink="">
      <xdr:nvSpPr>
        <xdr:cNvPr id="161" name="テキスト ボックス 160"/>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上回っているのは、高年齢層の職員構成など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98347</xdr:rowOff>
    </xdr:from>
    <xdr:to>
      <xdr:col>23</xdr:col>
      <xdr:colOff>133350</xdr:colOff>
      <xdr:row>83</xdr:row>
      <xdr:rowOff>139306</xdr:rowOff>
    </xdr:to>
    <xdr:cxnSp macro="">
      <xdr:nvCxnSpPr>
        <xdr:cNvPr id="198" name="直線コネクタ 197"/>
        <xdr:cNvCxnSpPr/>
      </xdr:nvCxnSpPr>
      <xdr:spPr>
        <a:xfrm>
          <a:off x="4114800" y="14328697"/>
          <a:ext cx="838200" cy="4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76834</xdr:rowOff>
    </xdr:from>
    <xdr:to>
      <xdr:col>19</xdr:col>
      <xdr:colOff>133350</xdr:colOff>
      <xdr:row>83</xdr:row>
      <xdr:rowOff>98347</xdr:rowOff>
    </xdr:to>
    <xdr:cxnSp macro="">
      <xdr:nvCxnSpPr>
        <xdr:cNvPr id="201" name="直線コネクタ 200"/>
        <xdr:cNvCxnSpPr/>
      </xdr:nvCxnSpPr>
      <xdr:spPr>
        <a:xfrm>
          <a:off x="3225800" y="14307184"/>
          <a:ext cx="889000" cy="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40746</xdr:rowOff>
    </xdr:from>
    <xdr:to>
      <xdr:col>15</xdr:col>
      <xdr:colOff>82550</xdr:colOff>
      <xdr:row>83</xdr:row>
      <xdr:rowOff>76834</xdr:rowOff>
    </xdr:to>
    <xdr:cxnSp macro="">
      <xdr:nvCxnSpPr>
        <xdr:cNvPr id="204" name="直線コネクタ 203"/>
        <xdr:cNvCxnSpPr/>
      </xdr:nvCxnSpPr>
      <xdr:spPr>
        <a:xfrm>
          <a:off x="2336800" y="14271096"/>
          <a:ext cx="889000" cy="3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29412</xdr:rowOff>
    </xdr:from>
    <xdr:to>
      <xdr:col>11</xdr:col>
      <xdr:colOff>31750</xdr:colOff>
      <xdr:row>83</xdr:row>
      <xdr:rowOff>40746</xdr:rowOff>
    </xdr:to>
    <xdr:cxnSp macro="">
      <xdr:nvCxnSpPr>
        <xdr:cNvPr id="207" name="直線コネクタ 206"/>
        <xdr:cNvCxnSpPr/>
      </xdr:nvCxnSpPr>
      <xdr:spPr>
        <a:xfrm>
          <a:off x="1447800" y="14259762"/>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88506</xdr:rowOff>
    </xdr:from>
    <xdr:to>
      <xdr:col>23</xdr:col>
      <xdr:colOff>184150</xdr:colOff>
      <xdr:row>84</xdr:row>
      <xdr:rowOff>18656</xdr:rowOff>
    </xdr:to>
    <xdr:sp macro="" textlink="">
      <xdr:nvSpPr>
        <xdr:cNvPr id="217" name="楕円 216"/>
        <xdr:cNvSpPr/>
      </xdr:nvSpPr>
      <xdr:spPr>
        <a:xfrm>
          <a:off x="4902200" y="1431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60583</xdr:rowOff>
    </xdr:from>
    <xdr:ext cx="762000" cy="259045"/>
    <xdr:sp macro="" textlink="">
      <xdr:nvSpPr>
        <xdr:cNvPr id="218" name="人件費・物件費等の状況該当値テキスト"/>
        <xdr:cNvSpPr txBox="1"/>
      </xdr:nvSpPr>
      <xdr:spPr>
        <a:xfrm>
          <a:off x="5041900" y="1429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47547</xdr:rowOff>
    </xdr:from>
    <xdr:to>
      <xdr:col>19</xdr:col>
      <xdr:colOff>184150</xdr:colOff>
      <xdr:row>83</xdr:row>
      <xdr:rowOff>149147</xdr:rowOff>
    </xdr:to>
    <xdr:sp macro="" textlink="">
      <xdr:nvSpPr>
        <xdr:cNvPr id="219" name="楕円 218"/>
        <xdr:cNvSpPr/>
      </xdr:nvSpPr>
      <xdr:spPr>
        <a:xfrm>
          <a:off x="4064000" y="142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133924</xdr:rowOff>
    </xdr:from>
    <xdr:ext cx="736600" cy="259045"/>
    <xdr:sp macro="" textlink="">
      <xdr:nvSpPr>
        <xdr:cNvPr id="220" name="テキスト ボックス 219"/>
        <xdr:cNvSpPr txBox="1"/>
      </xdr:nvSpPr>
      <xdr:spPr>
        <a:xfrm>
          <a:off x="3733800" y="14364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26034</xdr:rowOff>
    </xdr:from>
    <xdr:to>
      <xdr:col>15</xdr:col>
      <xdr:colOff>133350</xdr:colOff>
      <xdr:row>83</xdr:row>
      <xdr:rowOff>127634</xdr:rowOff>
    </xdr:to>
    <xdr:sp macro="" textlink="">
      <xdr:nvSpPr>
        <xdr:cNvPr id="221" name="楕円 220"/>
        <xdr:cNvSpPr/>
      </xdr:nvSpPr>
      <xdr:spPr>
        <a:xfrm>
          <a:off x="3175000" y="142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112411</xdr:rowOff>
    </xdr:from>
    <xdr:ext cx="762000" cy="259045"/>
    <xdr:sp macro="" textlink="">
      <xdr:nvSpPr>
        <xdr:cNvPr id="222" name="テキスト ボックス 221"/>
        <xdr:cNvSpPr txBox="1"/>
      </xdr:nvSpPr>
      <xdr:spPr>
        <a:xfrm>
          <a:off x="2844800" y="143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161396</xdr:rowOff>
    </xdr:from>
    <xdr:to>
      <xdr:col>11</xdr:col>
      <xdr:colOff>82550</xdr:colOff>
      <xdr:row>83</xdr:row>
      <xdr:rowOff>91546</xdr:rowOff>
    </xdr:to>
    <xdr:sp macro="" textlink="">
      <xdr:nvSpPr>
        <xdr:cNvPr id="223" name="楕円 222"/>
        <xdr:cNvSpPr/>
      </xdr:nvSpPr>
      <xdr:spPr>
        <a:xfrm>
          <a:off x="2286000" y="1422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76323</xdr:rowOff>
    </xdr:from>
    <xdr:ext cx="762000" cy="259045"/>
    <xdr:sp macro="" textlink="">
      <xdr:nvSpPr>
        <xdr:cNvPr id="224" name="テキスト ボックス 223"/>
        <xdr:cNvSpPr txBox="1"/>
      </xdr:nvSpPr>
      <xdr:spPr>
        <a:xfrm>
          <a:off x="1955800" y="143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150062</xdr:rowOff>
    </xdr:from>
    <xdr:to>
      <xdr:col>7</xdr:col>
      <xdr:colOff>31750</xdr:colOff>
      <xdr:row>83</xdr:row>
      <xdr:rowOff>80212</xdr:rowOff>
    </xdr:to>
    <xdr:sp macro="" textlink="">
      <xdr:nvSpPr>
        <xdr:cNvPr id="225" name="楕円 224"/>
        <xdr:cNvSpPr/>
      </xdr:nvSpPr>
      <xdr:spPr>
        <a:xfrm>
          <a:off x="1397000" y="142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64989</xdr:rowOff>
    </xdr:from>
    <xdr:ext cx="762000" cy="259045"/>
    <xdr:sp macro="" textlink="">
      <xdr:nvSpPr>
        <xdr:cNvPr id="226" name="テキスト ボックス 225"/>
        <xdr:cNvSpPr txBox="1"/>
      </xdr:nvSpPr>
      <xdr:spPr>
        <a:xfrm>
          <a:off x="1066800" y="1429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類似団体の平均を下回っているが、各種手当ての総点検を行い、引き続き給与の適正化に努める。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109361</xdr:rowOff>
    </xdr:to>
    <xdr:cxnSp macro="">
      <xdr:nvCxnSpPr>
        <xdr:cNvPr id="260" name="直線コネクタ 259"/>
        <xdr:cNvCxnSpPr/>
      </xdr:nvCxnSpPr>
      <xdr:spPr>
        <a:xfrm flipV="1">
          <a:off x="16179800" y="1449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85</xdr:row>
      <xdr:rowOff>31750</xdr:rowOff>
    </xdr:to>
    <xdr:cxnSp macro="">
      <xdr:nvCxnSpPr>
        <xdr:cNvPr id="263" name="直線コネクタ 262"/>
        <xdr:cNvCxnSpPr/>
      </xdr:nvCxnSpPr>
      <xdr:spPr>
        <a:xfrm flipV="1">
          <a:off x="15290800" y="145111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6" name="直線コネクタ 265"/>
        <xdr:cNvCxnSpPr/>
      </xdr:nvCxnSpPr>
      <xdr:spPr>
        <a:xfrm flipV="1">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71966</xdr:rowOff>
    </xdr:to>
    <xdr:cxnSp macro="">
      <xdr:nvCxnSpPr>
        <xdr:cNvPr id="269" name="直線コネクタ 268"/>
        <xdr:cNvCxnSpPr/>
      </xdr:nvCxnSpPr>
      <xdr:spPr>
        <a:xfrm>
          <a:off x="13512800" y="146184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9" name="楕円 278"/>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61682</xdr:rowOff>
    </xdr:from>
    <xdr:ext cx="762000" cy="259045"/>
    <xdr:sp macro="" textlink="">
      <xdr:nvSpPr>
        <xdr:cNvPr id="280" name="給与水準   （国との比較）該当値テキスト"/>
        <xdr:cNvSpPr txBox="1"/>
      </xdr:nvSpPr>
      <xdr:spPr>
        <a:xfrm>
          <a:off x="171069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81" name="楕円 280"/>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82" name="テキスト ボックス 281"/>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3" name="楕円 282"/>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4" name="テキスト ボックス 283"/>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5" name="楕円 284"/>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6" name="テキスト ボックス 28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7" name="楕円 286"/>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8" name="テキスト ボックス 287"/>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100512</xdr:rowOff>
    </xdr:from>
    <xdr:to>
      <xdr:col>81</xdr:col>
      <xdr:colOff>44450</xdr:colOff>
      <xdr:row>63</xdr:row>
      <xdr:rowOff>128088</xdr:rowOff>
    </xdr:to>
    <xdr:cxnSp macro="">
      <xdr:nvCxnSpPr>
        <xdr:cNvPr id="325" name="直線コネクタ 324"/>
        <xdr:cNvCxnSpPr/>
      </xdr:nvCxnSpPr>
      <xdr:spPr>
        <a:xfrm>
          <a:off x="16179800" y="10901862"/>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70636</xdr:rowOff>
    </xdr:from>
    <xdr:to>
      <xdr:col>77</xdr:col>
      <xdr:colOff>44450</xdr:colOff>
      <xdr:row>63</xdr:row>
      <xdr:rowOff>100512</xdr:rowOff>
    </xdr:to>
    <xdr:cxnSp macro="">
      <xdr:nvCxnSpPr>
        <xdr:cNvPr id="328" name="直線コネクタ 327"/>
        <xdr:cNvCxnSpPr/>
      </xdr:nvCxnSpPr>
      <xdr:spPr>
        <a:xfrm>
          <a:off x="15290800" y="10871986"/>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68338</xdr:rowOff>
    </xdr:from>
    <xdr:to>
      <xdr:col>72</xdr:col>
      <xdr:colOff>203200</xdr:colOff>
      <xdr:row>63</xdr:row>
      <xdr:rowOff>70636</xdr:rowOff>
    </xdr:to>
    <xdr:cxnSp macro="">
      <xdr:nvCxnSpPr>
        <xdr:cNvPr id="331" name="直線コネクタ 330"/>
        <xdr:cNvCxnSpPr/>
      </xdr:nvCxnSpPr>
      <xdr:spPr>
        <a:xfrm>
          <a:off x="14401800" y="1086968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115691</xdr:rowOff>
    </xdr:from>
    <xdr:to>
      <xdr:col>68</xdr:col>
      <xdr:colOff>152400</xdr:colOff>
      <xdr:row>63</xdr:row>
      <xdr:rowOff>68338</xdr:rowOff>
    </xdr:to>
    <xdr:cxnSp macro="">
      <xdr:nvCxnSpPr>
        <xdr:cNvPr id="334" name="直線コネクタ 333"/>
        <xdr:cNvCxnSpPr/>
      </xdr:nvCxnSpPr>
      <xdr:spPr>
        <a:xfrm>
          <a:off x="13512800" y="1074559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77288</xdr:rowOff>
    </xdr:from>
    <xdr:to>
      <xdr:col>81</xdr:col>
      <xdr:colOff>95250</xdr:colOff>
      <xdr:row>64</xdr:row>
      <xdr:rowOff>7438</xdr:rowOff>
    </xdr:to>
    <xdr:sp macro="" textlink="">
      <xdr:nvSpPr>
        <xdr:cNvPr id="344" name="楕円 343"/>
        <xdr:cNvSpPr/>
      </xdr:nvSpPr>
      <xdr:spPr>
        <a:xfrm>
          <a:off x="169672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49365</xdr:rowOff>
    </xdr:from>
    <xdr:ext cx="762000" cy="259045"/>
    <xdr:sp macro="" textlink="">
      <xdr:nvSpPr>
        <xdr:cNvPr id="345" name="定員管理の状況該当値テキスト"/>
        <xdr:cNvSpPr txBox="1"/>
      </xdr:nvSpPr>
      <xdr:spPr>
        <a:xfrm>
          <a:off x="17106900" y="108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49712</xdr:rowOff>
    </xdr:from>
    <xdr:to>
      <xdr:col>77</xdr:col>
      <xdr:colOff>95250</xdr:colOff>
      <xdr:row>63</xdr:row>
      <xdr:rowOff>151312</xdr:rowOff>
    </xdr:to>
    <xdr:sp macro="" textlink="">
      <xdr:nvSpPr>
        <xdr:cNvPr id="346" name="楕円 345"/>
        <xdr:cNvSpPr/>
      </xdr:nvSpPr>
      <xdr:spPr>
        <a:xfrm>
          <a:off x="16129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136089</xdr:rowOff>
    </xdr:from>
    <xdr:ext cx="736600" cy="259045"/>
    <xdr:sp macro="" textlink="">
      <xdr:nvSpPr>
        <xdr:cNvPr id="347" name="テキスト ボックス 346"/>
        <xdr:cNvSpPr txBox="1"/>
      </xdr:nvSpPr>
      <xdr:spPr>
        <a:xfrm>
          <a:off x="15798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19836</xdr:rowOff>
    </xdr:from>
    <xdr:to>
      <xdr:col>73</xdr:col>
      <xdr:colOff>44450</xdr:colOff>
      <xdr:row>63</xdr:row>
      <xdr:rowOff>121436</xdr:rowOff>
    </xdr:to>
    <xdr:sp macro="" textlink="">
      <xdr:nvSpPr>
        <xdr:cNvPr id="348" name="楕円 347"/>
        <xdr:cNvSpPr/>
      </xdr:nvSpPr>
      <xdr:spPr>
        <a:xfrm>
          <a:off x="152400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106213</xdr:rowOff>
    </xdr:from>
    <xdr:ext cx="762000" cy="259045"/>
    <xdr:sp macro="" textlink="">
      <xdr:nvSpPr>
        <xdr:cNvPr id="349" name="テキスト ボックス 348"/>
        <xdr:cNvSpPr txBox="1"/>
      </xdr:nvSpPr>
      <xdr:spPr>
        <a:xfrm>
          <a:off x="14909800" y="109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17538</xdr:rowOff>
    </xdr:from>
    <xdr:to>
      <xdr:col>68</xdr:col>
      <xdr:colOff>203200</xdr:colOff>
      <xdr:row>63</xdr:row>
      <xdr:rowOff>119138</xdr:rowOff>
    </xdr:to>
    <xdr:sp macro="" textlink="">
      <xdr:nvSpPr>
        <xdr:cNvPr id="350" name="楕円 349"/>
        <xdr:cNvSpPr/>
      </xdr:nvSpPr>
      <xdr:spPr>
        <a:xfrm>
          <a:off x="14351000" y="108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103915</xdr:rowOff>
    </xdr:from>
    <xdr:ext cx="762000" cy="259045"/>
    <xdr:sp macro="" textlink="">
      <xdr:nvSpPr>
        <xdr:cNvPr id="351" name="テキスト ボックス 350"/>
        <xdr:cNvSpPr txBox="1"/>
      </xdr:nvSpPr>
      <xdr:spPr>
        <a:xfrm>
          <a:off x="14020800" y="109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64891</xdr:rowOff>
    </xdr:from>
    <xdr:to>
      <xdr:col>64</xdr:col>
      <xdr:colOff>152400</xdr:colOff>
      <xdr:row>62</xdr:row>
      <xdr:rowOff>166491</xdr:rowOff>
    </xdr:to>
    <xdr:sp macro="" textlink="">
      <xdr:nvSpPr>
        <xdr:cNvPr id="352" name="楕円 351"/>
        <xdr:cNvSpPr/>
      </xdr:nvSpPr>
      <xdr:spPr>
        <a:xfrm>
          <a:off x="13462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151268</xdr:rowOff>
    </xdr:from>
    <xdr:ext cx="762000" cy="259045"/>
    <xdr:sp macro="" textlink="">
      <xdr:nvSpPr>
        <xdr:cNvPr id="353" name="テキスト ボックス 352"/>
        <xdr:cNvSpPr txBox="1"/>
      </xdr:nvSpPr>
      <xdr:spPr>
        <a:xfrm>
          <a:off x="13131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類似団体より高い比率となっているが、計画的な繰上償還の実施により実質公債費比率の上昇を抑制に努めている。また、大規模事業の実施に伴い、令和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年度に数値の悪化が見込まれることから、引き続き減債基金の積立や繰上償還を行う。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35983</xdr:rowOff>
    </xdr:to>
    <xdr:cxnSp macro="">
      <xdr:nvCxnSpPr>
        <xdr:cNvPr id="391" name="直線コネクタ 390"/>
        <xdr:cNvCxnSpPr/>
      </xdr:nvCxnSpPr>
      <xdr:spPr>
        <a:xfrm>
          <a:off x="16179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35983</xdr:rowOff>
    </xdr:to>
    <xdr:cxnSp macro="">
      <xdr:nvCxnSpPr>
        <xdr:cNvPr id="394" name="直線コネクタ 393"/>
        <xdr:cNvCxnSpPr/>
      </xdr:nvCxnSpPr>
      <xdr:spPr>
        <a:xfrm>
          <a:off x="15290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157163</xdr:rowOff>
    </xdr:from>
    <xdr:to>
      <xdr:col>72</xdr:col>
      <xdr:colOff>203200</xdr:colOff>
      <xdr:row>40</xdr:row>
      <xdr:rowOff>167217</xdr:rowOff>
    </xdr:to>
    <xdr:cxnSp macro="">
      <xdr:nvCxnSpPr>
        <xdr:cNvPr id="397" name="直線コネクタ 396"/>
        <xdr:cNvCxnSpPr/>
      </xdr:nvCxnSpPr>
      <xdr:spPr>
        <a:xfrm>
          <a:off x="14401800" y="70151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157163</xdr:rowOff>
    </xdr:from>
    <xdr:to>
      <xdr:col>68</xdr:col>
      <xdr:colOff>152400</xdr:colOff>
      <xdr:row>41</xdr:row>
      <xdr:rowOff>66146</xdr:rowOff>
    </xdr:to>
    <xdr:cxnSp macro="">
      <xdr:nvCxnSpPr>
        <xdr:cNvPr id="400" name="直線コネクタ 399"/>
        <xdr:cNvCxnSpPr/>
      </xdr:nvCxnSpPr>
      <xdr:spPr>
        <a:xfrm flipV="1">
          <a:off x="13512800" y="7015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10" name="楕円 40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11"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12" name="楕円 411"/>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13" name="テキスト ボックス 412"/>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14" name="楕円 413"/>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15" name="テキスト ボックス 414"/>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106363</xdr:rowOff>
    </xdr:from>
    <xdr:to>
      <xdr:col>68</xdr:col>
      <xdr:colOff>203200</xdr:colOff>
      <xdr:row>41</xdr:row>
      <xdr:rowOff>36513</xdr:rowOff>
    </xdr:to>
    <xdr:sp macro="" textlink="">
      <xdr:nvSpPr>
        <xdr:cNvPr id="416" name="楕円 415"/>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21290</xdr:rowOff>
    </xdr:from>
    <xdr:ext cx="762000" cy="259045"/>
    <xdr:sp macro="" textlink="">
      <xdr:nvSpPr>
        <xdr:cNvPr id="417" name="テキスト ボックス 416"/>
        <xdr:cNvSpPr txBox="1"/>
      </xdr:nvSpPr>
      <xdr:spPr>
        <a:xfrm>
          <a:off x="14020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15346</xdr:rowOff>
    </xdr:from>
    <xdr:to>
      <xdr:col>64</xdr:col>
      <xdr:colOff>152400</xdr:colOff>
      <xdr:row>41</xdr:row>
      <xdr:rowOff>116946</xdr:rowOff>
    </xdr:to>
    <xdr:sp macro="" textlink="">
      <xdr:nvSpPr>
        <xdr:cNvPr id="418" name="楕円 417"/>
        <xdr:cNvSpPr/>
      </xdr:nvSpPr>
      <xdr:spPr>
        <a:xfrm>
          <a:off x="13462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101723</xdr:rowOff>
    </xdr:from>
    <xdr:ext cx="762000" cy="259045"/>
    <xdr:sp macro="" textlink="">
      <xdr:nvSpPr>
        <xdr:cNvPr id="419" name="テキスト ボックス 418"/>
        <xdr:cNvSpPr txBox="1"/>
      </xdr:nvSpPr>
      <xdr:spPr>
        <a:xfrm>
          <a:off x="131318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類似団体より高い比率</a:t>
          </a:r>
          <a:r>
            <a:rPr lang="ja-JP" altLang="ja-JP" sz="1100" b="0" i="0" baseline="0">
              <a:solidFill>
                <a:schemeClr val="dk1"/>
              </a:solidFill>
              <a:effectLst/>
              <a:latin typeface="+mn-lt"/>
              <a:ea typeface="+mn-ea"/>
              <a:cs typeface="+mn-cs"/>
            </a:rPr>
            <a:t>準で推移していたが、減債基金の積立などにより０となった。</a:t>
          </a:r>
          <a:r>
            <a:rPr kumimoji="1" lang="ja-JP" altLang="ja-JP" sz="1100">
              <a:solidFill>
                <a:schemeClr val="dk1"/>
              </a:solidFill>
              <a:effectLst/>
              <a:latin typeface="+mn-lt"/>
              <a:ea typeface="+mn-ea"/>
              <a:cs typeface="+mn-cs"/>
            </a:rPr>
            <a:t>今後、大規模事業に係る基金取り崩しなどにより上昇することが見込まれる。今後も後世への負担を少しでも軽減するよう、新規事業の実施等について総点検を図り、地方債については繰上償還を行うなど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80675</xdr:rowOff>
    </xdr:from>
    <xdr:to>
      <xdr:col>77</xdr:col>
      <xdr:colOff>44450</xdr:colOff>
      <xdr:row>15</xdr:row>
      <xdr:rowOff>124097</xdr:rowOff>
    </xdr:to>
    <xdr:cxnSp macro="">
      <xdr:nvCxnSpPr>
        <xdr:cNvPr id="455" name="直線コネクタ 454"/>
        <xdr:cNvCxnSpPr/>
      </xdr:nvCxnSpPr>
      <xdr:spPr>
        <a:xfrm flipV="1">
          <a:off x="15290800" y="2480975"/>
          <a:ext cx="889000" cy="2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124097</xdr:rowOff>
    </xdr:from>
    <xdr:to>
      <xdr:col>72</xdr:col>
      <xdr:colOff>203200</xdr:colOff>
      <xdr:row>16</xdr:row>
      <xdr:rowOff>10100</xdr:rowOff>
    </xdr:to>
    <xdr:cxnSp macro="">
      <xdr:nvCxnSpPr>
        <xdr:cNvPr id="458" name="直線コネクタ 457"/>
        <xdr:cNvCxnSpPr/>
      </xdr:nvCxnSpPr>
      <xdr:spPr>
        <a:xfrm flipV="1">
          <a:off x="14401800" y="2695847"/>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163407</xdr:rowOff>
    </xdr:from>
    <xdr:to>
      <xdr:col>68</xdr:col>
      <xdr:colOff>152400</xdr:colOff>
      <xdr:row>16</xdr:row>
      <xdr:rowOff>10100</xdr:rowOff>
    </xdr:to>
    <xdr:cxnSp macro="">
      <xdr:nvCxnSpPr>
        <xdr:cNvPr id="461" name="直線コネクタ 460"/>
        <xdr:cNvCxnSpPr/>
      </xdr:nvCxnSpPr>
      <xdr:spPr>
        <a:xfrm>
          <a:off x="13512800" y="256370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4" name="フローチャート: 判断 463"/>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5" name="テキスト ボックス 464"/>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6" name="フローチャート: 判断 465"/>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7" name="テキスト ボックス 466"/>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29875</xdr:rowOff>
    </xdr:from>
    <xdr:to>
      <xdr:col>77</xdr:col>
      <xdr:colOff>95250</xdr:colOff>
      <xdr:row>14</xdr:row>
      <xdr:rowOff>131475</xdr:rowOff>
    </xdr:to>
    <xdr:sp macro="" textlink="">
      <xdr:nvSpPr>
        <xdr:cNvPr id="473" name="楕円 472"/>
        <xdr:cNvSpPr/>
      </xdr:nvSpPr>
      <xdr:spPr>
        <a:xfrm>
          <a:off x="16129000" y="24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116252</xdr:rowOff>
    </xdr:from>
    <xdr:ext cx="736600" cy="259045"/>
    <xdr:sp macro="" textlink="">
      <xdr:nvSpPr>
        <xdr:cNvPr id="474" name="テキスト ボックス 473"/>
        <xdr:cNvSpPr txBox="1"/>
      </xdr:nvSpPr>
      <xdr:spPr>
        <a:xfrm>
          <a:off x="15798800" y="25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73297</xdr:rowOff>
    </xdr:from>
    <xdr:to>
      <xdr:col>73</xdr:col>
      <xdr:colOff>44450</xdr:colOff>
      <xdr:row>16</xdr:row>
      <xdr:rowOff>3447</xdr:rowOff>
    </xdr:to>
    <xdr:sp macro="" textlink="">
      <xdr:nvSpPr>
        <xdr:cNvPr id="475" name="楕円 474"/>
        <xdr:cNvSpPr/>
      </xdr:nvSpPr>
      <xdr:spPr>
        <a:xfrm>
          <a:off x="15240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159674</xdr:rowOff>
    </xdr:from>
    <xdr:ext cx="762000" cy="259045"/>
    <xdr:sp macro="" textlink="">
      <xdr:nvSpPr>
        <xdr:cNvPr id="476" name="テキスト ボックス 475"/>
        <xdr:cNvSpPr txBox="1"/>
      </xdr:nvSpPr>
      <xdr:spPr>
        <a:xfrm>
          <a:off x="14909800" y="27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130750</xdr:rowOff>
    </xdr:from>
    <xdr:to>
      <xdr:col>68</xdr:col>
      <xdr:colOff>203200</xdr:colOff>
      <xdr:row>16</xdr:row>
      <xdr:rowOff>60900</xdr:rowOff>
    </xdr:to>
    <xdr:sp macro="" textlink="">
      <xdr:nvSpPr>
        <xdr:cNvPr id="477" name="楕円 476"/>
        <xdr:cNvSpPr/>
      </xdr:nvSpPr>
      <xdr:spPr>
        <a:xfrm>
          <a:off x="14351000" y="2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45677</xdr:rowOff>
    </xdr:from>
    <xdr:ext cx="762000" cy="259045"/>
    <xdr:sp macro="" textlink="">
      <xdr:nvSpPr>
        <xdr:cNvPr id="478" name="テキスト ボックス 477"/>
        <xdr:cNvSpPr txBox="1"/>
      </xdr:nvSpPr>
      <xdr:spPr>
        <a:xfrm>
          <a:off x="14020800" y="27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112607</xdr:rowOff>
    </xdr:from>
    <xdr:to>
      <xdr:col>64</xdr:col>
      <xdr:colOff>152400</xdr:colOff>
      <xdr:row>15</xdr:row>
      <xdr:rowOff>42757</xdr:rowOff>
    </xdr:to>
    <xdr:sp macro="" textlink="">
      <xdr:nvSpPr>
        <xdr:cNvPr id="479" name="楕円 478"/>
        <xdr:cNvSpPr/>
      </xdr:nvSpPr>
      <xdr:spPr>
        <a:xfrm>
          <a:off x="13462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27534</xdr:rowOff>
    </xdr:from>
    <xdr:ext cx="762000" cy="259045"/>
    <xdr:sp macro="" textlink="">
      <xdr:nvSpPr>
        <xdr:cNvPr id="480" name="テキスト ボックス 479"/>
        <xdr:cNvSpPr txBox="1"/>
      </xdr:nvSpPr>
      <xdr:spPr>
        <a:xfrm>
          <a:off x="13131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13,222
13,054
232.17
14,287,977
13,876,932
410,654
7,258,896
11,436,943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今後も引き続き計画的な人員の適正配置や支所機能の充実、施設の運営体制の見直しや指定管理者制度の導入等により委託化を進め、人件費関係経費全体について抑制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58420</xdr:rowOff>
    </xdr:to>
    <xdr:cxnSp macro="">
      <xdr:nvCxnSpPr>
        <xdr:cNvPr id="66" name="直線コネクタ 65"/>
        <xdr:cNvCxnSpPr/>
      </xdr:nvCxnSpPr>
      <xdr:spPr>
        <a:xfrm flipV="1">
          <a:off x="3987800" y="6200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31750</xdr:rowOff>
    </xdr:to>
    <xdr:cxnSp macro="">
      <xdr:nvCxnSpPr>
        <xdr:cNvPr id="69" name="直線コネクタ 68"/>
        <xdr:cNvCxnSpPr/>
      </xdr:nvCxnSpPr>
      <xdr:spPr>
        <a:xfrm flipV="1">
          <a:off x="3098800" y="6230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37</xdr:row>
      <xdr:rowOff>31750</xdr:rowOff>
    </xdr:to>
    <xdr:cxnSp macro="">
      <xdr:nvCxnSpPr>
        <xdr:cNvPr id="72" name="直線コネクタ 71"/>
        <xdr:cNvCxnSpPr/>
      </xdr:nvCxnSpPr>
      <xdr:spPr>
        <a:xfrm>
          <a:off x="2209800" y="6146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5080</xdr:rowOff>
    </xdr:to>
    <xdr:cxnSp macro="">
      <xdr:nvCxnSpPr>
        <xdr:cNvPr id="75" name="直線コネクタ 74"/>
        <xdr:cNvCxnSpPr/>
      </xdr:nvCxnSpPr>
      <xdr:spPr>
        <a:xfrm flipV="1">
          <a:off x="1320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類似団体とほぼ同程度となっている。今後も事業の見直しや事務事業の効率化により抑制に努めていく。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132715</xdr:rowOff>
    </xdr:from>
    <xdr:to>
      <xdr:col>82</xdr:col>
      <xdr:colOff>107950</xdr:colOff>
      <xdr:row>15</xdr:row>
      <xdr:rowOff>24130</xdr:rowOff>
    </xdr:to>
    <xdr:cxnSp macro="">
      <xdr:nvCxnSpPr>
        <xdr:cNvPr id="123" name="直線コネクタ 122"/>
        <xdr:cNvCxnSpPr/>
      </xdr:nvCxnSpPr>
      <xdr:spPr>
        <a:xfrm>
          <a:off x="15671800" y="25330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15</xdr:row>
      <xdr:rowOff>12700</xdr:rowOff>
    </xdr:to>
    <xdr:cxnSp macro="">
      <xdr:nvCxnSpPr>
        <xdr:cNvPr id="126" name="直線コネクタ 125"/>
        <xdr:cNvCxnSpPr/>
      </xdr:nvCxnSpPr>
      <xdr:spPr>
        <a:xfrm flipV="1">
          <a:off x="14782800" y="25330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16</xdr:row>
      <xdr:rowOff>104140</xdr:rowOff>
    </xdr:to>
    <xdr:cxnSp macro="">
      <xdr:nvCxnSpPr>
        <xdr:cNvPr id="129" name="直線コネクタ 128"/>
        <xdr:cNvCxnSpPr/>
      </xdr:nvCxnSpPr>
      <xdr:spPr>
        <a:xfrm flipV="1">
          <a:off x="13893800" y="258445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167005</xdr:rowOff>
    </xdr:from>
    <xdr:to>
      <xdr:col>69</xdr:col>
      <xdr:colOff>92075</xdr:colOff>
      <xdr:row>16</xdr:row>
      <xdr:rowOff>104140</xdr:rowOff>
    </xdr:to>
    <xdr:cxnSp macro="">
      <xdr:nvCxnSpPr>
        <xdr:cNvPr id="132" name="直線コネクタ 131"/>
        <xdr:cNvCxnSpPr/>
      </xdr:nvCxnSpPr>
      <xdr:spPr>
        <a:xfrm>
          <a:off x="13004800" y="27387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2" name="楕円 141"/>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3"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81915</xdr:rowOff>
    </xdr:from>
    <xdr:to>
      <xdr:col>78</xdr:col>
      <xdr:colOff>120650</xdr:colOff>
      <xdr:row>15</xdr:row>
      <xdr:rowOff>12065</xdr:rowOff>
    </xdr:to>
    <xdr:sp macro="" textlink="">
      <xdr:nvSpPr>
        <xdr:cNvPr id="144" name="楕円 143"/>
        <xdr:cNvSpPr/>
      </xdr:nvSpPr>
      <xdr:spPr>
        <a:xfrm>
          <a:off x="15621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22242</xdr:rowOff>
    </xdr:from>
    <xdr:ext cx="736600" cy="259045"/>
    <xdr:sp macro="" textlink="">
      <xdr:nvSpPr>
        <xdr:cNvPr id="145" name="テキスト ボックス 144"/>
        <xdr:cNvSpPr txBox="1"/>
      </xdr:nvSpPr>
      <xdr:spPr>
        <a:xfrm>
          <a:off x="15290800" y="225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46" name="楕円 145"/>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47" name="テキスト ボックス 146"/>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8" name="楕円 147"/>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9" name="テキスト ボックス 148"/>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116205</xdr:rowOff>
    </xdr:from>
    <xdr:to>
      <xdr:col>65</xdr:col>
      <xdr:colOff>53975</xdr:colOff>
      <xdr:row>16</xdr:row>
      <xdr:rowOff>46355</xdr:rowOff>
    </xdr:to>
    <xdr:sp macro="" textlink="">
      <xdr:nvSpPr>
        <xdr:cNvPr id="150" name="楕円 149"/>
        <xdr:cNvSpPr/>
      </xdr:nvSpPr>
      <xdr:spPr>
        <a:xfrm>
          <a:off x="12954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31132</xdr:rowOff>
    </xdr:from>
    <xdr:ext cx="762000" cy="259045"/>
    <xdr:sp macro="" textlink="">
      <xdr:nvSpPr>
        <xdr:cNvPr id="151" name="テキスト ボックス 150"/>
        <xdr:cNvSpPr txBox="1"/>
      </xdr:nvSpPr>
      <xdr:spPr>
        <a:xfrm>
          <a:off x="12623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より低い水準であるが、今後も障害福祉サービス費等給付費、児童手当や生活保護費の増額が考えられる。特に生活保護費については、資格審査等の適正化や各種手当への特別加算等の見直しを進めていく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4" name="直線コネクタ 183"/>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31750</xdr:rowOff>
    </xdr:to>
    <xdr:cxnSp macro="">
      <xdr:nvCxnSpPr>
        <xdr:cNvPr id="187" name="直線コネクタ 186"/>
        <xdr:cNvCxnSpPr/>
      </xdr:nvCxnSpPr>
      <xdr:spPr>
        <a:xfrm flipV="1">
          <a:off x="3098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12700</xdr:rowOff>
    </xdr:to>
    <xdr:cxnSp macro="">
      <xdr:nvCxnSpPr>
        <xdr:cNvPr id="190" name="直線コネクタ 189"/>
        <xdr:cNvCxnSpPr/>
      </xdr:nvCxnSpPr>
      <xdr:spPr>
        <a:xfrm flipV="1">
          <a:off x="2209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56</xdr:row>
      <xdr:rowOff>12700</xdr:rowOff>
    </xdr:to>
    <xdr:cxnSp macro="">
      <xdr:nvCxnSpPr>
        <xdr:cNvPr id="193" name="直線コネクタ 192"/>
        <xdr:cNvCxnSpPr/>
      </xdr:nvCxnSpPr>
      <xdr:spPr>
        <a:xfrm>
          <a:off x="1320800" y="948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0" name="テキスト ボックス 20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1" name="楕円 210"/>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2" name="テキスト ボックス 211"/>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より若干高い水準となっており、今後も、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22225</xdr:rowOff>
    </xdr:to>
    <xdr:cxnSp macro="">
      <xdr:nvCxnSpPr>
        <xdr:cNvPr id="249" name="直線コネクタ 248"/>
        <xdr:cNvCxnSpPr/>
      </xdr:nvCxnSpPr>
      <xdr:spPr>
        <a:xfrm>
          <a:off x="15671800" y="97282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41275</xdr:rowOff>
    </xdr:to>
    <xdr:cxnSp macro="">
      <xdr:nvCxnSpPr>
        <xdr:cNvPr id="252" name="直線コネクタ 251"/>
        <xdr:cNvCxnSpPr/>
      </xdr:nvCxnSpPr>
      <xdr:spPr>
        <a:xfrm flipV="1">
          <a:off x="14782800" y="97282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22225</xdr:rowOff>
    </xdr:from>
    <xdr:to>
      <xdr:col>73</xdr:col>
      <xdr:colOff>180975</xdr:colOff>
      <xdr:row>57</xdr:row>
      <xdr:rowOff>41275</xdr:rowOff>
    </xdr:to>
    <xdr:cxnSp macro="">
      <xdr:nvCxnSpPr>
        <xdr:cNvPr id="255" name="直線コネクタ 254"/>
        <xdr:cNvCxnSpPr/>
      </xdr:nvCxnSpPr>
      <xdr:spPr>
        <a:xfrm>
          <a:off x="13893800" y="962342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22225</xdr:rowOff>
    </xdr:from>
    <xdr:to>
      <xdr:col>69</xdr:col>
      <xdr:colOff>92075</xdr:colOff>
      <xdr:row>57</xdr:row>
      <xdr:rowOff>69850</xdr:rowOff>
    </xdr:to>
    <xdr:cxnSp macro="">
      <xdr:nvCxnSpPr>
        <xdr:cNvPr id="258" name="直線コネクタ 257"/>
        <xdr:cNvCxnSpPr/>
      </xdr:nvCxnSpPr>
      <xdr:spPr>
        <a:xfrm flipV="1">
          <a:off x="13004800" y="962342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68" name="楕円 267"/>
        <xdr:cNvSpPr/>
      </xdr:nvSpPr>
      <xdr:spPr>
        <a:xfrm>
          <a:off x="164592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114952</xdr:rowOff>
    </xdr:from>
    <xdr:ext cx="762000" cy="259045"/>
    <xdr:sp macro="" textlink="">
      <xdr:nvSpPr>
        <xdr:cNvPr id="269" name="その他該当値テキスト"/>
        <xdr:cNvSpPr txBox="1"/>
      </xdr:nvSpPr>
      <xdr:spPr>
        <a:xfrm>
          <a:off x="165989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1" name="テキスト ボックス 270"/>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161925</xdr:rowOff>
    </xdr:from>
    <xdr:to>
      <xdr:col>74</xdr:col>
      <xdr:colOff>31750</xdr:colOff>
      <xdr:row>57</xdr:row>
      <xdr:rowOff>92075</xdr:rowOff>
    </xdr:to>
    <xdr:sp macro="" textlink="">
      <xdr:nvSpPr>
        <xdr:cNvPr id="272" name="楕円 271"/>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73" name="テキスト ボックス 272"/>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142875</xdr:rowOff>
    </xdr:from>
    <xdr:to>
      <xdr:col>69</xdr:col>
      <xdr:colOff>142875</xdr:colOff>
      <xdr:row>56</xdr:row>
      <xdr:rowOff>73025</xdr:rowOff>
    </xdr:to>
    <xdr:sp macro="" textlink="">
      <xdr:nvSpPr>
        <xdr:cNvPr id="274" name="楕円 273"/>
        <xdr:cNvSpPr/>
      </xdr:nvSpPr>
      <xdr:spPr>
        <a:xfrm>
          <a:off x="13843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83202</xdr:rowOff>
    </xdr:from>
    <xdr:ext cx="762000" cy="259045"/>
    <xdr:sp macro="" textlink="">
      <xdr:nvSpPr>
        <xdr:cNvPr id="275" name="テキスト ボックス 274"/>
        <xdr:cNvSpPr txBox="1"/>
      </xdr:nvSpPr>
      <xdr:spPr>
        <a:xfrm>
          <a:off x="13512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7" name="テキスト ボックス 276"/>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類似団体内では低い水準が続いているが、町の財政状況は厳しい状況にあり、安定的な財政運営を行うためにも、補助金等の適切な管理を行う必要がある。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22497</xdr:rowOff>
    </xdr:from>
    <xdr:to>
      <xdr:col>82</xdr:col>
      <xdr:colOff>107950</xdr:colOff>
      <xdr:row>40</xdr:row>
      <xdr:rowOff>130266</xdr:rowOff>
    </xdr:to>
    <xdr:cxnSp macro="">
      <xdr:nvCxnSpPr>
        <xdr:cNvPr id="307" name="直線コネクタ 306"/>
        <xdr:cNvCxnSpPr/>
      </xdr:nvCxnSpPr>
      <xdr:spPr>
        <a:xfrm flipV="1">
          <a:off x="16510000" y="5851797"/>
          <a:ext cx="0" cy="11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102343</xdr:rowOff>
    </xdr:from>
    <xdr:ext cx="762000" cy="259045"/>
    <xdr:sp macro="" textlink="">
      <xdr:nvSpPr>
        <xdr:cNvPr id="308"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130266</xdr:rowOff>
    </xdr:from>
    <xdr:to>
      <xdr:col>82</xdr:col>
      <xdr:colOff>196850</xdr:colOff>
      <xdr:row>40</xdr:row>
      <xdr:rowOff>130266</xdr:rowOff>
    </xdr:to>
    <xdr:cxnSp macro="">
      <xdr:nvCxnSpPr>
        <xdr:cNvPr id="309" name="直線コネクタ 308"/>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108874</xdr:rowOff>
    </xdr:from>
    <xdr:ext cx="762000" cy="259045"/>
    <xdr:sp macro="" textlink="">
      <xdr:nvSpPr>
        <xdr:cNvPr id="310" name="補助費等最大値テキスト"/>
        <xdr:cNvSpPr txBox="1"/>
      </xdr:nvSpPr>
      <xdr:spPr>
        <a:xfrm>
          <a:off x="16598900" y="559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22497</xdr:rowOff>
    </xdr:from>
    <xdr:to>
      <xdr:col>82</xdr:col>
      <xdr:colOff>196850</xdr:colOff>
      <xdr:row>34</xdr:row>
      <xdr:rowOff>22497</xdr:rowOff>
    </xdr:to>
    <xdr:cxnSp macro="">
      <xdr:nvCxnSpPr>
        <xdr:cNvPr id="311" name="直線コネクタ 310"/>
        <xdr:cNvCxnSpPr/>
      </xdr:nvCxnSpPr>
      <xdr:spPr>
        <a:xfrm>
          <a:off x="16421100" y="585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154758</xdr:rowOff>
    </xdr:from>
    <xdr:to>
      <xdr:col>82</xdr:col>
      <xdr:colOff>107950</xdr:colOff>
      <xdr:row>34</xdr:row>
      <xdr:rowOff>22497</xdr:rowOff>
    </xdr:to>
    <xdr:cxnSp macro="">
      <xdr:nvCxnSpPr>
        <xdr:cNvPr id="312" name="直線コネクタ 311"/>
        <xdr:cNvCxnSpPr/>
      </xdr:nvCxnSpPr>
      <xdr:spPr>
        <a:xfrm>
          <a:off x="15671800" y="581260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38480</xdr:rowOff>
    </xdr:from>
    <xdr:ext cx="762000" cy="259045"/>
    <xdr:sp macro="" textlink="">
      <xdr:nvSpPr>
        <xdr:cNvPr id="313" name="補助費等平均値テキスト"/>
        <xdr:cNvSpPr txBox="1"/>
      </xdr:nvSpPr>
      <xdr:spPr>
        <a:xfrm>
          <a:off x="16598900" y="6210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66403</xdr:rowOff>
    </xdr:from>
    <xdr:to>
      <xdr:col>82</xdr:col>
      <xdr:colOff>158750</xdr:colOff>
      <xdr:row>36</xdr:row>
      <xdr:rowOff>168003</xdr:rowOff>
    </xdr:to>
    <xdr:sp macro="" textlink="">
      <xdr:nvSpPr>
        <xdr:cNvPr id="314" name="フローチャート: 判断 313"/>
        <xdr:cNvSpPr/>
      </xdr:nvSpPr>
      <xdr:spPr>
        <a:xfrm>
          <a:off x="164592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154758</xdr:rowOff>
    </xdr:from>
    <xdr:to>
      <xdr:col>78</xdr:col>
      <xdr:colOff>69850</xdr:colOff>
      <xdr:row>34</xdr:row>
      <xdr:rowOff>61686</xdr:rowOff>
    </xdr:to>
    <xdr:cxnSp macro="">
      <xdr:nvCxnSpPr>
        <xdr:cNvPr id="315" name="直線コネクタ 314"/>
        <xdr:cNvCxnSpPr/>
      </xdr:nvCxnSpPr>
      <xdr:spPr>
        <a:xfrm flipV="1">
          <a:off x="14782800" y="581260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20683</xdr:rowOff>
    </xdr:from>
    <xdr:to>
      <xdr:col>78</xdr:col>
      <xdr:colOff>120650</xdr:colOff>
      <xdr:row>36</xdr:row>
      <xdr:rowOff>122283</xdr:rowOff>
    </xdr:to>
    <xdr:sp macro="" textlink="">
      <xdr:nvSpPr>
        <xdr:cNvPr id="316" name="フローチャート: 判断 315"/>
        <xdr:cNvSpPr/>
      </xdr:nvSpPr>
      <xdr:spPr>
        <a:xfrm>
          <a:off x="156210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107060</xdr:rowOff>
    </xdr:from>
    <xdr:ext cx="736600" cy="259045"/>
    <xdr:sp macro="" textlink="">
      <xdr:nvSpPr>
        <xdr:cNvPr id="317" name="テキスト ボックス 316"/>
        <xdr:cNvSpPr txBox="1"/>
      </xdr:nvSpPr>
      <xdr:spPr>
        <a:xfrm>
          <a:off x="15290800" y="6279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42092</xdr:rowOff>
    </xdr:from>
    <xdr:to>
      <xdr:col>73</xdr:col>
      <xdr:colOff>180975</xdr:colOff>
      <xdr:row>34</xdr:row>
      <xdr:rowOff>61686</xdr:rowOff>
    </xdr:to>
    <xdr:cxnSp macro="">
      <xdr:nvCxnSpPr>
        <xdr:cNvPr id="318" name="直線コネクタ 317"/>
        <xdr:cNvCxnSpPr/>
      </xdr:nvCxnSpPr>
      <xdr:spPr>
        <a:xfrm>
          <a:off x="13893800" y="58713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53340</xdr:rowOff>
    </xdr:from>
    <xdr:to>
      <xdr:col>74</xdr:col>
      <xdr:colOff>31750</xdr:colOff>
      <xdr:row>36</xdr:row>
      <xdr:rowOff>154940</xdr:rowOff>
    </xdr:to>
    <xdr:sp macro="" textlink="">
      <xdr:nvSpPr>
        <xdr:cNvPr id="319" name="フローチャート: 判断 318"/>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20" name="テキスト ボックス 319"/>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148227</xdr:rowOff>
    </xdr:from>
    <xdr:to>
      <xdr:col>69</xdr:col>
      <xdr:colOff>92075</xdr:colOff>
      <xdr:row>34</xdr:row>
      <xdr:rowOff>42092</xdr:rowOff>
    </xdr:to>
    <xdr:cxnSp macro="">
      <xdr:nvCxnSpPr>
        <xdr:cNvPr id="321" name="直線コネクタ 320"/>
        <xdr:cNvCxnSpPr/>
      </xdr:nvCxnSpPr>
      <xdr:spPr>
        <a:xfrm>
          <a:off x="13004800" y="58060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2" name="フローチャート: 判断 321"/>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3" name="テキスト ボックス 322"/>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4" name="フローチャート: 判断 323"/>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67871</xdr:rowOff>
    </xdr:from>
    <xdr:ext cx="762000" cy="259045"/>
    <xdr:sp macro="" textlink="">
      <xdr:nvSpPr>
        <xdr:cNvPr id="325" name="テキスト ボックス 324"/>
        <xdr:cNvSpPr txBox="1"/>
      </xdr:nvSpPr>
      <xdr:spPr>
        <a:xfrm>
          <a:off x="12623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143147</xdr:rowOff>
    </xdr:from>
    <xdr:to>
      <xdr:col>82</xdr:col>
      <xdr:colOff>158750</xdr:colOff>
      <xdr:row>34</xdr:row>
      <xdr:rowOff>73297</xdr:rowOff>
    </xdr:to>
    <xdr:sp macro="" textlink="">
      <xdr:nvSpPr>
        <xdr:cNvPr id="331" name="楕円 330"/>
        <xdr:cNvSpPr/>
      </xdr:nvSpPr>
      <xdr:spPr>
        <a:xfrm>
          <a:off x="16459200" y="580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51724</xdr:rowOff>
    </xdr:from>
    <xdr:ext cx="762000" cy="259045"/>
    <xdr:sp macro="" textlink="">
      <xdr:nvSpPr>
        <xdr:cNvPr id="332" name="補助費等該当値テキスト"/>
        <xdr:cNvSpPr txBox="1"/>
      </xdr:nvSpPr>
      <xdr:spPr>
        <a:xfrm>
          <a:off x="16598900" y="570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103958</xdr:rowOff>
    </xdr:from>
    <xdr:to>
      <xdr:col>78</xdr:col>
      <xdr:colOff>120650</xdr:colOff>
      <xdr:row>34</xdr:row>
      <xdr:rowOff>34108</xdr:rowOff>
    </xdr:to>
    <xdr:sp macro="" textlink="">
      <xdr:nvSpPr>
        <xdr:cNvPr id="333" name="楕円 332"/>
        <xdr:cNvSpPr/>
      </xdr:nvSpPr>
      <xdr:spPr>
        <a:xfrm>
          <a:off x="15621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44285</xdr:rowOff>
    </xdr:from>
    <xdr:ext cx="736600" cy="259045"/>
    <xdr:sp macro="" textlink="">
      <xdr:nvSpPr>
        <xdr:cNvPr id="334" name="テキスト ボックス 333"/>
        <xdr:cNvSpPr txBox="1"/>
      </xdr:nvSpPr>
      <xdr:spPr>
        <a:xfrm>
          <a:off x="15290800" y="553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10886</xdr:rowOff>
    </xdr:from>
    <xdr:to>
      <xdr:col>74</xdr:col>
      <xdr:colOff>31750</xdr:colOff>
      <xdr:row>34</xdr:row>
      <xdr:rowOff>112486</xdr:rowOff>
    </xdr:to>
    <xdr:sp macro="" textlink="">
      <xdr:nvSpPr>
        <xdr:cNvPr id="335" name="楕円 334"/>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122663</xdr:rowOff>
    </xdr:from>
    <xdr:ext cx="762000" cy="259045"/>
    <xdr:sp macro="" textlink="">
      <xdr:nvSpPr>
        <xdr:cNvPr id="336" name="テキスト ボックス 335"/>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162742</xdr:rowOff>
    </xdr:from>
    <xdr:to>
      <xdr:col>69</xdr:col>
      <xdr:colOff>142875</xdr:colOff>
      <xdr:row>34</xdr:row>
      <xdr:rowOff>92892</xdr:rowOff>
    </xdr:to>
    <xdr:sp macro="" textlink="">
      <xdr:nvSpPr>
        <xdr:cNvPr id="337" name="楕円 336"/>
        <xdr:cNvSpPr/>
      </xdr:nvSpPr>
      <xdr:spPr>
        <a:xfrm>
          <a:off x="13843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103069</xdr:rowOff>
    </xdr:from>
    <xdr:ext cx="762000" cy="259045"/>
    <xdr:sp macro="" textlink="">
      <xdr:nvSpPr>
        <xdr:cNvPr id="338" name="テキスト ボックス 337"/>
        <xdr:cNvSpPr txBox="1"/>
      </xdr:nvSpPr>
      <xdr:spPr>
        <a:xfrm>
          <a:off x="13512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97427</xdr:rowOff>
    </xdr:from>
    <xdr:to>
      <xdr:col>65</xdr:col>
      <xdr:colOff>53975</xdr:colOff>
      <xdr:row>34</xdr:row>
      <xdr:rowOff>27577</xdr:rowOff>
    </xdr:to>
    <xdr:sp macro="" textlink="">
      <xdr:nvSpPr>
        <xdr:cNvPr id="339" name="楕円 338"/>
        <xdr:cNvSpPr/>
      </xdr:nvSpPr>
      <xdr:spPr>
        <a:xfrm>
          <a:off x="12954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37754</xdr:rowOff>
    </xdr:from>
    <xdr:ext cx="762000" cy="259045"/>
    <xdr:sp macro="" textlink="">
      <xdr:nvSpPr>
        <xdr:cNvPr id="340" name="テキスト ボックス 339"/>
        <xdr:cNvSpPr txBox="1"/>
      </xdr:nvSpPr>
      <xdr:spPr>
        <a:xfrm>
          <a:off x="12623800" y="55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町の地方債を引き継いだことと、合併前後に大型事業を実施したことにより地方債現在高が増加した影響で、元利償還金が膨らんでおり、公債費にかかる経常収支比率は高い水準となっている。公債費の償還のピークは過ぎ年々改善傾向にはあるが、今後も</a:t>
          </a:r>
          <a:r>
            <a:rPr lang="ja-JP" altLang="en-US" sz="1100" b="0" i="0" baseline="0">
              <a:solidFill>
                <a:schemeClr val="dk1"/>
              </a:solidFill>
              <a:effectLst/>
              <a:latin typeface="+mn-lt"/>
              <a:ea typeface="+mn-ea"/>
              <a:cs typeface="+mn-cs"/>
            </a:rPr>
            <a:t>大規模事業の影響により公債費が膨らむ</a:t>
          </a:r>
          <a:r>
            <a:rPr lang="ja-JP" altLang="ja-JP" sz="1100" b="0" i="0" baseline="0">
              <a:solidFill>
                <a:schemeClr val="dk1"/>
              </a:solidFill>
              <a:effectLst/>
              <a:latin typeface="+mn-lt"/>
              <a:ea typeface="+mn-ea"/>
              <a:cs typeface="+mn-cs"/>
            </a:rPr>
            <a:t>ことが予想されるため、地方債事業の抑制及び繰上償還の実施に努める。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5" name="直線コネクタ 364"/>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6"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7" name="直線コネクタ 366"/>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8"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9" name="直線コネクタ 368"/>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94996</xdr:rowOff>
    </xdr:to>
    <xdr:cxnSp macro="">
      <xdr:nvCxnSpPr>
        <xdr:cNvPr id="370" name="直線コネクタ 369"/>
        <xdr:cNvCxnSpPr/>
      </xdr:nvCxnSpPr>
      <xdr:spPr>
        <a:xfrm flipV="1">
          <a:off x="3987800" y="134315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71"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2" name="フローチャート: 判断 37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94996</xdr:rowOff>
    </xdr:to>
    <xdr:cxnSp macro="">
      <xdr:nvCxnSpPr>
        <xdr:cNvPr id="373" name="直線コネクタ 372"/>
        <xdr:cNvCxnSpPr/>
      </xdr:nvCxnSpPr>
      <xdr:spPr>
        <a:xfrm>
          <a:off x="3098800" y="133629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4" name="フローチャート: 判断 373"/>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5" name="テキスト ボックス 374"/>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53848</xdr:rowOff>
    </xdr:to>
    <xdr:cxnSp macro="">
      <xdr:nvCxnSpPr>
        <xdr:cNvPr id="376" name="直線コネクタ 375"/>
        <xdr:cNvCxnSpPr/>
      </xdr:nvCxnSpPr>
      <xdr:spPr>
        <a:xfrm flipV="1">
          <a:off x="2209800" y="133629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7" name="フローチャート: 判断 376"/>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8" name="テキスト ボックス 377"/>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53848</xdr:rowOff>
    </xdr:to>
    <xdr:cxnSp macro="">
      <xdr:nvCxnSpPr>
        <xdr:cNvPr id="379" name="直線コネクタ 378"/>
        <xdr:cNvCxnSpPr/>
      </xdr:nvCxnSpPr>
      <xdr:spPr>
        <a:xfrm>
          <a:off x="1320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80" name="フローチャート: 判断 379"/>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1" name="テキスト ボックス 380"/>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2" name="フローチャート: 判断 381"/>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3" name="テキスト ボックス 382"/>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9" name="楕円 388"/>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90"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91" name="楕円 390"/>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92" name="テキスト ボックス 391"/>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3" name="楕円 392"/>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4" name="テキスト ボックス 393"/>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5" name="楕円 394"/>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6" name="テキスト ボックス 395"/>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7" name="楕円 396"/>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8" name="テキスト ボックス 397"/>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類似団体内では低い水準となっているが、今後経常一般財源の減少が予想されることから、さらなる行財政改革を行い、財政の健全化を図る必要がある。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4" name="直線コネクタ 423"/>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5"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6" name="直線コネクタ 425"/>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7"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8" name="直線コネクタ 427"/>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88138</xdr:rowOff>
    </xdr:from>
    <xdr:to>
      <xdr:col>82</xdr:col>
      <xdr:colOff>107950</xdr:colOff>
      <xdr:row>74</xdr:row>
      <xdr:rowOff>8128</xdr:rowOff>
    </xdr:to>
    <xdr:cxnSp macro="">
      <xdr:nvCxnSpPr>
        <xdr:cNvPr id="429" name="直線コネクタ 428"/>
        <xdr:cNvCxnSpPr/>
      </xdr:nvCxnSpPr>
      <xdr:spPr>
        <a:xfrm>
          <a:off x="15671800" y="126039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88138</xdr:rowOff>
    </xdr:from>
    <xdr:to>
      <xdr:col>78</xdr:col>
      <xdr:colOff>69850</xdr:colOff>
      <xdr:row>74</xdr:row>
      <xdr:rowOff>159004</xdr:rowOff>
    </xdr:to>
    <xdr:cxnSp macro="">
      <xdr:nvCxnSpPr>
        <xdr:cNvPr id="432" name="直線コネクタ 431"/>
        <xdr:cNvCxnSpPr/>
      </xdr:nvCxnSpPr>
      <xdr:spPr>
        <a:xfrm flipV="1">
          <a:off x="14782800" y="1260398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3" name="フローチャート: 判断 432"/>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4" name="テキスト ボックス 433"/>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159004</xdr:rowOff>
    </xdr:from>
    <xdr:to>
      <xdr:col>73</xdr:col>
      <xdr:colOff>180975</xdr:colOff>
      <xdr:row>74</xdr:row>
      <xdr:rowOff>163576</xdr:rowOff>
    </xdr:to>
    <xdr:cxnSp macro="">
      <xdr:nvCxnSpPr>
        <xdr:cNvPr id="435" name="直線コネクタ 434"/>
        <xdr:cNvCxnSpPr/>
      </xdr:nvCxnSpPr>
      <xdr:spPr>
        <a:xfrm flipV="1">
          <a:off x="13893800" y="12846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6" name="フローチャート: 判断 435"/>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7" name="テキスト ボックス 436"/>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74</xdr:row>
      <xdr:rowOff>163576</xdr:rowOff>
    </xdr:to>
    <xdr:cxnSp macro="">
      <xdr:nvCxnSpPr>
        <xdr:cNvPr id="438" name="直線コネクタ 437"/>
        <xdr:cNvCxnSpPr/>
      </xdr:nvCxnSpPr>
      <xdr:spPr>
        <a:xfrm>
          <a:off x="13004800" y="12809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9" name="フローチャート: 判断 438"/>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0" name="テキスト ボックス 439"/>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1" name="フローチャート: 判断 440"/>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2" name="テキスト ボックス 441"/>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128778</xdr:rowOff>
    </xdr:from>
    <xdr:to>
      <xdr:col>82</xdr:col>
      <xdr:colOff>158750</xdr:colOff>
      <xdr:row>74</xdr:row>
      <xdr:rowOff>58928</xdr:rowOff>
    </xdr:to>
    <xdr:sp macro="" textlink="">
      <xdr:nvSpPr>
        <xdr:cNvPr id="448" name="楕円 447"/>
        <xdr:cNvSpPr/>
      </xdr:nvSpPr>
      <xdr:spPr>
        <a:xfrm>
          <a:off x="164592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37355</xdr:rowOff>
    </xdr:from>
    <xdr:ext cx="762000" cy="259045"/>
    <xdr:sp macro="" textlink="">
      <xdr:nvSpPr>
        <xdr:cNvPr id="449" name="公債費以外該当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37338</xdr:rowOff>
    </xdr:from>
    <xdr:to>
      <xdr:col>78</xdr:col>
      <xdr:colOff>120650</xdr:colOff>
      <xdr:row>73</xdr:row>
      <xdr:rowOff>138938</xdr:rowOff>
    </xdr:to>
    <xdr:sp macro="" textlink="">
      <xdr:nvSpPr>
        <xdr:cNvPr id="450" name="楕円 449"/>
        <xdr:cNvSpPr/>
      </xdr:nvSpPr>
      <xdr:spPr>
        <a:xfrm>
          <a:off x="15621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149115</xdr:rowOff>
    </xdr:from>
    <xdr:ext cx="736600" cy="259045"/>
    <xdr:sp macro="" textlink="">
      <xdr:nvSpPr>
        <xdr:cNvPr id="451" name="テキスト ボックス 450"/>
        <xdr:cNvSpPr txBox="1"/>
      </xdr:nvSpPr>
      <xdr:spPr>
        <a:xfrm>
          <a:off x="15290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108204</xdr:rowOff>
    </xdr:from>
    <xdr:to>
      <xdr:col>74</xdr:col>
      <xdr:colOff>31750</xdr:colOff>
      <xdr:row>75</xdr:row>
      <xdr:rowOff>38354</xdr:rowOff>
    </xdr:to>
    <xdr:sp macro="" textlink="">
      <xdr:nvSpPr>
        <xdr:cNvPr id="452" name="楕円 451"/>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48531</xdr:rowOff>
    </xdr:from>
    <xdr:ext cx="762000" cy="259045"/>
    <xdr:sp macro="" textlink="">
      <xdr:nvSpPr>
        <xdr:cNvPr id="453" name="テキスト ボックス 452"/>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54" name="楕円 453"/>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55" name="テキスト ボックス 454"/>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71628</xdr:rowOff>
    </xdr:from>
    <xdr:to>
      <xdr:col>65</xdr:col>
      <xdr:colOff>53975</xdr:colOff>
      <xdr:row>75</xdr:row>
      <xdr:rowOff>1778</xdr:rowOff>
    </xdr:to>
    <xdr:sp macro="" textlink="">
      <xdr:nvSpPr>
        <xdr:cNvPr id="456" name="楕円 455"/>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11955</xdr:rowOff>
    </xdr:from>
    <xdr:ext cx="762000" cy="259045"/>
    <xdr:sp macro="" textlink="">
      <xdr:nvSpPr>
        <xdr:cNvPr id="457" name="テキスト ボックス 456"/>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126985</xdr:rowOff>
    </xdr:from>
    <xdr:to>
      <xdr:col>29</xdr:col>
      <xdr:colOff>127000</xdr:colOff>
      <xdr:row>15</xdr:row>
      <xdr:rowOff>150569</xdr:rowOff>
    </xdr:to>
    <xdr:cxnSp macro="">
      <xdr:nvCxnSpPr>
        <xdr:cNvPr id="50" name="直線コネクタ 49"/>
        <xdr:cNvCxnSpPr/>
      </xdr:nvCxnSpPr>
      <xdr:spPr bwMode="auto">
        <a:xfrm flipV="1">
          <a:off x="5003800" y="2746360"/>
          <a:ext cx="647700" cy="2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132387</xdr:rowOff>
    </xdr:from>
    <xdr:to>
      <xdr:col>26</xdr:col>
      <xdr:colOff>50800</xdr:colOff>
      <xdr:row>15</xdr:row>
      <xdr:rowOff>150569</xdr:rowOff>
    </xdr:to>
    <xdr:cxnSp macro="">
      <xdr:nvCxnSpPr>
        <xdr:cNvPr id="53" name="直線コネクタ 52"/>
        <xdr:cNvCxnSpPr/>
      </xdr:nvCxnSpPr>
      <xdr:spPr bwMode="auto">
        <a:xfrm>
          <a:off x="4305300" y="2751762"/>
          <a:ext cx="698500" cy="1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132387</xdr:rowOff>
    </xdr:from>
    <xdr:to>
      <xdr:col>22</xdr:col>
      <xdr:colOff>114300</xdr:colOff>
      <xdr:row>16</xdr:row>
      <xdr:rowOff>32443</xdr:rowOff>
    </xdr:to>
    <xdr:cxnSp macro="">
      <xdr:nvCxnSpPr>
        <xdr:cNvPr id="56" name="直線コネクタ 55"/>
        <xdr:cNvCxnSpPr/>
      </xdr:nvCxnSpPr>
      <xdr:spPr bwMode="auto">
        <a:xfrm flipV="1">
          <a:off x="3606800" y="2751762"/>
          <a:ext cx="698500" cy="7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32443</xdr:rowOff>
    </xdr:from>
    <xdr:to>
      <xdr:col>18</xdr:col>
      <xdr:colOff>177800</xdr:colOff>
      <xdr:row>16</xdr:row>
      <xdr:rowOff>42570</xdr:rowOff>
    </xdr:to>
    <xdr:cxnSp macro="">
      <xdr:nvCxnSpPr>
        <xdr:cNvPr id="59" name="直線コネクタ 58"/>
        <xdr:cNvCxnSpPr/>
      </xdr:nvCxnSpPr>
      <xdr:spPr bwMode="auto">
        <a:xfrm flipV="1">
          <a:off x="2908300" y="2823268"/>
          <a:ext cx="698500" cy="1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76185</xdr:rowOff>
    </xdr:from>
    <xdr:to>
      <xdr:col>29</xdr:col>
      <xdr:colOff>177800</xdr:colOff>
      <xdr:row>16</xdr:row>
      <xdr:rowOff>6335</xdr:rowOff>
    </xdr:to>
    <xdr:sp macro="" textlink="">
      <xdr:nvSpPr>
        <xdr:cNvPr id="69" name="楕円 68"/>
        <xdr:cNvSpPr/>
      </xdr:nvSpPr>
      <xdr:spPr bwMode="auto">
        <a:xfrm>
          <a:off x="5600700" y="269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92712</xdr:rowOff>
    </xdr:from>
    <xdr:ext cx="762000" cy="259045"/>
    <xdr:sp macro="" textlink="">
      <xdr:nvSpPr>
        <xdr:cNvPr id="70" name="人口1人当たり決算額の推移該当値テキスト130"/>
        <xdr:cNvSpPr txBox="1"/>
      </xdr:nvSpPr>
      <xdr:spPr>
        <a:xfrm>
          <a:off x="5740400" y="25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99769</xdr:rowOff>
    </xdr:from>
    <xdr:to>
      <xdr:col>26</xdr:col>
      <xdr:colOff>101600</xdr:colOff>
      <xdr:row>16</xdr:row>
      <xdr:rowOff>29919</xdr:rowOff>
    </xdr:to>
    <xdr:sp macro="" textlink="">
      <xdr:nvSpPr>
        <xdr:cNvPr id="71" name="楕円 70"/>
        <xdr:cNvSpPr/>
      </xdr:nvSpPr>
      <xdr:spPr bwMode="auto">
        <a:xfrm>
          <a:off x="4953000" y="2719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40096</xdr:rowOff>
    </xdr:from>
    <xdr:ext cx="736600" cy="259045"/>
    <xdr:sp macro="" textlink="">
      <xdr:nvSpPr>
        <xdr:cNvPr id="72" name="テキスト ボックス 71"/>
        <xdr:cNvSpPr txBox="1"/>
      </xdr:nvSpPr>
      <xdr:spPr>
        <a:xfrm>
          <a:off x="4622800" y="2488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81587</xdr:rowOff>
    </xdr:from>
    <xdr:to>
      <xdr:col>22</xdr:col>
      <xdr:colOff>165100</xdr:colOff>
      <xdr:row>16</xdr:row>
      <xdr:rowOff>11737</xdr:rowOff>
    </xdr:to>
    <xdr:sp macro="" textlink="">
      <xdr:nvSpPr>
        <xdr:cNvPr id="73" name="楕円 72"/>
        <xdr:cNvSpPr/>
      </xdr:nvSpPr>
      <xdr:spPr bwMode="auto">
        <a:xfrm>
          <a:off x="4254500" y="270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21914</xdr:rowOff>
    </xdr:from>
    <xdr:ext cx="762000" cy="259045"/>
    <xdr:sp macro="" textlink="">
      <xdr:nvSpPr>
        <xdr:cNvPr id="74" name="テキスト ボックス 73"/>
        <xdr:cNvSpPr txBox="1"/>
      </xdr:nvSpPr>
      <xdr:spPr>
        <a:xfrm>
          <a:off x="3924300" y="246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153093</xdr:rowOff>
    </xdr:from>
    <xdr:to>
      <xdr:col>19</xdr:col>
      <xdr:colOff>38100</xdr:colOff>
      <xdr:row>16</xdr:row>
      <xdr:rowOff>83243</xdr:rowOff>
    </xdr:to>
    <xdr:sp macro="" textlink="">
      <xdr:nvSpPr>
        <xdr:cNvPr id="75" name="楕円 74"/>
        <xdr:cNvSpPr/>
      </xdr:nvSpPr>
      <xdr:spPr bwMode="auto">
        <a:xfrm>
          <a:off x="3556000" y="277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93420</xdr:rowOff>
    </xdr:from>
    <xdr:ext cx="762000" cy="259045"/>
    <xdr:sp macro="" textlink="">
      <xdr:nvSpPr>
        <xdr:cNvPr id="76" name="テキスト ボックス 75"/>
        <xdr:cNvSpPr txBox="1"/>
      </xdr:nvSpPr>
      <xdr:spPr>
        <a:xfrm>
          <a:off x="3225800" y="254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163220</xdr:rowOff>
    </xdr:from>
    <xdr:to>
      <xdr:col>15</xdr:col>
      <xdr:colOff>101600</xdr:colOff>
      <xdr:row>16</xdr:row>
      <xdr:rowOff>93370</xdr:rowOff>
    </xdr:to>
    <xdr:sp macro="" textlink="">
      <xdr:nvSpPr>
        <xdr:cNvPr id="77" name="楕円 76"/>
        <xdr:cNvSpPr/>
      </xdr:nvSpPr>
      <xdr:spPr bwMode="auto">
        <a:xfrm>
          <a:off x="2857500" y="278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103547</xdr:rowOff>
    </xdr:from>
    <xdr:ext cx="762000" cy="259045"/>
    <xdr:sp macro="" textlink="">
      <xdr:nvSpPr>
        <xdr:cNvPr id="78" name="テキスト ボックス 77"/>
        <xdr:cNvSpPr txBox="1"/>
      </xdr:nvSpPr>
      <xdr:spPr>
        <a:xfrm>
          <a:off x="2527300" y="25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65183</xdr:rowOff>
    </xdr:from>
    <xdr:to>
      <xdr:col>29</xdr:col>
      <xdr:colOff>127000</xdr:colOff>
      <xdr:row>35</xdr:row>
      <xdr:rowOff>171539</xdr:rowOff>
    </xdr:to>
    <xdr:cxnSp macro="">
      <xdr:nvCxnSpPr>
        <xdr:cNvPr id="112" name="直線コネクタ 111"/>
        <xdr:cNvCxnSpPr/>
      </xdr:nvCxnSpPr>
      <xdr:spPr bwMode="auto">
        <a:xfrm>
          <a:off x="5003800" y="6675533"/>
          <a:ext cx="647700" cy="106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65183</xdr:rowOff>
    </xdr:from>
    <xdr:to>
      <xdr:col>26</xdr:col>
      <xdr:colOff>50800</xdr:colOff>
      <xdr:row>35</xdr:row>
      <xdr:rowOff>179292</xdr:rowOff>
    </xdr:to>
    <xdr:cxnSp macro="">
      <xdr:nvCxnSpPr>
        <xdr:cNvPr id="115" name="直線コネクタ 114"/>
        <xdr:cNvCxnSpPr/>
      </xdr:nvCxnSpPr>
      <xdr:spPr bwMode="auto">
        <a:xfrm flipV="1">
          <a:off x="4305300" y="6675533"/>
          <a:ext cx="698500" cy="1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179292</xdr:rowOff>
    </xdr:from>
    <xdr:to>
      <xdr:col>22</xdr:col>
      <xdr:colOff>114300</xdr:colOff>
      <xdr:row>35</xdr:row>
      <xdr:rowOff>245701</xdr:rowOff>
    </xdr:to>
    <xdr:cxnSp macro="">
      <xdr:nvCxnSpPr>
        <xdr:cNvPr id="118" name="直線コネクタ 117"/>
        <xdr:cNvCxnSpPr/>
      </xdr:nvCxnSpPr>
      <xdr:spPr bwMode="auto">
        <a:xfrm flipV="1">
          <a:off x="3606800" y="6789642"/>
          <a:ext cx="698500" cy="66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245701</xdr:rowOff>
    </xdr:from>
    <xdr:to>
      <xdr:col>18</xdr:col>
      <xdr:colOff>177800</xdr:colOff>
      <xdr:row>35</xdr:row>
      <xdr:rowOff>274218</xdr:rowOff>
    </xdr:to>
    <xdr:cxnSp macro="">
      <xdr:nvCxnSpPr>
        <xdr:cNvPr id="121" name="直線コネクタ 120"/>
        <xdr:cNvCxnSpPr/>
      </xdr:nvCxnSpPr>
      <xdr:spPr bwMode="auto">
        <a:xfrm flipV="1">
          <a:off x="2908300" y="6856051"/>
          <a:ext cx="698500" cy="2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120739</xdr:rowOff>
    </xdr:from>
    <xdr:to>
      <xdr:col>29</xdr:col>
      <xdr:colOff>177800</xdr:colOff>
      <xdr:row>35</xdr:row>
      <xdr:rowOff>222339</xdr:rowOff>
    </xdr:to>
    <xdr:sp macro="" textlink="">
      <xdr:nvSpPr>
        <xdr:cNvPr id="131" name="楕円 130"/>
        <xdr:cNvSpPr/>
      </xdr:nvSpPr>
      <xdr:spPr bwMode="auto">
        <a:xfrm>
          <a:off x="5600700" y="673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308716</xdr:rowOff>
    </xdr:from>
    <xdr:ext cx="762000" cy="259045"/>
    <xdr:sp macro="" textlink="">
      <xdr:nvSpPr>
        <xdr:cNvPr id="132" name="人口1人当たり決算額の推移該当値テキスト445"/>
        <xdr:cNvSpPr txBox="1"/>
      </xdr:nvSpPr>
      <xdr:spPr>
        <a:xfrm>
          <a:off x="5740400" y="65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14383</xdr:rowOff>
    </xdr:from>
    <xdr:to>
      <xdr:col>26</xdr:col>
      <xdr:colOff>101600</xdr:colOff>
      <xdr:row>35</xdr:row>
      <xdr:rowOff>115983</xdr:rowOff>
    </xdr:to>
    <xdr:sp macro="" textlink="">
      <xdr:nvSpPr>
        <xdr:cNvPr id="133" name="楕円 132"/>
        <xdr:cNvSpPr/>
      </xdr:nvSpPr>
      <xdr:spPr bwMode="auto">
        <a:xfrm>
          <a:off x="4953000" y="662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126160</xdr:rowOff>
    </xdr:from>
    <xdr:ext cx="736600" cy="259045"/>
    <xdr:sp macro="" textlink="">
      <xdr:nvSpPr>
        <xdr:cNvPr id="134" name="テキスト ボックス 133"/>
        <xdr:cNvSpPr txBox="1"/>
      </xdr:nvSpPr>
      <xdr:spPr>
        <a:xfrm>
          <a:off x="4622800" y="6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128492</xdr:rowOff>
    </xdr:from>
    <xdr:to>
      <xdr:col>22</xdr:col>
      <xdr:colOff>165100</xdr:colOff>
      <xdr:row>35</xdr:row>
      <xdr:rowOff>230092</xdr:rowOff>
    </xdr:to>
    <xdr:sp macro="" textlink="">
      <xdr:nvSpPr>
        <xdr:cNvPr id="135" name="楕円 134"/>
        <xdr:cNvSpPr/>
      </xdr:nvSpPr>
      <xdr:spPr bwMode="auto">
        <a:xfrm>
          <a:off x="4254500" y="6738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240269</xdr:rowOff>
    </xdr:from>
    <xdr:ext cx="762000" cy="259045"/>
    <xdr:sp macro="" textlink="">
      <xdr:nvSpPr>
        <xdr:cNvPr id="136" name="テキスト ボックス 135"/>
        <xdr:cNvSpPr txBox="1"/>
      </xdr:nvSpPr>
      <xdr:spPr>
        <a:xfrm>
          <a:off x="3924300" y="650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194901</xdr:rowOff>
    </xdr:from>
    <xdr:to>
      <xdr:col>19</xdr:col>
      <xdr:colOff>38100</xdr:colOff>
      <xdr:row>35</xdr:row>
      <xdr:rowOff>296501</xdr:rowOff>
    </xdr:to>
    <xdr:sp macro="" textlink="">
      <xdr:nvSpPr>
        <xdr:cNvPr id="137" name="楕円 136"/>
        <xdr:cNvSpPr/>
      </xdr:nvSpPr>
      <xdr:spPr bwMode="auto">
        <a:xfrm>
          <a:off x="3556000" y="680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306678</xdr:rowOff>
    </xdr:from>
    <xdr:ext cx="762000" cy="259045"/>
    <xdr:sp macro="" textlink="">
      <xdr:nvSpPr>
        <xdr:cNvPr id="138" name="テキスト ボックス 137"/>
        <xdr:cNvSpPr txBox="1"/>
      </xdr:nvSpPr>
      <xdr:spPr>
        <a:xfrm>
          <a:off x="3225800" y="657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223418</xdr:rowOff>
    </xdr:from>
    <xdr:to>
      <xdr:col>15</xdr:col>
      <xdr:colOff>101600</xdr:colOff>
      <xdr:row>35</xdr:row>
      <xdr:rowOff>325018</xdr:rowOff>
    </xdr:to>
    <xdr:sp macro="" textlink="">
      <xdr:nvSpPr>
        <xdr:cNvPr id="139" name="楕円 138"/>
        <xdr:cNvSpPr/>
      </xdr:nvSpPr>
      <xdr:spPr bwMode="auto">
        <a:xfrm>
          <a:off x="2857500" y="683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335195</xdr:rowOff>
    </xdr:from>
    <xdr:ext cx="762000" cy="259045"/>
    <xdr:sp macro="" textlink="">
      <xdr:nvSpPr>
        <xdr:cNvPr id="140" name="テキスト ボックス 139"/>
        <xdr:cNvSpPr txBox="1"/>
      </xdr:nvSpPr>
      <xdr:spPr>
        <a:xfrm>
          <a:off x="2527300" y="660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13,222
13,054
232.17
14,287,977
13,876,932
410,654
7,258,896
11,436,943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16218</xdr:rowOff>
    </xdr:from>
    <xdr:to>
      <xdr:col>24</xdr:col>
      <xdr:colOff>63500</xdr:colOff>
      <xdr:row>33</xdr:row>
      <xdr:rowOff>16358</xdr:rowOff>
    </xdr:to>
    <xdr:cxnSp macro="">
      <xdr:nvCxnSpPr>
        <xdr:cNvPr id="61" name="直線コネクタ 60"/>
        <xdr:cNvCxnSpPr/>
      </xdr:nvCxnSpPr>
      <xdr:spPr>
        <a:xfrm flipV="1">
          <a:off x="3797300" y="5674068"/>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5855</xdr:rowOff>
    </xdr:from>
    <xdr:to>
      <xdr:col>19</xdr:col>
      <xdr:colOff>177800</xdr:colOff>
      <xdr:row>33</xdr:row>
      <xdr:rowOff>16358</xdr:rowOff>
    </xdr:to>
    <xdr:cxnSp macro="">
      <xdr:nvCxnSpPr>
        <xdr:cNvPr id="64" name="直線コネクタ 63"/>
        <xdr:cNvCxnSpPr/>
      </xdr:nvCxnSpPr>
      <xdr:spPr>
        <a:xfrm>
          <a:off x="2908300" y="5663705"/>
          <a:ext cx="88900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5855</xdr:rowOff>
    </xdr:from>
    <xdr:to>
      <xdr:col>15</xdr:col>
      <xdr:colOff>50800</xdr:colOff>
      <xdr:row>35</xdr:row>
      <xdr:rowOff>27826</xdr:rowOff>
    </xdr:to>
    <xdr:cxnSp macro="">
      <xdr:nvCxnSpPr>
        <xdr:cNvPr id="67" name="直線コネクタ 66"/>
        <xdr:cNvCxnSpPr/>
      </xdr:nvCxnSpPr>
      <xdr:spPr>
        <a:xfrm flipV="1">
          <a:off x="2019300" y="5663705"/>
          <a:ext cx="889000" cy="36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27826</xdr:rowOff>
    </xdr:from>
    <xdr:to>
      <xdr:col>10</xdr:col>
      <xdr:colOff>114300</xdr:colOff>
      <xdr:row>35</xdr:row>
      <xdr:rowOff>45593</xdr:rowOff>
    </xdr:to>
    <xdr:cxnSp macro="">
      <xdr:nvCxnSpPr>
        <xdr:cNvPr id="70" name="直線コネクタ 69"/>
        <xdr:cNvCxnSpPr/>
      </xdr:nvCxnSpPr>
      <xdr:spPr>
        <a:xfrm flipV="1">
          <a:off x="1130300" y="6028576"/>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136868</xdr:rowOff>
    </xdr:from>
    <xdr:to>
      <xdr:col>24</xdr:col>
      <xdr:colOff>114300</xdr:colOff>
      <xdr:row>33</xdr:row>
      <xdr:rowOff>67018</xdr:rowOff>
    </xdr:to>
    <xdr:sp macro="" textlink="">
      <xdr:nvSpPr>
        <xdr:cNvPr id="80" name="楕円 79"/>
        <xdr:cNvSpPr/>
      </xdr:nvSpPr>
      <xdr:spPr>
        <a:xfrm>
          <a:off x="4584700" y="5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159745</xdr:rowOff>
    </xdr:from>
    <xdr:ext cx="599010" cy="259045"/>
    <xdr:sp macro="" textlink="">
      <xdr:nvSpPr>
        <xdr:cNvPr id="81" name="人件費該当値テキスト"/>
        <xdr:cNvSpPr txBox="1"/>
      </xdr:nvSpPr>
      <xdr:spPr>
        <a:xfrm>
          <a:off x="4686300" y="547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137008</xdr:rowOff>
    </xdr:from>
    <xdr:to>
      <xdr:col>20</xdr:col>
      <xdr:colOff>38100</xdr:colOff>
      <xdr:row>33</xdr:row>
      <xdr:rowOff>67158</xdr:rowOff>
    </xdr:to>
    <xdr:sp macro="" textlink="">
      <xdr:nvSpPr>
        <xdr:cNvPr id="82" name="楕円 81"/>
        <xdr:cNvSpPr/>
      </xdr:nvSpPr>
      <xdr:spPr>
        <a:xfrm>
          <a:off x="3746500" y="56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83685</xdr:rowOff>
    </xdr:from>
    <xdr:ext cx="599010" cy="259045"/>
    <xdr:sp macro="" textlink="">
      <xdr:nvSpPr>
        <xdr:cNvPr id="83" name="テキスト ボックス 82"/>
        <xdr:cNvSpPr txBox="1"/>
      </xdr:nvSpPr>
      <xdr:spPr>
        <a:xfrm>
          <a:off x="3497795" y="539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126505</xdr:rowOff>
    </xdr:from>
    <xdr:to>
      <xdr:col>15</xdr:col>
      <xdr:colOff>101600</xdr:colOff>
      <xdr:row>33</xdr:row>
      <xdr:rowOff>56655</xdr:rowOff>
    </xdr:to>
    <xdr:sp macro="" textlink="">
      <xdr:nvSpPr>
        <xdr:cNvPr id="84" name="楕円 83"/>
        <xdr:cNvSpPr/>
      </xdr:nvSpPr>
      <xdr:spPr>
        <a:xfrm>
          <a:off x="2857500" y="5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73182</xdr:rowOff>
    </xdr:from>
    <xdr:ext cx="599010" cy="259045"/>
    <xdr:sp macro="" textlink="">
      <xdr:nvSpPr>
        <xdr:cNvPr id="85" name="テキスト ボックス 84"/>
        <xdr:cNvSpPr txBox="1"/>
      </xdr:nvSpPr>
      <xdr:spPr>
        <a:xfrm>
          <a:off x="2608795" y="538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148476</xdr:rowOff>
    </xdr:from>
    <xdr:to>
      <xdr:col>10</xdr:col>
      <xdr:colOff>165100</xdr:colOff>
      <xdr:row>35</xdr:row>
      <xdr:rowOff>78626</xdr:rowOff>
    </xdr:to>
    <xdr:sp macro="" textlink="">
      <xdr:nvSpPr>
        <xdr:cNvPr id="86" name="楕円 85"/>
        <xdr:cNvSpPr/>
      </xdr:nvSpPr>
      <xdr:spPr>
        <a:xfrm>
          <a:off x="1968500" y="59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95153</xdr:rowOff>
    </xdr:from>
    <xdr:ext cx="599010" cy="259045"/>
    <xdr:sp macro="" textlink="">
      <xdr:nvSpPr>
        <xdr:cNvPr id="87" name="テキスト ボックス 86"/>
        <xdr:cNvSpPr txBox="1"/>
      </xdr:nvSpPr>
      <xdr:spPr>
        <a:xfrm>
          <a:off x="1719795" y="57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166243</xdr:rowOff>
    </xdr:from>
    <xdr:to>
      <xdr:col>6</xdr:col>
      <xdr:colOff>38100</xdr:colOff>
      <xdr:row>35</xdr:row>
      <xdr:rowOff>96393</xdr:rowOff>
    </xdr:to>
    <xdr:sp macro="" textlink="">
      <xdr:nvSpPr>
        <xdr:cNvPr id="88" name="楕円 87"/>
        <xdr:cNvSpPr/>
      </xdr:nvSpPr>
      <xdr:spPr>
        <a:xfrm>
          <a:off x="1079500" y="59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112920</xdr:rowOff>
    </xdr:from>
    <xdr:ext cx="599010" cy="259045"/>
    <xdr:sp macro="" textlink="">
      <xdr:nvSpPr>
        <xdr:cNvPr id="89" name="テキスト ボックス 88"/>
        <xdr:cNvSpPr txBox="1"/>
      </xdr:nvSpPr>
      <xdr:spPr>
        <a:xfrm>
          <a:off x="830795" y="577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29118</xdr:rowOff>
    </xdr:from>
    <xdr:to>
      <xdr:col>24</xdr:col>
      <xdr:colOff>63500</xdr:colOff>
      <xdr:row>56</xdr:row>
      <xdr:rowOff>59686</xdr:rowOff>
    </xdr:to>
    <xdr:cxnSp macro="">
      <xdr:nvCxnSpPr>
        <xdr:cNvPr id="118" name="直線コネクタ 117"/>
        <xdr:cNvCxnSpPr/>
      </xdr:nvCxnSpPr>
      <xdr:spPr>
        <a:xfrm flipV="1">
          <a:off x="3797300" y="9630318"/>
          <a:ext cx="838200" cy="3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59686</xdr:rowOff>
    </xdr:from>
    <xdr:to>
      <xdr:col>19</xdr:col>
      <xdr:colOff>177800</xdr:colOff>
      <xdr:row>56</xdr:row>
      <xdr:rowOff>102774</xdr:rowOff>
    </xdr:to>
    <xdr:cxnSp macro="">
      <xdr:nvCxnSpPr>
        <xdr:cNvPr id="121" name="直線コネクタ 120"/>
        <xdr:cNvCxnSpPr/>
      </xdr:nvCxnSpPr>
      <xdr:spPr>
        <a:xfrm flipV="1">
          <a:off x="2908300" y="9660886"/>
          <a:ext cx="889000" cy="4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32174</xdr:rowOff>
    </xdr:from>
    <xdr:to>
      <xdr:col>15</xdr:col>
      <xdr:colOff>50800</xdr:colOff>
      <xdr:row>56</xdr:row>
      <xdr:rowOff>102774</xdr:rowOff>
    </xdr:to>
    <xdr:cxnSp macro="">
      <xdr:nvCxnSpPr>
        <xdr:cNvPr id="124" name="直線コネクタ 123"/>
        <xdr:cNvCxnSpPr/>
      </xdr:nvCxnSpPr>
      <xdr:spPr>
        <a:xfrm>
          <a:off x="2019300" y="9633374"/>
          <a:ext cx="889000" cy="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32174</xdr:rowOff>
    </xdr:from>
    <xdr:to>
      <xdr:col>10</xdr:col>
      <xdr:colOff>114300</xdr:colOff>
      <xdr:row>56</xdr:row>
      <xdr:rowOff>40708</xdr:rowOff>
    </xdr:to>
    <xdr:cxnSp macro="">
      <xdr:nvCxnSpPr>
        <xdr:cNvPr id="127" name="直線コネクタ 126"/>
        <xdr:cNvCxnSpPr/>
      </xdr:nvCxnSpPr>
      <xdr:spPr>
        <a:xfrm flipV="1">
          <a:off x="1130300" y="9633374"/>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149768</xdr:rowOff>
    </xdr:from>
    <xdr:to>
      <xdr:col>24</xdr:col>
      <xdr:colOff>114300</xdr:colOff>
      <xdr:row>56</xdr:row>
      <xdr:rowOff>79918</xdr:rowOff>
    </xdr:to>
    <xdr:sp macro="" textlink="">
      <xdr:nvSpPr>
        <xdr:cNvPr id="137" name="楕円 136"/>
        <xdr:cNvSpPr/>
      </xdr:nvSpPr>
      <xdr:spPr>
        <a:xfrm>
          <a:off x="4584700" y="95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1195</xdr:rowOff>
    </xdr:from>
    <xdr:ext cx="599010" cy="259045"/>
    <xdr:sp macro="" textlink="">
      <xdr:nvSpPr>
        <xdr:cNvPr id="138" name="物件費該当値テキスト"/>
        <xdr:cNvSpPr txBox="1"/>
      </xdr:nvSpPr>
      <xdr:spPr>
        <a:xfrm>
          <a:off x="4686300" y="94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8886</xdr:rowOff>
    </xdr:from>
    <xdr:to>
      <xdr:col>20</xdr:col>
      <xdr:colOff>38100</xdr:colOff>
      <xdr:row>56</xdr:row>
      <xdr:rowOff>110486</xdr:rowOff>
    </xdr:to>
    <xdr:sp macro="" textlink="">
      <xdr:nvSpPr>
        <xdr:cNvPr id="139" name="楕円 138"/>
        <xdr:cNvSpPr/>
      </xdr:nvSpPr>
      <xdr:spPr>
        <a:xfrm>
          <a:off x="3746500" y="96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127013</xdr:rowOff>
    </xdr:from>
    <xdr:ext cx="599010" cy="259045"/>
    <xdr:sp macro="" textlink="">
      <xdr:nvSpPr>
        <xdr:cNvPr id="140" name="テキスト ボックス 139"/>
        <xdr:cNvSpPr txBox="1"/>
      </xdr:nvSpPr>
      <xdr:spPr>
        <a:xfrm>
          <a:off x="3497795" y="93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51974</xdr:rowOff>
    </xdr:from>
    <xdr:to>
      <xdr:col>15</xdr:col>
      <xdr:colOff>101600</xdr:colOff>
      <xdr:row>56</xdr:row>
      <xdr:rowOff>153574</xdr:rowOff>
    </xdr:to>
    <xdr:sp macro="" textlink="">
      <xdr:nvSpPr>
        <xdr:cNvPr id="141" name="楕円 140"/>
        <xdr:cNvSpPr/>
      </xdr:nvSpPr>
      <xdr:spPr>
        <a:xfrm>
          <a:off x="2857500" y="96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170101</xdr:rowOff>
    </xdr:from>
    <xdr:ext cx="599010" cy="259045"/>
    <xdr:sp macro="" textlink="">
      <xdr:nvSpPr>
        <xdr:cNvPr id="142" name="テキスト ボックス 141"/>
        <xdr:cNvSpPr txBox="1"/>
      </xdr:nvSpPr>
      <xdr:spPr>
        <a:xfrm>
          <a:off x="2608795" y="942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152824</xdr:rowOff>
    </xdr:from>
    <xdr:to>
      <xdr:col>10</xdr:col>
      <xdr:colOff>165100</xdr:colOff>
      <xdr:row>56</xdr:row>
      <xdr:rowOff>82974</xdr:rowOff>
    </xdr:to>
    <xdr:sp macro="" textlink="">
      <xdr:nvSpPr>
        <xdr:cNvPr id="143" name="楕円 142"/>
        <xdr:cNvSpPr/>
      </xdr:nvSpPr>
      <xdr:spPr>
        <a:xfrm>
          <a:off x="1968500" y="95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99501</xdr:rowOff>
    </xdr:from>
    <xdr:ext cx="599010" cy="259045"/>
    <xdr:sp macro="" textlink="">
      <xdr:nvSpPr>
        <xdr:cNvPr id="144" name="テキスト ボックス 143"/>
        <xdr:cNvSpPr txBox="1"/>
      </xdr:nvSpPr>
      <xdr:spPr>
        <a:xfrm>
          <a:off x="1719795" y="93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161358</xdr:rowOff>
    </xdr:from>
    <xdr:to>
      <xdr:col>6</xdr:col>
      <xdr:colOff>38100</xdr:colOff>
      <xdr:row>56</xdr:row>
      <xdr:rowOff>91508</xdr:rowOff>
    </xdr:to>
    <xdr:sp macro="" textlink="">
      <xdr:nvSpPr>
        <xdr:cNvPr id="145" name="楕円 144"/>
        <xdr:cNvSpPr/>
      </xdr:nvSpPr>
      <xdr:spPr>
        <a:xfrm>
          <a:off x="1079500" y="95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108035</xdr:rowOff>
    </xdr:from>
    <xdr:ext cx="599010" cy="259045"/>
    <xdr:sp macro="" textlink="">
      <xdr:nvSpPr>
        <xdr:cNvPr id="146" name="テキスト ボックス 145"/>
        <xdr:cNvSpPr txBox="1"/>
      </xdr:nvSpPr>
      <xdr:spPr>
        <a:xfrm>
          <a:off x="830795" y="936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10150</xdr:rowOff>
    </xdr:from>
    <xdr:to>
      <xdr:col>24</xdr:col>
      <xdr:colOff>63500</xdr:colOff>
      <xdr:row>79</xdr:row>
      <xdr:rowOff>51755</xdr:rowOff>
    </xdr:to>
    <xdr:cxnSp macro="">
      <xdr:nvCxnSpPr>
        <xdr:cNvPr id="177" name="直線コネクタ 176"/>
        <xdr:cNvCxnSpPr/>
      </xdr:nvCxnSpPr>
      <xdr:spPr>
        <a:xfrm flipV="1">
          <a:off x="3797300" y="13554700"/>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144729</xdr:rowOff>
    </xdr:from>
    <xdr:to>
      <xdr:col>19</xdr:col>
      <xdr:colOff>177800</xdr:colOff>
      <xdr:row>79</xdr:row>
      <xdr:rowOff>51755</xdr:rowOff>
    </xdr:to>
    <xdr:cxnSp macro="">
      <xdr:nvCxnSpPr>
        <xdr:cNvPr id="180" name="直線コネクタ 179"/>
        <xdr:cNvCxnSpPr/>
      </xdr:nvCxnSpPr>
      <xdr:spPr>
        <a:xfrm>
          <a:off x="2908300" y="13517829"/>
          <a:ext cx="889000" cy="7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144729</xdr:rowOff>
    </xdr:from>
    <xdr:to>
      <xdr:col>15</xdr:col>
      <xdr:colOff>50800</xdr:colOff>
      <xdr:row>79</xdr:row>
      <xdr:rowOff>8581</xdr:rowOff>
    </xdr:to>
    <xdr:cxnSp macro="">
      <xdr:nvCxnSpPr>
        <xdr:cNvPr id="183" name="直線コネクタ 182"/>
        <xdr:cNvCxnSpPr/>
      </xdr:nvCxnSpPr>
      <xdr:spPr>
        <a:xfrm flipV="1">
          <a:off x="2019300" y="13517829"/>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8581</xdr:rowOff>
    </xdr:from>
    <xdr:to>
      <xdr:col>10</xdr:col>
      <xdr:colOff>114300</xdr:colOff>
      <xdr:row>79</xdr:row>
      <xdr:rowOff>31181</xdr:rowOff>
    </xdr:to>
    <xdr:cxnSp macro="">
      <xdr:nvCxnSpPr>
        <xdr:cNvPr id="186" name="直線コネクタ 185"/>
        <xdr:cNvCxnSpPr/>
      </xdr:nvCxnSpPr>
      <xdr:spPr>
        <a:xfrm flipV="1">
          <a:off x="1130300" y="13553131"/>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130800</xdr:rowOff>
    </xdr:from>
    <xdr:to>
      <xdr:col>24</xdr:col>
      <xdr:colOff>114300</xdr:colOff>
      <xdr:row>79</xdr:row>
      <xdr:rowOff>60950</xdr:rowOff>
    </xdr:to>
    <xdr:sp macro="" textlink="">
      <xdr:nvSpPr>
        <xdr:cNvPr id="196" name="楕円 195"/>
        <xdr:cNvSpPr/>
      </xdr:nvSpPr>
      <xdr:spPr>
        <a:xfrm>
          <a:off x="4584700" y="13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45727</xdr:rowOff>
    </xdr:from>
    <xdr:ext cx="469744" cy="259045"/>
    <xdr:sp macro="" textlink="">
      <xdr:nvSpPr>
        <xdr:cNvPr id="197" name="維持補修費該当値テキスト"/>
        <xdr:cNvSpPr txBox="1"/>
      </xdr:nvSpPr>
      <xdr:spPr>
        <a:xfrm>
          <a:off x="4686300" y="13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955</xdr:rowOff>
    </xdr:from>
    <xdr:to>
      <xdr:col>20</xdr:col>
      <xdr:colOff>38100</xdr:colOff>
      <xdr:row>79</xdr:row>
      <xdr:rowOff>102555</xdr:rowOff>
    </xdr:to>
    <xdr:sp macro="" textlink="">
      <xdr:nvSpPr>
        <xdr:cNvPr id="198" name="楕円 197"/>
        <xdr:cNvSpPr/>
      </xdr:nvSpPr>
      <xdr:spPr>
        <a:xfrm>
          <a:off x="3746500" y="135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93682</xdr:rowOff>
    </xdr:from>
    <xdr:ext cx="469744" cy="259045"/>
    <xdr:sp macro="" textlink="">
      <xdr:nvSpPr>
        <xdr:cNvPr id="199" name="テキスト ボックス 198"/>
        <xdr:cNvSpPr txBox="1"/>
      </xdr:nvSpPr>
      <xdr:spPr>
        <a:xfrm>
          <a:off x="3562428" y="136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93929</xdr:rowOff>
    </xdr:from>
    <xdr:to>
      <xdr:col>15</xdr:col>
      <xdr:colOff>101600</xdr:colOff>
      <xdr:row>79</xdr:row>
      <xdr:rowOff>24079</xdr:rowOff>
    </xdr:to>
    <xdr:sp macro="" textlink="">
      <xdr:nvSpPr>
        <xdr:cNvPr id="200" name="楕円 199"/>
        <xdr:cNvSpPr/>
      </xdr:nvSpPr>
      <xdr:spPr>
        <a:xfrm>
          <a:off x="28575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15206</xdr:rowOff>
    </xdr:from>
    <xdr:ext cx="469744" cy="259045"/>
    <xdr:sp macro="" textlink="">
      <xdr:nvSpPr>
        <xdr:cNvPr id="201" name="テキスト ボックス 200"/>
        <xdr:cNvSpPr txBox="1"/>
      </xdr:nvSpPr>
      <xdr:spPr>
        <a:xfrm>
          <a:off x="2673428" y="135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129231</xdr:rowOff>
    </xdr:from>
    <xdr:to>
      <xdr:col>10</xdr:col>
      <xdr:colOff>165100</xdr:colOff>
      <xdr:row>79</xdr:row>
      <xdr:rowOff>59381</xdr:rowOff>
    </xdr:to>
    <xdr:sp macro="" textlink="">
      <xdr:nvSpPr>
        <xdr:cNvPr id="202" name="楕円 201"/>
        <xdr:cNvSpPr/>
      </xdr:nvSpPr>
      <xdr:spPr>
        <a:xfrm>
          <a:off x="1968500" y="135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50508</xdr:rowOff>
    </xdr:from>
    <xdr:ext cx="469744" cy="259045"/>
    <xdr:sp macro="" textlink="">
      <xdr:nvSpPr>
        <xdr:cNvPr id="203" name="テキスト ボックス 202"/>
        <xdr:cNvSpPr txBox="1"/>
      </xdr:nvSpPr>
      <xdr:spPr>
        <a:xfrm>
          <a:off x="1784428" y="13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151831</xdr:rowOff>
    </xdr:from>
    <xdr:to>
      <xdr:col>6</xdr:col>
      <xdr:colOff>38100</xdr:colOff>
      <xdr:row>79</xdr:row>
      <xdr:rowOff>81981</xdr:rowOff>
    </xdr:to>
    <xdr:sp macro="" textlink="">
      <xdr:nvSpPr>
        <xdr:cNvPr id="204" name="楕円 203"/>
        <xdr:cNvSpPr/>
      </xdr:nvSpPr>
      <xdr:spPr>
        <a:xfrm>
          <a:off x="1079500" y="135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73108</xdr:rowOff>
    </xdr:from>
    <xdr:ext cx="469744" cy="259045"/>
    <xdr:sp macro="" textlink="">
      <xdr:nvSpPr>
        <xdr:cNvPr id="205" name="テキスト ボックス 204"/>
        <xdr:cNvSpPr txBox="1"/>
      </xdr:nvSpPr>
      <xdr:spPr>
        <a:xfrm>
          <a:off x="895428" y="136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124613</xdr:rowOff>
    </xdr:from>
    <xdr:to>
      <xdr:col>24</xdr:col>
      <xdr:colOff>63500</xdr:colOff>
      <xdr:row>95</xdr:row>
      <xdr:rowOff>9088</xdr:rowOff>
    </xdr:to>
    <xdr:cxnSp macro="">
      <xdr:nvCxnSpPr>
        <xdr:cNvPr id="237" name="直線コネクタ 236"/>
        <xdr:cNvCxnSpPr/>
      </xdr:nvCxnSpPr>
      <xdr:spPr>
        <a:xfrm>
          <a:off x="3797300" y="16069463"/>
          <a:ext cx="838200" cy="2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124613</xdr:rowOff>
    </xdr:from>
    <xdr:to>
      <xdr:col>19</xdr:col>
      <xdr:colOff>177800</xdr:colOff>
      <xdr:row>95</xdr:row>
      <xdr:rowOff>127095</xdr:rowOff>
    </xdr:to>
    <xdr:cxnSp macro="">
      <xdr:nvCxnSpPr>
        <xdr:cNvPr id="240" name="直線コネクタ 239"/>
        <xdr:cNvCxnSpPr/>
      </xdr:nvCxnSpPr>
      <xdr:spPr>
        <a:xfrm flipV="1">
          <a:off x="2908300" y="16069463"/>
          <a:ext cx="889000" cy="34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127095</xdr:rowOff>
    </xdr:from>
    <xdr:to>
      <xdr:col>15</xdr:col>
      <xdr:colOff>50800</xdr:colOff>
      <xdr:row>96</xdr:row>
      <xdr:rowOff>17742</xdr:rowOff>
    </xdr:to>
    <xdr:cxnSp macro="">
      <xdr:nvCxnSpPr>
        <xdr:cNvPr id="243" name="直線コネクタ 242"/>
        <xdr:cNvCxnSpPr/>
      </xdr:nvCxnSpPr>
      <xdr:spPr>
        <a:xfrm flipV="1">
          <a:off x="2019300" y="16414845"/>
          <a:ext cx="8890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17742</xdr:rowOff>
    </xdr:from>
    <xdr:to>
      <xdr:col>10</xdr:col>
      <xdr:colOff>114300</xdr:colOff>
      <xdr:row>96</xdr:row>
      <xdr:rowOff>111500</xdr:rowOff>
    </xdr:to>
    <xdr:cxnSp macro="">
      <xdr:nvCxnSpPr>
        <xdr:cNvPr id="246" name="直線コネクタ 245"/>
        <xdr:cNvCxnSpPr/>
      </xdr:nvCxnSpPr>
      <xdr:spPr>
        <a:xfrm flipV="1">
          <a:off x="1130300" y="16476942"/>
          <a:ext cx="889000" cy="9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129738</xdr:rowOff>
    </xdr:from>
    <xdr:to>
      <xdr:col>24</xdr:col>
      <xdr:colOff>114300</xdr:colOff>
      <xdr:row>95</xdr:row>
      <xdr:rowOff>59888</xdr:rowOff>
    </xdr:to>
    <xdr:sp macro="" textlink="">
      <xdr:nvSpPr>
        <xdr:cNvPr id="256" name="楕円 255"/>
        <xdr:cNvSpPr/>
      </xdr:nvSpPr>
      <xdr:spPr>
        <a:xfrm>
          <a:off x="4584700" y="162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152615</xdr:rowOff>
    </xdr:from>
    <xdr:ext cx="534377" cy="259045"/>
    <xdr:sp macro="" textlink="">
      <xdr:nvSpPr>
        <xdr:cNvPr id="257" name="扶助費該当値テキスト"/>
        <xdr:cNvSpPr txBox="1"/>
      </xdr:nvSpPr>
      <xdr:spPr>
        <a:xfrm>
          <a:off x="4686300" y="160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73813</xdr:rowOff>
    </xdr:from>
    <xdr:to>
      <xdr:col>20</xdr:col>
      <xdr:colOff>38100</xdr:colOff>
      <xdr:row>94</xdr:row>
      <xdr:rowOff>3963</xdr:rowOff>
    </xdr:to>
    <xdr:sp macro="" textlink="">
      <xdr:nvSpPr>
        <xdr:cNvPr id="258" name="楕円 257"/>
        <xdr:cNvSpPr/>
      </xdr:nvSpPr>
      <xdr:spPr>
        <a:xfrm>
          <a:off x="3746500" y="160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20490</xdr:rowOff>
    </xdr:from>
    <xdr:ext cx="599010" cy="259045"/>
    <xdr:sp macro="" textlink="">
      <xdr:nvSpPr>
        <xdr:cNvPr id="259" name="テキスト ボックス 258"/>
        <xdr:cNvSpPr txBox="1"/>
      </xdr:nvSpPr>
      <xdr:spPr>
        <a:xfrm>
          <a:off x="3497795" y="1579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76295</xdr:rowOff>
    </xdr:from>
    <xdr:to>
      <xdr:col>15</xdr:col>
      <xdr:colOff>101600</xdr:colOff>
      <xdr:row>96</xdr:row>
      <xdr:rowOff>6445</xdr:rowOff>
    </xdr:to>
    <xdr:sp macro="" textlink="">
      <xdr:nvSpPr>
        <xdr:cNvPr id="260" name="楕円 259"/>
        <xdr:cNvSpPr/>
      </xdr:nvSpPr>
      <xdr:spPr>
        <a:xfrm>
          <a:off x="2857500" y="163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22972</xdr:rowOff>
    </xdr:from>
    <xdr:ext cx="534377" cy="259045"/>
    <xdr:sp macro="" textlink="">
      <xdr:nvSpPr>
        <xdr:cNvPr id="261" name="テキスト ボックス 260"/>
        <xdr:cNvSpPr txBox="1"/>
      </xdr:nvSpPr>
      <xdr:spPr>
        <a:xfrm>
          <a:off x="2641111" y="16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138392</xdr:rowOff>
    </xdr:from>
    <xdr:to>
      <xdr:col>10</xdr:col>
      <xdr:colOff>165100</xdr:colOff>
      <xdr:row>96</xdr:row>
      <xdr:rowOff>68542</xdr:rowOff>
    </xdr:to>
    <xdr:sp macro="" textlink="">
      <xdr:nvSpPr>
        <xdr:cNvPr id="262" name="楕円 261"/>
        <xdr:cNvSpPr/>
      </xdr:nvSpPr>
      <xdr:spPr>
        <a:xfrm>
          <a:off x="1968500" y="164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85069</xdr:rowOff>
    </xdr:from>
    <xdr:ext cx="534377" cy="259045"/>
    <xdr:sp macro="" textlink="">
      <xdr:nvSpPr>
        <xdr:cNvPr id="263" name="テキスト ボックス 262"/>
        <xdr:cNvSpPr txBox="1"/>
      </xdr:nvSpPr>
      <xdr:spPr>
        <a:xfrm>
          <a:off x="1752111" y="162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60700</xdr:rowOff>
    </xdr:from>
    <xdr:to>
      <xdr:col>6</xdr:col>
      <xdr:colOff>38100</xdr:colOff>
      <xdr:row>96</xdr:row>
      <xdr:rowOff>162300</xdr:rowOff>
    </xdr:to>
    <xdr:sp macro="" textlink="">
      <xdr:nvSpPr>
        <xdr:cNvPr id="264" name="楕円 263"/>
        <xdr:cNvSpPr/>
      </xdr:nvSpPr>
      <xdr:spPr>
        <a:xfrm>
          <a:off x="1079500" y="165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7377</xdr:rowOff>
    </xdr:from>
    <xdr:ext cx="534377" cy="259045"/>
    <xdr:sp macro="" textlink="">
      <xdr:nvSpPr>
        <xdr:cNvPr id="265" name="テキスト ボックス 264"/>
        <xdr:cNvSpPr txBox="1"/>
      </xdr:nvSpPr>
      <xdr:spPr>
        <a:xfrm>
          <a:off x="863111" y="162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87671</xdr:rowOff>
    </xdr:from>
    <xdr:to>
      <xdr:col>55</xdr:col>
      <xdr:colOff>0</xdr:colOff>
      <xdr:row>35</xdr:row>
      <xdr:rowOff>170438</xdr:rowOff>
    </xdr:to>
    <xdr:cxnSp macro="">
      <xdr:nvCxnSpPr>
        <xdr:cNvPr id="292" name="直線コネクタ 291"/>
        <xdr:cNvCxnSpPr/>
      </xdr:nvCxnSpPr>
      <xdr:spPr>
        <a:xfrm flipV="1">
          <a:off x="9639300" y="6088421"/>
          <a:ext cx="838200" cy="8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68006</xdr:rowOff>
    </xdr:from>
    <xdr:to>
      <xdr:col>50</xdr:col>
      <xdr:colOff>114300</xdr:colOff>
      <xdr:row>35</xdr:row>
      <xdr:rowOff>170438</xdr:rowOff>
    </xdr:to>
    <xdr:cxnSp macro="">
      <xdr:nvCxnSpPr>
        <xdr:cNvPr id="295" name="直線コネクタ 294"/>
        <xdr:cNvCxnSpPr/>
      </xdr:nvCxnSpPr>
      <xdr:spPr>
        <a:xfrm>
          <a:off x="8750300" y="5725856"/>
          <a:ext cx="889000" cy="44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68006</xdr:rowOff>
    </xdr:from>
    <xdr:to>
      <xdr:col>45</xdr:col>
      <xdr:colOff>177800</xdr:colOff>
      <xdr:row>36</xdr:row>
      <xdr:rowOff>117384</xdr:rowOff>
    </xdr:to>
    <xdr:cxnSp macro="">
      <xdr:nvCxnSpPr>
        <xdr:cNvPr id="298" name="直線コネクタ 297"/>
        <xdr:cNvCxnSpPr/>
      </xdr:nvCxnSpPr>
      <xdr:spPr>
        <a:xfrm flipV="1">
          <a:off x="7861300" y="5725856"/>
          <a:ext cx="889000" cy="5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117384</xdr:rowOff>
    </xdr:from>
    <xdr:to>
      <xdr:col>41</xdr:col>
      <xdr:colOff>50800</xdr:colOff>
      <xdr:row>36</xdr:row>
      <xdr:rowOff>147623</xdr:rowOff>
    </xdr:to>
    <xdr:cxnSp macro="">
      <xdr:nvCxnSpPr>
        <xdr:cNvPr id="301" name="直線コネクタ 300"/>
        <xdr:cNvCxnSpPr/>
      </xdr:nvCxnSpPr>
      <xdr:spPr>
        <a:xfrm flipV="1">
          <a:off x="6972300" y="6289584"/>
          <a:ext cx="8890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36871</xdr:rowOff>
    </xdr:from>
    <xdr:to>
      <xdr:col>55</xdr:col>
      <xdr:colOff>50800</xdr:colOff>
      <xdr:row>35</xdr:row>
      <xdr:rowOff>138471</xdr:rowOff>
    </xdr:to>
    <xdr:sp macro="" textlink="">
      <xdr:nvSpPr>
        <xdr:cNvPr id="311" name="楕円 310"/>
        <xdr:cNvSpPr/>
      </xdr:nvSpPr>
      <xdr:spPr>
        <a:xfrm>
          <a:off x="10426700" y="60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59748</xdr:rowOff>
    </xdr:from>
    <xdr:ext cx="599010" cy="259045"/>
    <xdr:sp macro="" textlink="">
      <xdr:nvSpPr>
        <xdr:cNvPr id="312" name="補助費等該当値テキスト"/>
        <xdr:cNvSpPr txBox="1"/>
      </xdr:nvSpPr>
      <xdr:spPr>
        <a:xfrm>
          <a:off x="10528300" y="588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119638</xdr:rowOff>
    </xdr:from>
    <xdr:to>
      <xdr:col>50</xdr:col>
      <xdr:colOff>165100</xdr:colOff>
      <xdr:row>36</xdr:row>
      <xdr:rowOff>49788</xdr:rowOff>
    </xdr:to>
    <xdr:sp macro="" textlink="">
      <xdr:nvSpPr>
        <xdr:cNvPr id="313" name="楕円 312"/>
        <xdr:cNvSpPr/>
      </xdr:nvSpPr>
      <xdr:spPr>
        <a:xfrm>
          <a:off x="9588500" y="61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40915</xdr:rowOff>
    </xdr:from>
    <xdr:ext cx="599010" cy="259045"/>
    <xdr:sp macro="" textlink="">
      <xdr:nvSpPr>
        <xdr:cNvPr id="314" name="テキスト ボックス 313"/>
        <xdr:cNvSpPr txBox="1"/>
      </xdr:nvSpPr>
      <xdr:spPr>
        <a:xfrm>
          <a:off x="9339795" y="621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17206</xdr:rowOff>
    </xdr:from>
    <xdr:to>
      <xdr:col>46</xdr:col>
      <xdr:colOff>38100</xdr:colOff>
      <xdr:row>33</xdr:row>
      <xdr:rowOff>118806</xdr:rowOff>
    </xdr:to>
    <xdr:sp macro="" textlink="">
      <xdr:nvSpPr>
        <xdr:cNvPr id="315" name="楕円 314"/>
        <xdr:cNvSpPr/>
      </xdr:nvSpPr>
      <xdr:spPr>
        <a:xfrm>
          <a:off x="8699500" y="5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109933</xdr:rowOff>
    </xdr:from>
    <xdr:ext cx="599010" cy="259045"/>
    <xdr:sp macro="" textlink="">
      <xdr:nvSpPr>
        <xdr:cNvPr id="316" name="テキスト ボックス 315"/>
        <xdr:cNvSpPr txBox="1"/>
      </xdr:nvSpPr>
      <xdr:spPr>
        <a:xfrm>
          <a:off x="8450795" y="576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66584</xdr:rowOff>
    </xdr:from>
    <xdr:to>
      <xdr:col>41</xdr:col>
      <xdr:colOff>101600</xdr:colOff>
      <xdr:row>36</xdr:row>
      <xdr:rowOff>168184</xdr:rowOff>
    </xdr:to>
    <xdr:sp macro="" textlink="">
      <xdr:nvSpPr>
        <xdr:cNvPr id="317" name="楕円 316"/>
        <xdr:cNvSpPr/>
      </xdr:nvSpPr>
      <xdr:spPr>
        <a:xfrm>
          <a:off x="7810500" y="62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159311</xdr:rowOff>
    </xdr:from>
    <xdr:ext cx="534377" cy="259045"/>
    <xdr:sp macro="" textlink="">
      <xdr:nvSpPr>
        <xdr:cNvPr id="318" name="テキスト ボックス 317"/>
        <xdr:cNvSpPr txBox="1"/>
      </xdr:nvSpPr>
      <xdr:spPr>
        <a:xfrm>
          <a:off x="7594111" y="63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96823</xdr:rowOff>
    </xdr:from>
    <xdr:to>
      <xdr:col>36</xdr:col>
      <xdr:colOff>165100</xdr:colOff>
      <xdr:row>37</xdr:row>
      <xdr:rowOff>26973</xdr:rowOff>
    </xdr:to>
    <xdr:sp macro="" textlink="">
      <xdr:nvSpPr>
        <xdr:cNvPr id="319" name="楕円 318"/>
        <xdr:cNvSpPr/>
      </xdr:nvSpPr>
      <xdr:spPr>
        <a:xfrm>
          <a:off x="6921500" y="62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18100</xdr:rowOff>
    </xdr:from>
    <xdr:ext cx="534377" cy="259045"/>
    <xdr:sp macro="" textlink="">
      <xdr:nvSpPr>
        <xdr:cNvPr id="320" name="テキスト ボックス 319"/>
        <xdr:cNvSpPr txBox="1"/>
      </xdr:nvSpPr>
      <xdr:spPr>
        <a:xfrm>
          <a:off x="6705111" y="63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93811</xdr:rowOff>
    </xdr:from>
    <xdr:to>
      <xdr:col>55</xdr:col>
      <xdr:colOff>0</xdr:colOff>
      <xdr:row>56</xdr:row>
      <xdr:rowOff>144474</xdr:rowOff>
    </xdr:to>
    <xdr:cxnSp macro="">
      <xdr:nvCxnSpPr>
        <xdr:cNvPr id="351" name="直線コネクタ 350"/>
        <xdr:cNvCxnSpPr/>
      </xdr:nvCxnSpPr>
      <xdr:spPr>
        <a:xfrm flipV="1">
          <a:off x="9639300" y="9523561"/>
          <a:ext cx="838200" cy="2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112761</xdr:rowOff>
    </xdr:from>
    <xdr:to>
      <xdr:col>50</xdr:col>
      <xdr:colOff>114300</xdr:colOff>
      <xdr:row>56</xdr:row>
      <xdr:rowOff>144474</xdr:rowOff>
    </xdr:to>
    <xdr:cxnSp macro="">
      <xdr:nvCxnSpPr>
        <xdr:cNvPr id="354" name="直線コネクタ 353"/>
        <xdr:cNvCxnSpPr/>
      </xdr:nvCxnSpPr>
      <xdr:spPr>
        <a:xfrm>
          <a:off x="8750300" y="9713961"/>
          <a:ext cx="8890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112761</xdr:rowOff>
    </xdr:from>
    <xdr:to>
      <xdr:col>45</xdr:col>
      <xdr:colOff>177800</xdr:colOff>
      <xdr:row>57</xdr:row>
      <xdr:rowOff>115518</xdr:rowOff>
    </xdr:to>
    <xdr:cxnSp macro="">
      <xdr:nvCxnSpPr>
        <xdr:cNvPr id="357" name="直線コネクタ 356"/>
        <xdr:cNvCxnSpPr/>
      </xdr:nvCxnSpPr>
      <xdr:spPr>
        <a:xfrm flipV="1">
          <a:off x="7861300" y="9713961"/>
          <a:ext cx="889000" cy="17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9" name="テキスト ボックス 358"/>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109682</xdr:rowOff>
    </xdr:from>
    <xdr:to>
      <xdr:col>41</xdr:col>
      <xdr:colOff>50800</xdr:colOff>
      <xdr:row>57</xdr:row>
      <xdr:rowOff>115518</xdr:rowOff>
    </xdr:to>
    <xdr:cxnSp macro="">
      <xdr:nvCxnSpPr>
        <xdr:cNvPr id="360" name="直線コネクタ 359"/>
        <xdr:cNvCxnSpPr/>
      </xdr:nvCxnSpPr>
      <xdr:spPr>
        <a:xfrm>
          <a:off x="6972300" y="9882332"/>
          <a:ext cx="889000" cy="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2" name="テキスト ボックス 361"/>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43011</xdr:rowOff>
    </xdr:from>
    <xdr:to>
      <xdr:col>55</xdr:col>
      <xdr:colOff>50800</xdr:colOff>
      <xdr:row>55</xdr:row>
      <xdr:rowOff>144611</xdr:rowOff>
    </xdr:to>
    <xdr:sp macro="" textlink="">
      <xdr:nvSpPr>
        <xdr:cNvPr id="370" name="楕円 369"/>
        <xdr:cNvSpPr/>
      </xdr:nvSpPr>
      <xdr:spPr>
        <a:xfrm>
          <a:off x="10426700" y="94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65888</xdr:rowOff>
    </xdr:from>
    <xdr:ext cx="599010" cy="259045"/>
    <xdr:sp macro="" textlink="">
      <xdr:nvSpPr>
        <xdr:cNvPr id="371" name="普通建設事業費該当値テキスト"/>
        <xdr:cNvSpPr txBox="1"/>
      </xdr:nvSpPr>
      <xdr:spPr>
        <a:xfrm>
          <a:off x="10528300" y="932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93674</xdr:rowOff>
    </xdr:from>
    <xdr:to>
      <xdr:col>50</xdr:col>
      <xdr:colOff>165100</xdr:colOff>
      <xdr:row>57</xdr:row>
      <xdr:rowOff>23824</xdr:rowOff>
    </xdr:to>
    <xdr:sp macro="" textlink="">
      <xdr:nvSpPr>
        <xdr:cNvPr id="372" name="楕円 371"/>
        <xdr:cNvSpPr/>
      </xdr:nvSpPr>
      <xdr:spPr>
        <a:xfrm>
          <a:off x="9588500" y="96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40351</xdr:rowOff>
    </xdr:from>
    <xdr:ext cx="599010" cy="259045"/>
    <xdr:sp macro="" textlink="">
      <xdr:nvSpPr>
        <xdr:cNvPr id="373" name="テキスト ボックス 372"/>
        <xdr:cNvSpPr txBox="1"/>
      </xdr:nvSpPr>
      <xdr:spPr>
        <a:xfrm>
          <a:off x="9339795" y="947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61961</xdr:rowOff>
    </xdr:from>
    <xdr:to>
      <xdr:col>46</xdr:col>
      <xdr:colOff>38100</xdr:colOff>
      <xdr:row>56</xdr:row>
      <xdr:rowOff>163561</xdr:rowOff>
    </xdr:to>
    <xdr:sp macro="" textlink="">
      <xdr:nvSpPr>
        <xdr:cNvPr id="374" name="楕円 373"/>
        <xdr:cNvSpPr/>
      </xdr:nvSpPr>
      <xdr:spPr>
        <a:xfrm>
          <a:off x="8699500" y="96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8638</xdr:rowOff>
    </xdr:from>
    <xdr:ext cx="599010" cy="259045"/>
    <xdr:sp macro="" textlink="">
      <xdr:nvSpPr>
        <xdr:cNvPr id="375" name="テキスト ボックス 374"/>
        <xdr:cNvSpPr txBox="1"/>
      </xdr:nvSpPr>
      <xdr:spPr>
        <a:xfrm>
          <a:off x="8450795" y="94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64718</xdr:rowOff>
    </xdr:from>
    <xdr:to>
      <xdr:col>41</xdr:col>
      <xdr:colOff>101600</xdr:colOff>
      <xdr:row>57</xdr:row>
      <xdr:rowOff>166318</xdr:rowOff>
    </xdr:to>
    <xdr:sp macro="" textlink="">
      <xdr:nvSpPr>
        <xdr:cNvPr id="376" name="楕円 375"/>
        <xdr:cNvSpPr/>
      </xdr:nvSpPr>
      <xdr:spPr>
        <a:xfrm>
          <a:off x="7810500" y="98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11395</xdr:rowOff>
    </xdr:from>
    <xdr:ext cx="534377" cy="259045"/>
    <xdr:sp macro="" textlink="">
      <xdr:nvSpPr>
        <xdr:cNvPr id="377" name="テキスト ボックス 376"/>
        <xdr:cNvSpPr txBox="1"/>
      </xdr:nvSpPr>
      <xdr:spPr>
        <a:xfrm>
          <a:off x="7594111" y="961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58882</xdr:rowOff>
    </xdr:from>
    <xdr:to>
      <xdr:col>36</xdr:col>
      <xdr:colOff>165100</xdr:colOff>
      <xdr:row>57</xdr:row>
      <xdr:rowOff>160482</xdr:rowOff>
    </xdr:to>
    <xdr:sp macro="" textlink="">
      <xdr:nvSpPr>
        <xdr:cNvPr id="378" name="楕円 377"/>
        <xdr:cNvSpPr/>
      </xdr:nvSpPr>
      <xdr:spPr>
        <a:xfrm>
          <a:off x="6921500" y="98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151609</xdr:rowOff>
    </xdr:from>
    <xdr:ext cx="599010" cy="259045"/>
    <xdr:sp macro="" textlink="">
      <xdr:nvSpPr>
        <xdr:cNvPr id="379" name="テキスト ボックス 378"/>
        <xdr:cNvSpPr txBox="1"/>
      </xdr:nvSpPr>
      <xdr:spPr>
        <a:xfrm>
          <a:off x="6672795" y="992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104966</xdr:rowOff>
    </xdr:from>
    <xdr:to>
      <xdr:col>55</xdr:col>
      <xdr:colOff>0</xdr:colOff>
      <xdr:row>78</xdr:row>
      <xdr:rowOff>91937</xdr:rowOff>
    </xdr:to>
    <xdr:cxnSp macro="">
      <xdr:nvCxnSpPr>
        <xdr:cNvPr id="406" name="直線コネクタ 405"/>
        <xdr:cNvCxnSpPr/>
      </xdr:nvCxnSpPr>
      <xdr:spPr>
        <a:xfrm flipV="1">
          <a:off x="9639300" y="12792266"/>
          <a:ext cx="838200" cy="6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100612</xdr:rowOff>
    </xdr:from>
    <xdr:ext cx="534377" cy="259045"/>
    <xdr:sp macro="" textlink="">
      <xdr:nvSpPr>
        <xdr:cNvPr id="407" name="普通建設事業費 （ うち新規整備　）平均値テキスト"/>
        <xdr:cNvSpPr txBox="1"/>
      </xdr:nvSpPr>
      <xdr:spPr>
        <a:xfrm>
          <a:off x="10528300" y="1330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91937</xdr:rowOff>
    </xdr:from>
    <xdr:to>
      <xdr:col>50</xdr:col>
      <xdr:colOff>114300</xdr:colOff>
      <xdr:row>78</xdr:row>
      <xdr:rowOff>105397</xdr:rowOff>
    </xdr:to>
    <xdr:cxnSp macro="">
      <xdr:nvCxnSpPr>
        <xdr:cNvPr id="409" name="直線コネクタ 408"/>
        <xdr:cNvCxnSpPr/>
      </xdr:nvCxnSpPr>
      <xdr:spPr>
        <a:xfrm flipV="1">
          <a:off x="8750300" y="13465037"/>
          <a:ext cx="8890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55699</xdr:rowOff>
    </xdr:from>
    <xdr:to>
      <xdr:col>45</xdr:col>
      <xdr:colOff>177800</xdr:colOff>
      <xdr:row>78</xdr:row>
      <xdr:rowOff>105397</xdr:rowOff>
    </xdr:to>
    <xdr:cxnSp macro="">
      <xdr:nvCxnSpPr>
        <xdr:cNvPr id="412" name="直線コネクタ 411"/>
        <xdr:cNvCxnSpPr/>
      </xdr:nvCxnSpPr>
      <xdr:spPr>
        <a:xfrm>
          <a:off x="7861300" y="13428799"/>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55699</xdr:rowOff>
    </xdr:from>
    <xdr:to>
      <xdr:col>41</xdr:col>
      <xdr:colOff>50800</xdr:colOff>
      <xdr:row>78</xdr:row>
      <xdr:rowOff>113050</xdr:rowOff>
    </xdr:to>
    <xdr:cxnSp macro="">
      <xdr:nvCxnSpPr>
        <xdr:cNvPr id="415" name="直線コネクタ 414"/>
        <xdr:cNvCxnSpPr/>
      </xdr:nvCxnSpPr>
      <xdr:spPr>
        <a:xfrm flipV="1">
          <a:off x="6972300" y="13428799"/>
          <a:ext cx="889000" cy="5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54166</xdr:rowOff>
    </xdr:from>
    <xdr:to>
      <xdr:col>55</xdr:col>
      <xdr:colOff>50800</xdr:colOff>
      <xdr:row>74</xdr:row>
      <xdr:rowOff>155766</xdr:rowOff>
    </xdr:to>
    <xdr:sp macro="" textlink="">
      <xdr:nvSpPr>
        <xdr:cNvPr id="425" name="楕円 424"/>
        <xdr:cNvSpPr/>
      </xdr:nvSpPr>
      <xdr:spPr>
        <a:xfrm>
          <a:off x="10426700" y="127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77043</xdr:rowOff>
    </xdr:from>
    <xdr:ext cx="599010" cy="259045"/>
    <xdr:sp macro="" textlink="">
      <xdr:nvSpPr>
        <xdr:cNvPr id="426" name="普通建設事業費 （ うち新規整備　）該当値テキスト"/>
        <xdr:cNvSpPr txBox="1"/>
      </xdr:nvSpPr>
      <xdr:spPr>
        <a:xfrm>
          <a:off x="10528300" y="1259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41137</xdr:rowOff>
    </xdr:from>
    <xdr:to>
      <xdr:col>50</xdr:col>
      <xdr:colOff>165100</xdr:colOff>
      <xdr:row>78</xdr:row>
      <xdr:rowOff>142737</xdr:rowOff>
    </xdr:to>
    <xdr:sp macro="" textlink="">
      <xdr:nvSpPr>
        <xdr:cNvPr id="427" name="楕円 426"/>
        <xdr:cNvSpPr/>
      </xdr:nvSpPr>
      <xdr:spPr>
        <a:xfrm>
          <a:off x="9588500" y="134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133864</xdr:rowOff>
    </xdr:from>
    <xdr:ext cx="534377" cy="259045"/>
    <xdr:sp macro="" textlink="">
      <xdr:nvSpPr>
        <xdr:cNvPr id="428" name="テキスト ボックス 427"/>
        <xdr:cNvSpPr txBox="1"/>
      </xdr:nvSpPr>
      <xdr:spPr>
        <a:xfrm>
          <a:off x="9372111" y="135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54597</xdr:rowOff>
    </xdr:from>
    <xdr:to>
      <xdr:col>46</xdr:col>
      <xdr:colOff>38100</xdr:colOff>
      <xdr:row>78</xdr:row>
      <xdr:rowOff>156197</xdr:rowOff>
    </xdr:to>
    <xdr:sp macro="" textlink="">
      <xdr:nvSpPr>
        <xdr:cNvPr id="429" name="楕円 428"/>
        <xdr:cNvSpPr/>
      </xdr:nvSpPr>
      <xdr:spPr>
        <a:xfrm>
          <a:off x="8699500" y="134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147324</xdr:rowOff>
    </xdr:from>
    <xdr:ext cx="469744" cy="259045"/>
    <xdr:sp macro="" textlink="">
      <xdr:nvSpPr>
        <xdr:cNvPr id="430" name="テキスト ボックス 429"/>
        <xdr:cNvSpPr txBox="1"/>
      </xdr:nvSpPr>
      <xdr:spPr>
        <a:xfrm>
          <a:off x="8515428" y="1352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4899</xdr:rowOff>
    </xdr:from>
    <xdr:to>
      <xdr:col>41</xdr:col>
      <xdr:colOff>101600</xdr:colOff>
      <xdr:row>78</xdr:row>
      <xdr:rowOff>106499</xdr:rowOff>
    </xdr:to>
    <xdr:sp macro="" textlink="">
      <xdr:nvSpPr>
        <xdr:cNvPr id="431" name="楕円 430"/>
        <xdr:cNvSpPr/>
      </xdr:nvSpPr>
      <xdr:spPr>
        <a:xfrm>
          <a:off x="7810500" y="133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97626</xdr:rowOff>
    </xdr:from>
    <xdr:ext cx="534377" cy="259045"/>
    <xdr:sp macro="" textlink="">
      <xdr:nvSpPr>
        <xdr:cNvPr id="432" name="テキスト ボックス 431"/>
        <xdr:cNvSpPr txBox="1"/>
      </xdr:nvSpPr>
      <xdr:spPr>
        <a:xfrm>
          <a:off x="7594111" y="1347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62250</xdr:rowOff>
    </xdr:from>
    <xdr:to>
      <xdr:col>36</xdr:col>
      <xdr:colOff>165100</xdr:colOff>
      <xdr:row>78</xdr:row>
      <xdr:rowOff>163850</xdr:rowOff>
    </xdr:to>
    <xdr:sp macro="" textlink="">
      <xdr:nvSpPr>
        <xdr:cNvPr id="433" name="楕円 432"/>
        <xdr:cNvSpPr/>
      </xdr:nvSpPr>
      <xdr:spPr>
        <a:xfrm>
          <a:off x="6921500" y="134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154977</xdr:rowOff>
    </xdr:from>
    <xdr:ext cx="469744" cy="259045"/>
    <xdr:sp macro="" textlink="">
      <xdr:nvSpPr>
        <xdr:cNvPr id="434" name="テキスト ボックス 433"/>
        <xdr:cNvSpPr txBox="1"/>
      </xdr:nvSpPr>
      <xdr:spPr>
        <a:xfrm>
          <a:off x="6737428" y="1352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91287</xdr:rowOff>
    </xdr:from>
    <xdr:to>
      <xdr:col>55</xdr:col>
      <xdr:colOff>0</xdr:colOff>
      <xdr:row>97</xdr:row>
      <xdr:rowOff>93148</xdr:rowOff>
    </xdr:to>
    <xdr:cxnSp macro="">
      <xdr:nvCxnSpPr>
        <xdr:cNvPr id="461" name="直線コネクタ 460"/>
        <xdr:cNvCxnSpPr/>
      </xdr:nvCxnSpPr>
      <xdr:spPr>
        <a:xfrm>
          <a:off x="9639300" y="16379037"/>
          <a:ext cx="838200" cy="34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69121</xdr:rowOff>
    </xdr:from>
    <xdr:to>
      <xdr:col>50</xdr:col>
      <xdr:colOff>114300</xdr:colOff>
      <xdr:row>95</xdr:row>
      <xdr:rowOff>91287</xdr:rowOff>
    </xdr:to>
    <xdr:cxnSp macro="">
      <xdr:nvCxnSpPr>
        <xdr:cNvPr id="464" name="直線コネクタ 463"/>
        <xdr:cNvCxnSpPr/>
      </xdr:nvCxnSpPr>
      <xdr:spPr>
        <a:xfrm>
          <a:off x="8750300" y="16356871"/>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66" name="テキスト ボックス 465"/>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69121</xdr:rowOff>
    </xdr:from>
    <xdr:to>
      <xdr:col>45</xdr:col>
      <xdr:colOff>177800</xdr:colOff>
      <xdr:row>96</xdr:row>
      <xdr:rowOff>155918</xdr:rowOff>
    </xdr:to>
    <xdr:cxnSp macro="">
      <xdr:nvCxnSpPr>
        <xdr:cNvPr id="467" name="直線コネクタ 466"/>
        <xdr:cNvCxnSpPr/>
      </xdr:nvCxnSpPr>
      <xdr:spPr>
        <a:xfrm flipV="1">
          <a:off x="7861300" y="16356871"/>
          <a:ext cx="889000" cy="25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84110</xdr:rowOff>
    </xdr:from>
    <xdr:to>
      <xdr:col>41</xdr:col>
      <xdr:colOff>50800</xdr:colOff>
      <xdr:row>96</xdr:row>
      <xdr:rowOff>155918</xdr:rowOff>
    </xdr:to>
    <xdr:cxnSp macro="">
      <xdr:nvCxnSpPr>
        <xdr:cNvPr id="470" name="直線コネクタ 469"/>
        <xdr:cNvCxnSpPr/>
      </xdr:nvCxnSpPr>
      <xdr:spPr>
        <a:xfrm>
          <a:off x="6972300" y="16543310"/>
          <a:ext cx="889000" cy="7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2" name="テキスト ボックス 471"/>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61620</xdr:rowOff>
    </xdr:from>
    <xdr:ext cx="534377" cy="259045"/>
    <xdr:sp macro="" textlink="">
      <xdr:nvSpPr>
        <xdr:cNvPr id="474" name="テキスト ボックス 473"/>
        <xdr:cNvSpPr txBox="1"/>
      </xdr:nvSpPr>
      <xdr:spPr>
        <a:xfrm>
          <a:off x="6705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42348</xdr:rowOff>
    </xdr:from>
    <xdr:to>
      <xdr:col>55</xdr:col>
      <xdr:colOff>50800</xdr:colOff>
      <xdr:row>97</xdr:row>
      <xdr:rowOff>143948</xdr:rowOff>
    </xdr:to>
    <xdr:sp macro="" textlink="">
      <xdr:nvSpPr>
        <xdr:cNvPr id="480" name="楕円 479"/>
        <xdr:cNvSpPr/>
      </xdr:nvSpPr>
      <xdr:spPr>
        <a:xfrm>
          <a:off x="10426700" y="166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20775</xdr:rowOff>
    </xdr:from>
    <xdr:ext cx="534377" cy="259045"/>
    <xdr:sp macro="" textlink="">
      <xdr:nvSpPr>
        <xdr:cNvPr id="481" name="普通建設事業費 （ うち更新整備　）該当値テキスト"/>
        <xdr:cNvSpPr txBox="1"/>
      </xdr:nvSpPr>
      <xdr:spPr>
        <a:xfrm>
          <a:off x="10528300" y="1665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40487</xdr:rowOff>
    </xdr:from>
    <xdr:to>
      <xdr:col>50</xdr:col>
      <xdr:colOff>165100</xdr:colOff>
      <xdr:row>95</xdr:row>
      <xdr:rowOff>142087</xdr:rowOff>
    </xdr:to>
    <xdr:sp macro="" textlink="">
      <xdr:nvSpPr>
        <xdr:cNvPr id="482" name="楕円 481"/>
        <xdr:cNvSpPr/>
      </xdr:nvSpPr>
      <xdr:spPr>
        <a:xfrm>
          <a:off x="9588500" y="163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158614</xdr:rowOff>
    </xdr:from>
    <xdr:ext cx="599010" cy="259045"/>
    <xdr:sp macro="" textlink="">
      <xdr:nvSpPr>
        <xdr:cNvPr id="483" name="テキスト ボックス 482"/>
        <xdr:cNvSpPr txBox="1"/>
      </xdr:nvSpPr>
      <xdr:spPr>
        <a:xfrm>
          <a:off x="9339795" y="1610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18321</xdr:rowOff>
    </xdr:from>
    <xdr:to>
      <xdr:col>46</xdr:col>
      <xdr:colOff>38100</xdr:colOff>
      <xdr:row>95</xdr:row>
      <xdr:rowOff>119921</xdr:rowOff>
    </xdr:to>
    <xdr:sp macro="" textlink="">
      <xdr:nvSpPr>
        <xdr:cNvPr id="484" name="楕円 483"/>
        <xdr:cNvSpPr/>
      </xdr:nvSpPr>
      <xdr:spPr>
        <a:xfrm>
          <a:off x="8699500" y="163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136448</xdr:rowOff>
    </xdr:from>
    <xdr:ext cx="599010" cy="259045"/>
    <xdr:sp macro="" textlink="">
      <xdr:nvSpPr>
        <xdr:cNvPr id="485" name="テキスト ボックス 484"/>
        <xdr:cNvSpPr txBox="1"/>
      </xdr:nvSpPr>
      <xdr:spPr>
        <a:xfrm>
          <a:off x="8450795" y="1608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105118</xdr:rowOff>
    </xdr:from>
    <xdr:to>
      <xdr:col>41</xdr:col>
      <xdr:colOff>101600</xdr:colOff>
      <xdr:row>97</xdr:row>
      <xdr:rowOff>35268</xdr:rowOff>
    </xdr:to>
    <xdr:sp macro="" textlink="">
      <xdr:nvSpPr>
        <xdr:cNvPr id="486" name="楕円 485"/>
        <xdr:cNvSpPr/>
      </xdr:nvSpPr>
      <xdr:spPr>
        <a:xfrm>
          <a:off x="7810500" y="165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51795</xdr:rowOff>
    </xdr:from>
    <xdr:ext cx="534377" cy="259045"/>
    <xdr:sp macro="" textlink="">
      <xdr:nvSpPr>
        <xdr:cNvPr id="487" name="テキスト ボックス 486"/>
        <xdr:cNvSpPr txBox="1"/>
      </xdr:nvSpPr>
      <xdr:spPr>
        <a:xfrm>
          <a:off x="7594111" y="163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33310</xdr:rowOff>
    </xdr:from>
    <xdr:to>
      <xdr:col>36</xdr:col>
      <xdr:colOff>165100</xdr:colOff>
      <xdr:row>96</xdr:row>
      <xdr:rowOff>134910</xdr:rowOff>
    </xdr:to>
    <xdr:sp macro="" textlink="">
      <xdr:nvSpPr>
        <xdr:cNvPr id="488" name="楕円 487"/>
        <xdr:cNvSpPr/>
      </xdr:nvSpPr>
      <xdr:spPr>
        <a:xfrm>
          <a:off x="6921500" y="164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151437</xdr:rowOff>
    </xdr:from>
    <xdr:ext cx="534377" cy="259045"/>
    <xdr:sp macro="" textlink="">
      <xdr:nvSpPr>
        <xdr:cNvPr id="489" name="テキスト ボックス 488"/>
        <xdr:cNvSpPr txBox="1"/>
      </xdr:nvSpPr>
      <xdr:spPr>
        <a:xfrm>
          <a:off x="6705111" y="1626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75124</xdr:rowOff>
    </xdr:from>
    <xdr:to>
      <xdr:col>85</xdr:col>
      <xdr:colOff>127000</xdr:colOff>
      <xdr:row>39</xdr:row>
      <xdr:rowOff>86809</xdr:rowOff>
    </xdr:to>
    <xdr:cxnSp macro="">
      <xdr:nvCxnSpPr>
        <xdr:cNvPr id="520" name="直線コネクタ 519"/>
        <xdr:cNvCxnSpPr/>
      </xdr:nvCxnSpPr>
      <xdr:spPr>
        <a:xfrm>
          <a:off x="15481300" y="6761674"/>
          <a:ext cx="8382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26612</xdr:rowOff>
    </xdr:from>
    <xdr:to>
      <xdr:col>81</xdr:col>
      <xdr:colOff>50800</xdr:colOff>
      <xdr:row>39</xdr:row>
      <xdr:rowOff>75124</xdr:rowOff>
    </xdr:to>
    <xdr:cxnSp macro="">
      <xdr:nvCxnSpPr>
        <xdr:cNvPr id="523" name="直線コネクタ 522"/>
        <xdr:cNvCxnSpPr/>
      </xdr:nvCxnSpPr>
      <xdr:spPr>
        <a:xfrm>
          <a:off x="14592300" y="6713162"/>
          <a:ext cx="889000" cy="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69725</xdr:rowOff>
    </xdr:from>
    <xdr:to>
      <xdr:col>76</xdr:col>
      <xdr:colOff>114300</xdr:colOff>
      <xdr:row>39</xdr:row>
      <xdr:rowOff>26612</xdr:rowOff>
    </xdr:to>
    <xdr:cxnSp macro="">
      <xdr:nvCxnSpPr>
        <xdr:cNvPr id="526" name="直線コネクタ 525"/>
        <xdr:cNvCxnSpPr/>
      </xdr:nvCxnSpPr>
      <xdr:spPr>
        <a:xfrm>
          <a:off x="13703300" y="6584825"/>
          <a:ext cx="889000" cy="12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69725</xdr:rowOff>
    </xdr:from>
    <xdr:to>
      <xdr:col>71</xdr:col>
      <xdr:colOff>177800</xdr:colOff>
      <xdr:row>38</xdr:row>
      <xdr:rowOff>81139</xdr:rowOff>
    </xdr:to>
    <xdr:cxnSp macro="">
      <xdr:nvCxnSpPr>
        <xdr:cNvPr id="529" name="直線コネクタ 528"/>
        <xdr:cNvCxnSpPr/>
      </xdr:nvCxnSpPr>
      <xdr:spPr>
        <a:xfrm flipV="1">
          <a:off x="12814300" y="6584825"/>
          <a:ext cx="8890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1" name="テキスト ボックス 530"/>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3" name="テキスト ボックス 532"/>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36009</xdr:rowOff>
    </xdr:from>
    <xdr:to>
      <xdr:col>85</xdr:col>
      <xdr:colOff>177800</xdr:colOff>
      <xdr:row>39</xdr:row>
      <xdr:rowOff>137609</xdr:rowOff>
    </xdr:to>
    <xdr:sp macro="" textlink="">
      <xdr:nvSpPr>
        <xdr:cNvPr id="539" name="楕円 538"/>
        <xdr:cNvSpPr/>
      </xdr:nvSpPr>
      <xdr:spPr>
        <a:xfrm>
          <a:off x="16268700" y="67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469744" cy="259045"/>
    <xdr:sp macro="" textlink="">
      <xdr:nvSpPr>
        <xdr:cNvPr id="540" name="災害復旧事業費該当値テキスト"/>
        <xdr:cNvSpPr txBox="1"/>
      </xdr:nvSpPr>
      <xdr:spPr>
        <a:xfrm>
          <a:off x="16370300" y="66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24324</xdr:rowOff>
    </xdr:from>
    <xdr:to>
      <xdr:col>81</xdr:col>
      <xdr:colOff>101600</xdr:colOff>
      <xdr:row>39</xdr:row>
      <xdr:rowOff>125924</xdr:rowOff>
    </xdr:to>
    <xdr:sp macro="" textlink="">
      <xdr:nvSpPr>
        <xdr:cNvPr id="541" name="楕円 540"/>
        <xdr:cNvSpPr/>
      </xdr:nvSpPr>
      <xdr:spPr>
        <a:xfrm>
          <a:off x="15430500" y="67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117051</xdr:rowOff>
    </xdr:from>
    <xdr:ext cx="469744" cy="259045"/>
    <xdr:sp macro="" textlink="">
      <xdr:nvSpPr>
        <xdr:cNvPr id="542" name="テキスト ボックス 541"/>
        <xdr:cNvSpPr txBox="1"/>
      </xdr:nvSpPr>
      <xdr:spPr>
        <a:xfrm>
          <a:off x="15246428" y="680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147262</xdr:rowOff>
    </xdr:from>
    <xdr:to>
      <xdr:col>76</xdr:col>
      <xdr:colOff>165100</xdr:colOff>
      <xdr:row>39</xdr:row>
      <xdr:rowOff>77412</xdr:rowOff>
    </xdr:to>
    <xdr:sp macro="" textlink="">
      <xdr:nvSpPr>
        <xdr:cNvPr id="543" name="楕円 542"/>
        <xdr:cNvSpPr/>
      </xdr:nvSpPr>
      <xdr:spPr>
        <a:xfrm>
          <a:off x="14541500" y="66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93939</xdr:rowOff>
    </xdr:from>
    <xdr:ext cx="534377" cy="259045"/>
    <xdr:sp macro="" textlink="">
      <xdr:nvSpPr>
        <xdr:cNvPr id="544" name="テキスト ボックス 543"/>
        <xdr:cNvSpPr txBox="1"/>
      </xdr:nvSpPr>
      <xdr:spPr>
        <a:xfrm>
          <a:off x="14325111" y="64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18925</xdr:rowOff>
    </xdr:from>
    <xdr:to>
      <xdr:col>72</xdr:col>
      <xdr:colOff>38100</xdr:colOff>
      <xdr:row>38</xdr:row>
      <xdr:rowOff>120525</xdr:rowOff>
    </xdr:to>
    <xdr:sp macro="" textlink="">
      <xdr:nvSpPr>
        <xdr:cNvPr id="545" name="楕円 544"/>
        <xdr:cNvSpPr/>
      </xdr:nvSpPr>
      <xdr:spPr>
        <a:xfrm>
          <a:off x="13652500" y="65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137053</xdr:rowOff>
    </xdr:from>
    <xdr:ext cx="534377" cy="259045"/>
    <xdr:sp macro="" textlink="">
      <xdr:nvSpPr>
        <xdr:cNvPr id="546" name="テキスト ボックス 545"/>
        <xdr:cNvSpPr txBox="1"/>
      </xdr:nvSpPr>
      <xdr:spPr>
        <a:xfrm>
          <a:off x="13436111" y="630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30339</xdr:rowOff>
    </xdr:from>
    <xdr:to>
      <xdr:col>67</xdr:col>
      <xdr:colOff>101600</xdr:colOff>
      <xdr:row>38</xdr:row>
      <xdr:rowOff>131939</xdr:rowOff>
    </xdr:to>
    <xdr:sp macro="" textlink="">
      <xdr:nvSpPr>
        <xdr:cNvPr id="547" name="楕円 546"/>
        <xdr:cNvSpPr/>
      </xdr:nvSpPr>
      <xdr:spPr>
        <a:xfrm>
          <a:off x="127635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148466</xdr:rowOff>
    </xdr:from>
    <xdr:ext cx="534377" cy="259045"/>
    <xdr:sp macro="" textlink="">
      <xdr:nvSpPr>
        <xdr:cNvPr id="548" name="テキスト ボックス 547"/>
        <xdr:cNvSpPr txBox="1"/>
      </xdr:nvSpPr>
      <xdr:spPr>
        <a:xfrm>
          <a:off x="12547111" y="63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164008</xdr:rowOff>
    </xdr:from>
    <xdr:to>
      <xdr:col>85</xdr:col>
      <xdr:colOff>127000</xdr:colOff>
      <xdr:row>73</xdr:row>
      <xdr:rowOff>9513</xdr:rowOff>
    </xdr:to>
    <xdr:cxnSp macro="">
      <xdr:nvCxnSpPr>
        <xdr:cNvPr id="636" name="直線コネクタ 635"/>
        <xdr:cNvCxnSpPr/>
      </xdr:nvCxnSpPr>
      <xdr:spPr>
        <a:xfrm>
          <a:off x="15481300" y="12336958"/>
          <a:ext cx="838200" cy="18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164008</xdr:rowOff>
    </xdr:from>
    <xdr:to>
      <xdr:col>81</xdr:col>
      <xdr:colOff>50800</xdr:colOff>
      <xdr:row>75</xdr:row>
      <xdr:rowOff>48016</xdr:rowOff>
    </xdr:to>
    <xdr:cxnSp macro="">
      <xdr:nvCxnSpPr>
        <xdr:cNvPr id="639" name="直線コネクタ 638"/>
        <xdr:cNvCxnSpPr/>
      </xdr:nvCxnSpPr>
      <xdr:spPr>
        <a:xfrm flipV="1">
          <a:off x="14592300" y="12336958"/>
          <a:ext cx="889000" cy="5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46538</xdr:rowOff>
    </xdr:from>
    <xdr:to>
      <xdr:col>76</xdr:col>
      <xdr:colOff>114300</xdr:colOff>
      <xdr:row>75</xdr:row>
      <xdr:rowOff>48016</xdr:rowOff>
    </xdr:to>
    <xdr:cxnSp macro="">
      <xdr:nvCxnSpPr>
        <xdr:cNvPr id="642" name="直線コネクタ 641"/>
        <xdr:cNvCxnSpPr/>
      </xdr:nvCxnSpPr>
      <xdr:spPr>
        <a:xfrm>
          <a:off x="13703300" y="12905288"/>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40907</xdr:rowOff>
    </xdr:from>
    <xdr:to>
      <xdr:col>71</xdr:col>
      <xdr:colOff>177800</xdr:colOff>
      <xdr:row>75</xdr:row>
      <xdr:rowOff>46538</xdr:rowOff>
    </xdr:to>
    <xdr:cxnSp macro="">
      <xdr:nvCxnSpPr>
        <xdr:cNvPr id="645" name="直線コネクタ 644"/>
        <xdr:cNvCxnSpPr/>
      </xdr:nvCxnSpPr>
      <xdr:spPr>
        <a:xfrm>
          <a:off x="12814300" y="12899657"/>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7" name="テキスト ボックス 646"/>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130163</xdr:rowOff>
    </xdr:from>
    <xdr:to>
      <xdr:col>85</xdr:col>
      <xdr:colOff>177800</xdr:colOff>
      <xdr:row>73</xdr:row>
      <xdr:rowOff>60313</xdr:rowOff>
    </xdr:to>
    <xdr:sp macro="" textlink="">
      <xdr:nvSpPr>
        <xdr:cNvPr id="655" name="楕円 654"/>
        <xdr:cNvSpPr/>
      </xdr:nvSpPr>
      <xdr:spPr>
        <a:xfrm>
          <a:off x="16268700" y="124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153040</xdr:rowOff>
    </xdr:from>
    <xdr:ext cx="599010" cy="259045"/>
    <xdr:sp macro="" textlink="">
      <xdr:nvSpPr>
        <xdr:cNvPr id="656" name="公債費該当値テキスト"/>
        <xdr:cNvSpPr txBox="1"/>
      </xdr:nvSpPr>
      <xdr:spPr>
        <a:xfrm>
          <a:off x="16370300" y="1232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113208</xdr:rowOff>
    </xdr:from>
    <xdr:to>
      <xdr:col>81</xdr:col>
      <xdr:colOff>101600</xdr:colOff>
      <xdr:row>72</xdr:row>
      <xdr:rowOff>43358</xdr:rowOff>
    </xdr:to>
    <xdr:sp macro="" textlink="">
      <xdr:nvSpPr>
        <xdr:cNvPr id="657" name="楕円 656"/>
        <xdr:cNvSpPr/>
      </xdr:nvSpPr>
      <xdr:spPr>
        <a:xfrm>
          <a:off x="15430500" y="1228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59885</xdr:rowOff>
    </xdr:from>
    <xdr:ext cx="599010" cy="259045"/>
    <xdr:sp macro="" textlink="">
      <xdr:nvSpPr>
        <xdr:cNvPr id="658" name="テキスト ボックス 657"/>
        <xdr:cNvSpPr txBox="1"/>
      </xdr:nvSpPr>
      <xdr:spPr>
        <a:xfrm>
          <a:off x="15181795" y="1206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168666</xdr:rowOff>
    </xdr:from>
    <xdr:to>
      <xdr:col>76</xdr:col>
      <xdr:colOff>165100</xdr:colOff>
      <xdr:row>75</xdr:row>
      <xdr:rowOff>98816</xdr:rowOff>
    </xdr:to>
    <xdr:sp macro="" textlink="">
      <xdr:nvSpPr>
        <xdr:cNvPr id="659" name="楕円 658"/>
        <xdr:cNvSpPr/>
      </xdr:nvSpPr>
      <xdr:spPr>
        <a:xfrm>
          <a:off x="14541500" y="128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115343</xdr:rowOff>
    </xdr:from>
    <xdr:ext cx="534377" cy="259045"/>
    <xdr:sp macro="" textlink="">
      <xdr:nvSpPr>
        <xdr:cNvPr id="660" name="テキスト ボックス 659"/>
        <xdr:cNvSpPr txBox="1"/>
      </xdr:nvSpPr>
      <xdr:spPr>
        <a:xfrm>
          <a:off x="14325111" y="1263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167188</xdr:rowOff>
    </xdr:from>
    <xdr:to>
      <xdr:col>72</xdr:col>
      <xdr:colOff>38100</xdr:colOff>
      <xdr:row>75</xdr:row>
      <xdr:rowOff>97338</xdr:rowOff>
    </xdr:to>
    <xdr:sp macro="" textlink="">
      <xdr:nvSpPr>
        <xdr:cNvPr id="661" name="楕円 660"/>
        <xdr:cNvSpPr/>
      </xdr:nvSpPr>
      <xdr:spPr>
        <a:xfrm>
          <a:off x="13652500" y="128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113865</xdr:rowOff>
    </xdr:from>
    <xdr:ext cx="534377" cy="259045"/>
    <xdr:sp macro="" textlink="">
      <xdr:nvSpPr>
        <xdr:cNvPr id="662" name="テキスト ボックス 661"/>
        <xdr:cNvSpPr txBox="1"/>
      </xdr:nvSpPr>
      <xdr:spPr>
        <a:xfrm>
          <a:off x="13436111" y="126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161557</xdr:rowOff>
    </xdr:from>
    <xdr:to>
      <xdr:col>67</xdr:col>
      <xdr:colOff>101600</xdr:colOff>
      <xdr:row>75</xdr:row>
      <xdr:rowOff>91707</xdr:rowOff>
    </xdr:to>
    <xdr:sp macro="" textlink="">
      <xdr:nvSpPr>
        <xdr:cNvPr id="663" name="楕円 662"/>
        <xdr:cNvSpPr/>
      </xdr:nvSpPr>
      <xdr:spPr>
        <a:xfrm>
          <a:off x="12763500" y="128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108234</xdr:rowOff>
    </xdr:from>
    <xdr:ext cx="534377" cy="259045"/>
    <xdr:sp macro="" textlink="">
      <xdr:nvSpPr>
        <xdr:cNvPr id="664" name="テキスト ボックス 663"/>
        <xdr:cNvSpPr txBox="1"/>
      </xdr:nvSpPr>
      <xdr:spPr>
        <a:xfrm>
          <a:off x="12547111" y="1262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81412</xdr:rowOff>
    </xdr:from>
    <xdr:to>
      <xdr:col>85</xdr:col>
      <xdr:colOff>127000</xdr:colOff>
      <xdr:row>96</xdr:row>
      <xdr:rowOff>53025</xdr:rowOff>
    </xdr:to>
    <xdr:cxnSp macro="">
      <xdr:nvCxnSpPr>
        <xdr:cNvPr id="691" name="直線コネクタ 690"/>
        <xdr:cNvCxnSpPr/>
      </xdr:nvCxnSpPr>
      <xdr:spPr>
        <a:xfrm>
          <a:off x="15481300" y="16369162"/>
          <a:ext cx="838200" cy="14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81412</xdr:rowOff>
    </xdr:from>
    <xdr:to>
      <xdr:col>81</xdr:col>
      <xdr:colOff>50800</xdr:colOff>
      <xdr:row>98</xdr:row>
      <xdr:rowOff>9297</xdr:rowOff>
    </xdr:to>
    <xdr:cxnSp macro="">
      <xdr:nvCxnSpPr>
        <xdr:cNvPr id="694" name="直線コネクタ 693"/>
        <xdr:cNvCxnSpPr/>
      </xdr:nvCxnSpPr>
      <xdr:spPr>
        <a:xfrm flipV="1">
          <a:off x="14592300" y="16369162"/>
          <a:ext cx="889000" cy="44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164013</xdr:rowOff>
    </xdr:from>
    <xdr:to>
      <xdr:col>76</xdr:col>
      <xdr:colOff>114300</xdr:colOff>
      <xdr:row>98</xdr:row>
      <xdr:rowOff>9297</xdr:rowOff>
    </xdr:to>
    <xdr:cxnSp macro="">
      <xdr:nvCxnSpPr>
        <xdr:cNvPr id="697" name="直線コネクタ 696"/>
        <xdr:cNvCxnSpPr/>
      </xdr:nvCxnSpPr>
      <xdr:spPr>
        <a:xfrm>
          <a:off x="13703300" y="16794663"/>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164013</xdr:rowOff>
    </xdr:from>
    <xdr:to>
      <xdr:col>71</xdr:col>
      <xdr:colOff>177800</xdr:colOff>
      <xdr:row>98</xdr:row>
      <xdr:rowOff>13819</xdr:rowOff>
    </xdr:to>
    <xdr:cxnSp macro="">
      <xdr:nvCxnSpPr>
        <xdr:cNvPr id="700" name="直線コネクタ 699"/>
        <xdr:cNvCxnSpPr/>
      </xdr:nvCxnSpPr>
      <xdr:spPr>
        <a:xfrm flipV="1">
          <a:off x="12814300" y="16794663"/>
          <a:ext cx="889000" cy="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4" name="テキスト ボックス 703"/>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2225</xdr:rowOff>
    </xdr:from>
    <xdr:to>
      <xdr:col>85</xdr:col>
      <xdr:colOff>177800</xdr:colOff>
      <xdr:row>96</xdr:row>
      <xdr:rowOff>103825</xdr:rowOff>
    </xdr:to>
    <xdr:sp macro="" textlink="">
      <xdr:nvSpPr>
        <xdr:cNvPr id="710" name="楕円 709"/>
        <xdr:cNvSpPr/>
      </xdr:nvSpPr>
      <xdr:spPr>
        <a:xfrm>
          <a:off x="16268700" y="164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25102</xdr:rowOff>
    </xdr:from>
    <xdr:ext cx="534377" cy="259045"/>
    <xdr:sp macro="" textlink="">
      <xdr:nvSpPr>
        <xdr:cNvPr id="711" name="積立金該当値テキスト"/>
        <xdr:cNvSpPr txBox="1"/>
      </xdr:nvSpPr>
      <xdr:spPr>
        <a:xfrm>
          <a:off x="16370300" y="1631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30612</xdr:rowOff>
    </xdr:from>
    <xdr:to>
      <xdr:col>81</xdr:col>
      <xdr:colOff>101600</xdr:colOff>
      <xdr:row>95</xdr:row>
      <xdr:rowOff>132212</xdr:rowOff>
    </xdr:to>
    <xdr:sp macro="" textlink="">
      <xdr:nvSpPr>
        <xdr:cNvPr id="712" name="楕円 711"/>
        <xdr:cNvSpPr/>
      </xdr:nvSpPr>
      <xdr:spPr>
        <a:xfrm>
          <a:off x="15430500" y="163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148739</xdr:rowOff>
    </xdr:from>
    <xdr:ext cx="599010" cy="259045"/>
    <xdr:sp macro="" textlink="">
      <xdr:nvSpPr>
        <xdr:cNvPr id="713" name="テキスト ボックス 712"/>
        <xdr:cNvSpPr txBox="1"/>
      </xdr:nvSpPr>
      <xdr:spPr>
        <a:xfrm>
          <a:off x="15181795" y="160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129947</xdr:rowOff>
    </xdr:from>
    <xdr:to>
      <xdr:col>76</xdr:col>
      <xdr:colOff>165100</xdr:colOff>
      <xdr:row>98</xdr:row>
      <xdr:rowOff>60097</xdr:rowOff>
    </xdr:to>
    <xdr:sp macro="" textlink="">
      <xdr:nvSpPr>
        <xdr:cNvPr id="714" name="楕円 713"/>
        <xdr:cNvSpPr/>
      </xdr:nvSpPr>
      <xdr:spPr>
        <a:xfrm>
          <a:off x="14541500" y="1676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51224</xdr:rowOff>
    </xdr:from>
    <xdr:ext cx="534377" cy="259045"/>
    <xdr:sp macro="" textlink="">
      <xdr:nvSpPr>
        <xdr:cNvPr id="715" name="テキスト ボックス 714"/>
        <xdr:cNvSpPr txBox="1"/>
      </xdr:nvSpPr>
      <xdr:spPr>
        <a:xfrm>
          <a:off x="14325111" y="1685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113213</xdr:rowOff>
    </xdr:from>
    <xdr:to>
      <xdr:col>72</xdr:col>
      <xdr:colOff>38100</xdr:colOff>
      <xdr:row>98</xdr:row>
      <xdr:rowOff>43363</xdr:rowOff>
    </xdr:to>
    <xdr:sp macro="" textlink="">
      <xdr:nvSpPr>
        <xdr:cNvPr id="716" name="楕円 715"/>
        <xdr:cNvSpPr/>
      </xdr:nvSpPr>
      <xdr:spPr>
        <a:xfrm>
          <a:off x="13652500" y="167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59890</xdr:rowOff>
    </xdr:from>
    <xdr:ext cx="534377" cy="259045"/>
    <xdr:sp macro="" textlink="">
      <xdr:nvSpPr>
        <xdr:cNvPr id="717" name="テキスト ボックス 716"/>
        <xdr:cNvSpPr txBox="1"/>
      </xdr:nvSpPr>
      <xdr:spPr>
        <a:xfrm>
          <a:off x="13436111" y="1651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134469</xdr:rowOff>
    </xdr:from>
    <xdr:to>
      <xdr:col>67</xdr:col>
      <xdr:colOff>101600</xdr:colOff>
      <xdr:row>98</xdr:row>
      <xdr:rowOff>64619</xdr:rowOff>
    </xdr:to>
    <xdr:sp macro="" textlink="">
      <xdr:nvSpPr>
        <xdr:cNvPr id="718" name="楕円 717"/>
        <xdr:cNvSpPr/>
      </xdr:nvSpPr>
      <xdr:spPr>
        <a:xfrm>
          <a:off x="12763500" y="167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81146</xdr:rowOff>
    </xdr:from>
    <xdr:ext cx="534377" cy="259045"/>
    <xdr:sp macro="" textlink="">
      <xdr:nvSpPr>
        <xdr:cNvPr id="719" name="テキスト ボックス 718"/>
        <xdr:cNvSpPr txBox="1"/>
      </xdr:nvSpPr>
      <xdr:spPr>
        <a:xfrm>
          <a:off x="12547111" y="165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103261</xdr:rowOff>
    </xdr:from>
    <xdr:to>
      <xdr:col>116</xdr:col>
      <xdr:colOff>63500</xdr:colOff>
      <xdr:row>37</xdr:row>
      <xdr:rowOff>105661</xdr:rowOff>
    </xdr:to>
    <xdr:cxnSp macro="">
      <xdr:nvCxnSpPr>
        <xdr:cNvPr id="746" name="直線コネクタ 745"/>
        <xdr:cNvCxnSpPr/>
      </xdr:nvCxnSpPr>
      <xdr:spPr>
        <a:xfrm flipV="1">
          <a:off x="21323300" y="6446911"/>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7" name="投資及び出資金平均値テキスト"/>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105661</xdr:rowOff>
    </xdr:from>
    <xdr:to>
      <xdr:col>111</xdr:col>
      <xdr:colOff>177800</xdr:colOff>
      <xdr:row>37</xdr:row>
      <xdr:rowOff>121846</xdr:rowOff>
    </xdr:to>
    <xdr:cxnSp macro="">
      <xdr:nvCxnSpPr>
        <xdr:cNvPr id="749" name="直線コネクタ 748"/>
        <xdr:cNvCxnSpPr/>
      </xdr:nvCxnSpPr>
      <xdr:spPr>
        <a:xfrm flipV="1">
          <a:off x="20434300" y="6449311"/>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121846</xdr:rowOff>
    </xdr:from>
    <xdr:to>
      <xdr:col>107</xdr:col>
      <xdr:colOff>50800</xdr:colOff>
      <xdr:row>38</xdr:row>
      <xdr:rowOff>138260</xdr:rowOff>
    </xdr:to>
    <xdr:cxnSp macro="">
      <xdr:nvCxnSpPr>
        <xdr:cNvPr id="752" name="直線コネクタ 751"/>
        <xdr:cNvCxnSpPr/>
      </xdr:nvCxnSpPr>
      <xdr:spPr>
        <a:xfrm flipV="1">
          <a:off x="19545300" y="6465496"/>
          <a:ext cx="889000" cy="18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135471</xdr:rowOff>
    </xdr:from>
    <xdr:to>
      <xdr:col>102</xdr:col>
      <xdr:colOff>114300</xdr:colOff>
      <xdr:row>38</xdr:row>
      <xdr:rowOff>138260</xdr:rowOff>
    </xdr:to>
    <xdr:cxnSp macro="">
      <xdr:nvCxnSpPr>
        <xdr:cNvPr id="755" name="直線コネクタ 754"/>
        <xdr:cNvCxnSpPr/>
      </xdr:nvCxnSpPr>
      <xdr:spPr>
        <a:xfrm>
          <a:off x="18656300" y="665057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52461</xdr:rowOff>
    </xdr:from>
    <xdr:to>
      <xdr:col>116</xdr:col>
      <xdr:colOff>114300</xdr:colOff>
      <xdr:row>37</xdr:row>
      <xdr:rowOff>154061</xdr:rowOff>
    </xdr:to>
    <xdr:sp macro="" textlink="">
      <xdr:nvSpPr>
        <xdr:cNvPr id="765" name="楕円 764"/>
        <xdr:cNvSpPr/>
      </xdr:nvSpPr>
      <xdr:spPr>
        <a:xfrm>
          <a:off x="22110700" y="63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75338</xdr:rowOff>
    </xdr:from>
    <xdr:ext cx="469744" cy="259045"/>
    <xdr:sp macro="" textlink="">
      <xdr:nvSpPr>
        <xdr:cNvPr id="766" name="投資及び出資金該当値テキスト"/>
        <xdr:cNvSpPr txBox="1"/>
      </xdr:nvSpPr>
      <xdr:spPr>
        <a:xfrm>
          <a:off x="22212300" y="62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54861</xdr:rowOff>
    </xdr:from>
    <xdr:to>
      <xdr:col>112</xdr:col>
      <xdr:colOff>38100</xdr:colOff>
      <xdr:row>37</xdr:row>
      <xdr:rowOff>156461</xdr:rowOff>
    </xdr:to>
    <xdr:sp macro="" textlink="">
      <xdr:nvSpPr>
        <xdr:cNvPr id="767" name="楕円 766"/>
        <xdr:cNvSpPr/>
      </xdr:nvSpPr>
      <xdr:spPr>
        <a:xfrm>
          <a:off x="21272500" y="63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1538</xdr:rowOff>
    </xdr:from>
    <xdr:ext cx="469744" cy="259045"/>
    <xdr:sp macro="" textlink="">
      <xdr:nvSpPr>
        <xdr:cNvPr id="768" name="テキスト ボックス 767"/>
        <xdr:cNvSpPr txBox="1"/>
      </xdr:nvSpPr>
      <xdr:spPr>
        <a:xfrm>
          <a:off x="21088428" y="617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71046</xdr:rowOff>
    </xdr:from>
    <xdr:to>
      <xdr:col>107</xdr:col>
      <xdr:colOff>101600</xdr:colOff>
      <xdr:row>38</xdr:row>
      <xdr:rowOff>1197</xdr:rowOff>
    </xdr:to>
    <xdr:sp macro="" textlink="">
      <xdr:nvSpPr>
        <xdr:cNvPr id="769" name="楕円 768"/>
        <xdr:cNvSpPr/>
      </xdr:nvSpPr>
      <xdr:spPr>
        <a:xfrm>
          <a:off x="20383500" y="64146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17723</xdr:rowOff>
    </xdr:from>
    <xdr:ext cx="469744" cy="259045"/>
    <xdr:sp macro="" textlink="">
      <xdr:nvSpPr>
        <xdr:cNvPr id="770" name="テキスト ボックス 769"/>
        <xdr:cNvSpPr txBox="1"/>
      </xdr:nvSpPr>
      <xdr:spPr>
        <a:xfrm>
          <a:off x="20199428" y="61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87460</xdr:rowOff>
    </xdr:from>
    <xdr:to>
      <xdr:col>102</xdr:col>
      <xdr:colOff>165100</xdr:colOff>
      <xdr:row>39</xdr:row>
      <xdr:rowOff>17610</xdr:rowOff>
    </xdr:to>
    <xdr:sp macro="" textlink="">
      <xdr:nvSpPr>
        <xdr:cNvPr id="771" name="楕円 770"/>
        <xdr:cNvSpPr/>
      </xdr:nvSpPr>
      <xdr:spPr>
        <a:xfrm>
          <a:off x="19494500" y="66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8737</xdr:rowOff>
    </xdr:from>
    <xdr:ext cx="313932" cy="259045"/>
    <xdr:sp macro="" textlink="">
      <xdr:nvSpPr>
        <xdr:cNvPr id="772" name="テキスト ボックス 771"/>
        <xdr:cNvSpPr txBox="1"/>
      </xdr:nvSpPr>
      <xdr:spPr>
        <a:xfrm>
          <a:off x="19388333" y="669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84671</xdr:rowOff>
    </xdr:from>
    <xdr:to>
      <xdr:col>98</xdr:col>
      <xdr:colOff>38100</xdr:colOff>
      <xdr:row>39</xdr:row>
      <xdr:rowOff>14821</xdr:rowOff>
    </xdr:to>
    <xdr:sp macro="" textlink="">
      <xdr:nvSpPr>
        <xdr:cNvPr id="773" name="楕円 772"/>
        <xdr:cNvSpPr/>
      </xdr:nvSpPr>
      <xdr:spPr>
        <a:xfrm>
          <a:off x="18605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5948</xdr:rowOff>
    </xdr:from>
    <xdr:ext cx="378565" cy="259045"/>
    <xdr:sp macro="" textlink="">
      <xdr:nvSpPr>
        <xdr:cNvPr id="774" name="テキスト ボックス 773"/>
        <xdr:cNvSpPr txBox="1"/>
      </xdr:nvSpPr>
      <xdr:spPr>
        <a:xfrm>
          <a:off x="18467017" y="669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166904</xdr:rowOff>
    </xdr:from>
    <xdr:to>
      <xdr:col>116</xdr:col>
      <xdr:colOff>63500</xdr:colOff>
      <xdr:row>58</xdr:row>
      <xdr:rowOff>167970</xdr:rowOff>
    </xdr:to>
    <xdr:cxnSp macro="">
      <xdr:nvCxnSpPr>
        <xdr:cNvPr id="803" name="直線コネクタ 802"/>
        <xdr:cNvCxnSpPr/>
      </xdr:nvCxnSpPr>
      <xdr:spPr>
        <a:xfrm flipV="1">
          <a:off x="21323300" y="10111004"/>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167970</xdr:rowOff>
    </xdr:from>
    <xdr:to>
      <xdr:col>111</xdr:col>
      <xdr:colOff>177800</xdr:colOff>
      <xdr:row>58</xdr:row>
      <xdr:rowOff>168846</xdr:rowOff>
    </xdr:to>
    <xdr:cxnSp macro="">
      <xdr:nvCxnSpPr>
        <xdr:cNvPr id="806" name="直線コネクタ 805"/>
        <xdr:cNvCxnSpPr/>
      </xdr:nvCxnSpPr>
      <xdr:spPr>
        <a:xfrm flipV="1">
          <a:off x="20434300" y="10112070"/>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168846</xdr:rowOff>
    </xdr:from>
    <xdr:to>
      <xdr:col>107</xdr:col>
      <xdr:colOff>50800</xdr:colOff>
      <xdr:row>58</xdr:row>
      <xdr:rowOff>169837</xdr:rowOff>
    </xdr:to>
    <xdr:cxnSp macro="">
      <xdr:nvCxnSpPr>
        <xdr:cNvPr id="809" name="直線コネクタ 808"/>
        <xdr:cNvCxnSpPr/>
      </xdr:nvCxnSpPr>
      <xdr:spPr>
        <a:xfrm flipV="1">
          <a:off x="19545300" y="1011294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169837</xdr:rowOff>
    </xdr:from>
    <xdr:to>
      <xdr:col>102</xdr:col>
      <xdr:colOff>114300</xdr:colOff>
      <xdr:row>58</xdr:row>
      <xdr:rowOff>170866</xdr:rowOff>
    </xdr:to>
    <xdr:cxnSp macro="">
      <xdr:nvCxnSpPr>
        <xdr:cNvPr id="812" name="直線コネクタ 811"/>
        <xdr:cNvCxnSpPr/>
      </xdr:nvCxnSpPr>
      <xdr:spPr>
        <a:xfrm flipV="1">
          <a:off x="18656300" y="1011393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116104</xdr:rowOff>
    </xdr:from>
    <xdr:to>
      <xdr:col>116</xdr:col>
      <xdr:colOff>114300</xdr:colOff>
      <xdr:row>59</xdr:row>
      <xdr:rowOff>46254</xdr:rowOff>
    </xdr:to>
    <xdr:sp macro="" textlink="">
      <xdr:nvSpPr>
        <xdr:cNvPr id="822" name="楕円 821"/>
        <xdr:cNvSpPr/>
      </xdr:nvSpPr>
      <xdr:spPr>
        <a:xfrm>
          <a:off x="221107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31031</xdr:rowOff>
    </xdr:from>
    <xdr:ext cx="469744" cy="259045"/>
    <xdr:sp macro="" textlink="">
      <xdr:nvSpPr>
        <xdr:cNvPr id="823" name="貸付金該当値テキスト"/>
        <xdr:cNvSpPr txBox="1"/>
      </xdr:nvSpPr>
      <xdr:spPr>
        <a:xfrm>
          <a:off x="22212300" y="997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117170</xdr:rowOff>
    </xdr:from>
    <xdr:to>
      <xdr:col>112</xdr:col>
      <xdr:colOff>38100</xdr:colOff>
      <xdr:row>59</xdr:row>
      <xdr:rowOff>47320</xdr:rowOff>
    </xdr:to>
    <xdr:sp macro="" textlink="">
      <xdr:nvSpPr>
        <xdr:cNvPr id="824" name="楕円 823"/>
        <xdr:cNvSpPr/>
      </xdr:nvSpPr>
      <xdr:spPr>
        <a:xfrm>
          <a:off x="21272500" y="100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38447</xdr:rowOff>
    </xdr:from>
    <xdr:ext cx="469744" cy="259045"/>
    <xdr:sp macro="" textlink="">
      <xdr:nvSpPr>
        <xdr:cNvPr id="825" name="テキスト ボックス 824"/>
        <xdr:cNvSpPr txBox="1"/>
      </xdr:nvSpPr>
      <xdr:spPr>
        <a:xfrm>
          <a:off x="21088428" y="101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118046</xdr:rowOff>
    </xdr:from>
    <xdr:to>
      <xdr:col>107</xdr:col>
      <xdr:colOff>101600</xdr:colOff>
      <xdr:row>59</xdr:row>
      <xdr:rowOff>48196</xdr:rowOff>
    </xdr:to>
    <xdr:sp macro="" textlink="">
      <xdr:nvSpPr>
        <xdr:cNvPr id="826" name="楕円 825"/>
        <xdr:cNvSpPr/>
      </xdr:nvSpPr>
      <xdr:spPr>
        <a:xfrm>
          <a:off x="20383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39323</xdr:rowOff>
    </xdr:from>
    <xdr:ext cx="469744" cy="259045"/>
    <xdr:sp macro="" textlink="">
      <xdr:nvSpPr>
        <xdr:cNvPr id="827" name="テキスト ボックス 826"/>
        <xdr:cNvSpPr txBox="1"/>
      </xdr:nvSpPr>
      <xdr:spPr>
        <a:xfrm>
          <a:off x="20199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119037</xdr:rowOff>
    </xdr:from>
    <xdr:to>
      <xdr:col>102</xdr:col>
      <xdr:colOff>165100</xdr:colOff>
      <xdr:row>59</xdr:row>
      <xdr:rowOff>49187</xdr:rowOff>
    </xdr:to>
    <xdr:sp macro="" textlink="">
      <xdr:nvSpPr>
        <xdr:cNvPr id="828" name="楕円 827"/>
        <xdr:cNvSpPr/>
      </xdr:nvSpPr>
      <xdr:spPr>
        <a:xfrm>
          <a:off x="19494500" y="100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40314</xdr:rowOff>
    </xdr:from>
    <xdr:ext cx="469744" cy="259045"/>
    <xdr:sp macro="" textlink="">
      <xdr:nvSpPr>
        <xdr:cNvPr id="829" name="テキスト ボックス 828"/>
        <xdr:cNvSpPr txBox="1"/>
      </xdr:nvSpPr>
      <xdr:spPr>
        <a:xfrm>
          <a:off x="19310428" y="101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120066</xdr:rowOff>
    </xdr:from>
    <xdr:to>
      <xdr:col>98</xdr:col>
      <xdr:colOff>38100</xdr:colOff>
      <xdr:row>59</xdr:row>
      <xdr:rowOff>50216</xdr:rowOff>
    </xdr:to>
    <xdr:sp macro="" textlink="">
      <xdr:nvSpPr>
        <xdr:cNvPr id="830" name="楕円 829"/>
        <xdr:cNvSpPr/>
      </xdr:nvSpPr>
      <xdr:spPr>
        <a:xfrm>
          <a:off x="18605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41343</xdr:rowOff>
    </xdr:from>
    <xdr:ext cx="469744" cy="259045"/>
    <xdr:sp macro="" textlink="">
      <xdr:nvSpPr>
        <xdr:cNvPr id="831" name="テキスト ボックス 830"/>
        <xdr:cNvSpPr txBox="1"/>
      </xdr:nvSpPr>
      <xdr:spPr>
        <a:xfrm>
          <a:off x="18421428" y="101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37630</xdr:rowOff>
    </xdr:from>
    <xdr:to>
      <xdr:col>116</xdr:col>
      <xdr:colOff>63500</xdr:colOff>
      <xdr:row>72</xdr:row>
      <xdr:rowOff>90404</xdr:rowOff>
    </xdr:to>
    <xdr:cxnSp macro="">
      <xdr:nvCxnSpPr>
        <xdr:cNvPr id="863" name="直線コネクタ 862"/>
        <xdr:cNvCxnSpPr/>
      </xdr:nvCxnSpPr>
      <xdr:spPr>
        <a:xfrm>
          <a:off x="21323300" y="12382030"/>
          <a:ext cx="8382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37630</xdr:rowOff>
    </xdr:from>
    <xdr:to>
      <xdr:col>111</xdr:col>
      <xdr:colOff>177800</xdr:colOff>
      <xdr:row>72</xdr:row>
      <xdr:rowOff>46251</xdr:rowOff>
    </xdr:to>
    <xdr:cxnSp macro="">
      <xdr:nvCxnSpPr>
        <xdr:cNvPr id="866" name="直線コネクタ 865"/>
        <xdr:cNvCxnSpPr/>
      </xdr:nvCxnSpPr>
      <xdr:spPr>
        <a:xfrm flipV="1">
          <a:off x="20434300" y="12382030"/>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142035</xdr:rowOff>
    </xdr:from>
    <xdr:to>
      <xdr:col>107</xdr:col>
      <xdr:colOff>50800</xdr:colOff>
      <xdr:row>72</xdr:row>
      <xdr:rowOff>46251</xdr:rowOff>
    </xdr:to>
    <xdr:cxnSp macro="">
      <xdr:nvCxnSpPr>
        <xdr:cNvPr id="869" name="直線コネクタ 868"/>
        <xdr:cNvCxnSpPr/>
      </xdr:nvCxnSpPr>
      <xdr:spPr>
        <a:xfrm>
          <a:off x="19545300" y="12143535"/>
          <a:ext cx="8890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142035</xdr:rowOff>
    </xdr:from>
    <xdr:to>
      <xdr:col>102</xdr:col>
      <xdr:colOff>114300</xdr:colOff>
      <xdr:row>71</xdr:row>
      <xdr:rowOff>61127</xdr:rowOff>
    </xdr:to>
    <xdr:cxnSp macro="">
      <xdr:nvCxnSpPr>
        <xdr:cNvPr id="872" name="直線コネクタ 871"/>
        <xdr:cNvCxnSpPr/>
      </xdr:nvCxnSpPr>
      <xdr:spPr>
        <a:xfrm flipV="1">
          <a:off x="18656300" y="12143535"/>
          <a:ext cx="889000" cy="9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129131</xdr:rowOff>
    </xdr:from>
    <xdr:ext cx="534377" cy="259045"/>
    <xdr:sp macro="" textlink="">
      <xdr:nvSpPr>
        <xdr:cNvPr id="874" name="テキスト ボックス 873"/>
        <xdr:cNvSpPr txBox="1"/>
      </xdr:nvSpPr>
      <xdr:spPr>
        <a:xfrm>
          <a:off x="19278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131596</xdr:rowOff>
    </xdr:from>
    <xdr:ext cx="534377" cy="259045"/>
    <xdr:sp macro="" textlink="">
      <xdr:nvSpPr>
        <xdr:cNvPr id="876" name="テキスト ボックス 875"/>
        <xdr:cNvSpPr txBox="1"/>
      </xdr:nvSpPr>
      <xdr:spPr>
        <a:xfrm>
          <a:off x="18389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39604</xdr:rowOff>
    </xdr:from>
    <xdr:to>
      <xdr:col>116</xdr:col>
      <xdr:colOff>114300</xdr:colOff>
      <xdr:row>72</xdr:row>
      <xdr:rowOff>141204</xdr:rowOff>
    </xdr:to>
    <xdr:sp macro="" textlink="">
      <xdr:nvSpPr>
        <xdr:cNvPr id="882" name="楕円 881"/>
        <xdr:cNvSpPr/>
      </xdr:nvSpPr>
      <xdr:spPr>
        <a:xfrm>
          <a:off x="22110700" y="123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62481</xdr:rowOff>
    </xdr:from>
    <xdr:ext cx="534377" cy="259045"/>
    <xdr:sp macro="" textlink="">
      <xdr:nvSpPr>
        <xdr:cNvPr id="883" name="繰出金該当値テキスト"/>
        <xdr:cNvSpPr txBox="1"/>
      </xdr:nvSpPr>
      <xdr:spPr>
        <a:xfrm>
          <a:off x="22212300" y="122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158280</xdr:rowOff>
    </xdr:from>
    <xdr:to>
      <xdr:col>112</xdr:col>
      <xdr:colOff>38100</xdr:colOff>
      <xdr:row>72</xdr:row>
      <xdr:rowOff>88430</xdr:rowOff>
    </xdr:to>
    <xdr:sp macro="" textlink="">
      <xdr:nvSpPr>
        <xdr:cNvPr id="884" name="楕円 883"/>
        <xdr:cNvSpPr/>
      </xdr:nvSpPr>
      <xdr:spPr>
        <a:xfrm>
          <a:off x="21272500" y="123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104957</xdr:rowOff>
    </xdr:from>
    <xdr:ext cx="534377" cy="259045"/>
    <xdr:sp macro="" textlink="">
      <xdr:nvSpPr>
        <xdr:cNvPr id="885" name="テキスト ボックス 884"/>
        <xdr:cNvSpPr txBox="1"/>
      </xdr:nvSpPr>
      <xdr:spPr>
        <a:xfrm>
          <a:off x="21056111" y="121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166901</xdr:rowOff>
    </xdr:from>
    <xdr:to>
      <xdr:col>107</xdr:col>
      <xdr:colOff>101600</xdr:colOff>
      <xdr:row>72</xdr:row>
      <xdr:rowOff>97051</xdr:rowOff>
    </xdr:to>
    <xdr:sp macro="" textlink="">
      <xdr:nvSpPr>
        <xdr:cNvPr id="886" name="楕円 885"/>
        <xdr:cNvSpPr/>
      </xdr:nvSpPr>
      <xdr:spPr>
        <a:xfrm>
          <a:off x="20383500" y="123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113578</xdr:rowOff>
    </xdr:from>
    <xdr:ext cx="534377" cy="259045"/>
    <xdr:sp macro="" textlink="">
      <xdr:nvSpPr>
        <xdr:cNvPr id="887" name="テキスト ボックス 886"/>
        <xdr:cNvSpPr txBox="1"/>
      </xdr:nvSpPr>
      <xdr:spPr>
        <a:xfrm>
          <a:off x="20167111" y="121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91235</xdr:rowOff>
    </xdr:from>
    <xdr:to>
      <xdr:col>102</xdr:col>
      <xdr:colOff>165100</xdr:colOff>
      <xdr:row>71</xdr:row>
      <xdr:rowOff>21385</xdr:rowOff>
    </xdr:to>
    <xdr:sp macro="" textlink="">
      <xdr:nvSpPr>
        <xdr:cNvPr id="888" name="楕円 887"/>
        <xdr:cNvSpPr/>
      </xdr:nvSpPr>
      <xdr:spPr>
        <a:xfrm>
          <a:off x="19494500" y="120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37912</xdr:rowOff>
    </xdr:from>
    <xdr:ext cx="599010" cy="259045"/>
    <xdr:sp macro="" textlink="">
      <xdr:nvSpPr>
        <xdr:cNvPr id="889" name="テキスト ボックス 888"/>
        <xdr:cNvSpPr txBox="1"/>
      </xdr:nvSpPr>
      <xdr:spPr>
        <a:xfrm>
          <a:off x="19245795" y="1186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10327</xdr:rowOff>
    </xdr:from>
    <xdr:to>
      <xdr:col>98</xdr:col>
      <xdr:colOff>38100</xdr:colOff>
      <xdr:row>71</xdr:row>
      <xdr:rowOff>111927</xdr:rowOff>
    </xdr:to>
    <xdr:sp macro="" textlink="">
      <xdr:nvSpPr>
        <xdr:cNvPr id="890" name="楕円 889"/>
        <xdr:cNvSpPr/>
      </xdr:nvSpPr>
      <xdr:spPr>
        <a:xfrm>
          <a:off x="18605500" y="121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128454</xdr:rowOff>
    </xdr:from>
    <xdr:ext cx="599010" cy="259045"/>
    <xdr:sp macro="" textlink="">
      <xdr:nvSpPr>
        <xdr:cNvPr id="891" name="テキスト ボックス 890"/>
        <xdr:cNvSpPr txBox="1"/>
      </xdr:nvSpPr>
      <xdr:spPr>
        <a:xfrm>
          <a:off x="18356795" y="1195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公債費については、約</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千万の繰上償還を行ったことにより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昨年に引き続き数値が高くなっている。今後は合併関連事業により増加が見込まれる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、計画的な繰上償還を行</a:t>
          </a:r>
          <a:r>
            <a:rPr lang="ja-JP" altLang="en-US" sz="1100" b="0" i="0" baseline="0">
              <a:solidFill>
                <a:schemeClr val="dk1"/>
              </a:solidFill>
              <a:effectLst/>
              <a:latin typeface="+mn-lt"/>
              <a:ea typeface="+mn-ea"/>
              <a:cs typeface="+mn-cs"/>
            </a:rPr>
            <a:t>う</a:t>
          </a:r>
          <a:r>
            <a:rPr lang="ja-JP" altLang="ja-JP" sz="1100" b="0" i="0" baseline="0">
              <a:solidFill>
                <a:schemeClr val="dk1"/>
              </a:solidFill>
              <a:effectLst/>
              <a:latin typeface="+mn-lt"/>
              <a:ea typeface="+mn-ea"/>
              <a:cs typeface="+mn-cs"/>
            </a:rPr>
            <a:t>など、適切な管理</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公債費負担の抑制に努める。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繰出金については、</a:t>
          </a:r>
          <a:r>
            <a:rPr lang="ja-JP" altLang="en-US" sz="1100" b="0" i="0" baseline="0">
              <a:solidFill>
                <a:schemeClr val="dk1"/>
              </a:solidFill>
              <a:effectLst/>
              <a:latin typeface="+mn-lt"/>
              <a:ea typeface="+mn-ea"/>
              <a:cs typeface="+mn-cs"/>
            </a:rPr>
            <a:t>減少傾向にあるが、類似団体平均に対して</a:t>
          </a:r>
          <a:r>
            <a:rPr lang="ja-JP" altLang="ja-JP" sz="1100" b="0" i="0" baseline="0">
              <a:solidFill>
                <a:schemeClr val="dk1"/>
              </a:solidFill>
              <a:effectLst/>
              <a:latin typeface="+mn-lt"/>
              <a:ea typeface="+mn-ea"/>
              <a:cs typeface="+mn-cs"/>
            </a:rPr>
            <a:t>高い水準となっている</a:t>
          </a:r>
          <a:r>
            <a:rPr lang="ja-JP" altLang="en-US" sz="1100" b="0" i="0" baseline="0">
              <a:solidFill>
                <a:schemeClr val="dk1"/>
              </a:solidFill>
              <a:effectLst/>
              <a:latin typeface="+mn-lt"/>
              <a:ea typeface="+mn-ea"/>
              <a:cs typeface="+mn-cs"/>
            </a:rPr>
            <a:t>ため、引き続き</a:t>
          </a:r>
          <a:r>
            <a:rPr kumimoji="1" lang="ja-JP" altLang="ja-JP" sz="1100">
              <a:solidFill>
                <a:schemeClr val="dk1"/>
              </a:solidFill>
              <a:effectLst/>
              <a:latin typeface="+mn-lt"/>
              <a:ea typeface="+mn-ea"/>
              <a:cs typeface="+mn-cs"/>
            </a:rPr>
            <a:t>経費の削減や保険税（料）の適正化</a:t>
          </a:r>
          <a:r>
            <a:rPr kumimoji="1" lang="ja-JP" altLang="en-US" sz="1100">
              <a:solidFill>
                <a:schemeClr val="dk1"/>
              </a:solidFill>
              <a:effectLst/>
              <a:latin typeface="+mn-lt"/>
              <a:ea typeface="+mn-ea"/>
              <a:cs typeface="+mn-cs"/>
            </a:rPr>
            <a:t>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普通建設事業費については、義務教育学校建設事業により大きくなっている。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積立金については、長期振興町づくり基金</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減債基金等への積立によるものである。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13,222
13,054
232.17
14,287,977
13,876,932
410,654
7,258,896
11,436,943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118636</xdr:rowOff>
    </xdr:from>
    <xdr:to>
      <xdr:col>24</xdr:col>
      <xdr:colOff>63500</xdr:colOff>
      <xdr:row>37</xdr:row>
      <xdr:rowOff>23440</xdr:rowOff>
    </xdr:to>
    <xdr:cxnSp macro="">
      <xdr:nvCxnSpPr>
        <xdr:cNvPr id="63" name="直線コネクタ 62"/>
        <xdr:cNvCxnSpPr/>
      </xdr:nvCxnSpPr>
      <xdr:spPr>
        <a:xfrm flipV="1">
          <a:off x="3797300" y="6290836"/>
          <a:ext cx="838200" cy="7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23440</xdr:rowOff>
    </xdr:from>
    <xdr:to>
      <xdr:col>19</xdr:col>
      <xdr:colOff>177800</xdr:colOff>
      <xdr:row>37</xdr:row>
      <xdr:rowOff>89408</xdr:rowOff>
    </xdr:to>
    <xdr:cxnSp macro="">
      <xdr:nvCxnSpPr>
        <xdr:cNvPr id="66" name="直線コネクタ 65"/>
        <xdr:cNvCxnSpPr/>
      </xdr:nvCxnSpPr>
      <xdr:spPr>
        <a:xfrm flipV="1">
          <a:off x="2908300" y="6367090"/>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63772</xdr:rowOff>
    </xdr:from>
    <xdr:to>
      <xdr:col>15</xdr:col>
      <xdr:colOff>50800</xdr:colOff>
      <xdr:row>37</xdr:row>
      <xdr:rowOff>89408</xdr:rowOff>
    </xdr:to>
    <xdr:cxnSp macro="">
      <xdr:nvCxnSpPr>
        <xdr:cNvPr id="69" name="直線コネクタ 68"/>
        <xdr:cNvCxnSpPr/>
      </xdr:nvCxnSpPr>
      <xdr:spPr>
        <a:xfrm>
          <a:off x="2019300" y="6407422"/>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139047</xdr:rowOff>
    </xdr:from>
    <xdr:to>
      <xdr:col>10</xdr:col>
      <xdr:colOff>114300</xdr:colOff>
      <xdr:row>37</xdr:row>
      <xdr:rowOff>63772</xdr:rowOff>
    </xdr:to>
    <xdr:cxnSp macro="">
      <xdr:nvCxnSpPr>
        <xdr:cNvPr id="72" name="直線コネクタ 71"/>
        <xdr:cNvCxnSpPr/>
      </xdr:nvCxnSpPr>
      <xdr:spPr>
        <a:xfrm>
          <a:off x="1130300" y="6311247"/>
          <a:ext cx="889000" cy="9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67836</xdr:rowOff>
    </xdr:from>
    <xdr:to>
      <xdr:col>24</xdr:col>
      <xdr:colOff>114300</xdr:colOff>
      <xdr:row>36</xdr:row>
      <xdr:rowOff>169436</xdr:rowOff>
    </xdr:to>
    <xdr:sp macro="" textlink="">
      <xdr:nvSpPr>
        <xdr:cNvPr id="82" name="楕円 81"/>
        <xdr:cNvSpPr/>
      </xdr:nvSpPr>
      <xdr:spPr>
        <a:xfrm>
          <a:off x="4584700" y="62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90713</xdr:rowOff>
    </xdr:from>
    <xdr:ext cx="469744" cy="259045"/>
    <xdr:sp macro="" textlink="">
      <xdr:nvSpPr>
        <xdr:cNvPr id="83" name="議会費該当値テキスト"/>
        <xdr:cNvSpPr txBox="1"/>
      </xdr:nvSpPr>
      <xdr:spPr>
        <a:xfrm>
          <a:off x="4686300" y="609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144090</xdr:rowOff>
    </xdr:from>
    <xdr:to>
      <xdr:col>20</xdr:col>
      <xdr:colOff>38100</xdr:colOff>
      <xdr:row>37</xdr:row>
      <xdr:rowOff>74240</xdr:rowOff>
    </xdr:to>
    <xdr:sp macro="" textlink="">
      <xdr:nvSpPr>
        <xdr:cNvPr id="84" name="楕円 83"/>
        <xdr:cNvSpPr/>
      </xdr:nvSpPr>
      <xdr:spPr>
        <a:xfrm>
          <a:off x="3746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90767</xdr:rowOff>
    </xdr:from>
    <xdr:ext cx="469744" cy="259045"/>
    <xdr:sp macro="" textlink="">
      <xdr:nvSpPr>
        <xdr:cNvPr id="85" name="テキスト ボックス 84"/>
        <xdr:cNvSpPr txBox="1"/>
      </xdr:nvSpPr>
      <xdr:spPr>
        <a:xfrm>
          <a:off x="3562428" y="609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38608</xdr:rowOff>
    </xdr:from>
    <xdr:to>
      <xdr:col>15</xdr:col>
      <xdr:colOff>101600</xdr:colOff>
      <xdr:row>37</xdr:row>
      <xdr:rowOff>140208</xdr:rowOff>
    </xdr:to>
    <xdr:sp macro="" textlink="">
      <xdr:nvSpPr>
        <xdr:cNvPr id="86" name="楕円 85"/>
        <xdr:cNvSpPr/>
      </xdr:nvSpPr>
      <xdr:spPr>
        <a:xfrm>
          <a:off x="2857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131335</xdr:rowOff>
    </xdr:from>
    <xdr:ext cx="469744" cy="259045"/>
    <xdr:sp macro="" textlink="">
      <xdr:nvSpPr>
        <xdr:cNvPr id="87" name="テキスト ボックス 86"/>
        <xdr:cNvSpPr txBox="1"/>
      </xdr:nvSpPr>
      <xdr:spPr>
        <a:xfrm>
          <a:off x="2673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12972</xdr:rowOff>
    </xdr:from>
    <xdr:to>
      <xdr:col>10</xdr:col>
      <xdr:colOff>165100</xdr:colOff>
      <xdr:row>37</xdr:row>
      <xdr:rowOff>114572</xdr:rowOff>
    </xdr:to>
    <xdr:sp macro="" textlink="">
      <xdr:nvSpPr>
        <xdr:cNvPr id="88" name="楕円 87"/>
        <xdr:cNvSpPr/>
      </xdr:nvSpPr>
      <xdr:spPr>
        <a:xfrm>
          <a:off x="1968500" y="63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105699</xdr:rowOff>
    </xdr:from>
    <xdr:ext cx="469744" cy="259045"/>
    <xdr:sp macro="" textlink="">
      <xdr:nvSpPr>
        <xdr:cNvPr id="89" name="テキスト ボックス 88"/>
        <xdr:cNvSpPr txBox="1"/>
      </xdr:nvSpPr>
      <xdr:spPr>
        <a:xfrm>
          <a:off x="1784428" y="644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88247</xdr:rowOff>
    </xdr:from>
    <xdr:to>
      <xdr:col>6</xdr:col>
      <xdr:colOff>38100</xdr:colOff>
      <xdr:row>37</xdr:row>
      <xdr:rowOff>18397</xdr:rowOff>
    </xdr:to>
    <xdr:sp macro="" textlink="">
      <xdr:nvSpPr>
        <xdr:cNvPr id="90" name="楕円 89"/>
        <xdr:cNvSpPr/>
      </xdr:nvSpPr>
      <xdr:spPr>
        <a:xfrm>
          <a:off x="1079500" y="62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34924</xdr:rowOff>
    </xdr:from>
    <xdr:ext cx="469744" cy="259045"/>
    <xdr:sp macro="" textlink="">
      <xdr:nvSpPr>
        <xdr:cNvPr id="91" name="テキスト ボックス 90"/>
        <xdr:cNvSpPr txBox="1"/>
      </xdr:nvSpPr>
      <xdr:spPr>
        <a:xfrm>
          <a:off x="895428" y="603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30723</xdr:rowOff>
    </xdr:from>
    <xdr:to>
      <xdr:col>24</xdr:col>
      <xdr:colOff>63500</xdr:colOff>
      <xdr:row>54</xdr:row>
      <xdr:rowOff>109045</xdr:rowOff>
    </xdr:to>
    <xdr:cxnSp macro="">
      <xdr:nvCxnSpPr>
        <xdr:cNvPr id="120" name="直線コネクタ 119"/>
        <xdr:cNvCxnSpPr/>
      </xdr:nvCxnSpPr>
      <xdr:spPr>
        <a:xfrm>
          <a:off x="3797300" y="9289023"/>
          <a:ext cx="838200" cy="7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xdr:cNvSpPr txBox="1"/>
      </xdr:nvSpPr>
      <xdr:spPr>
        <a:xfrm>
          <a:off x="4686300" y="95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83381</xdr:rowOff>
    </xdr:from>
    <xdr:to>
      <xdr:col>19</xdr:col>
      <xdr:colOff>177800</xdr:colOff>
      <xdr:row>54</xdr:row>
      <xdr:rowOff>30723</xdr:rowOff>
    </xdr:to>
    <xdr:cxnSp macro="">
      <xdr:nvCxnSpPr>
        <xdr:cNvPr id="123" name="直線コネクタ 122"/>
        <xdr:cNvCxnSpPr/>
      </xdr:nvCxnSpPr>
      <xdr:spPr>
        <a:xfrm>
          <a:off x="2908300" y="9170231"/>
          <a:ext cx="889000" cy="11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xdr:cNvSpPr txBox="1"/>
      </xdr:nvSpPr>
      <xdr:spPr>
        <a:xfrm>
          <a:off x="3497795" y="9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83381</xdr:rowOff>
    </xdr:from>
    <xdr:to>
      <xdr:col>15</xdr:col>
      <xdr:colOff>50800</xdr:colOff>
      <xdr:row>55</xdr:row>
      <xdr:rowOff>110664</xdr:rowOff>
    </xdr:to>
    <xdr:cxnSp macro="">
      <xdr:nvCxnSpPr>
        <xdr:cNvPr id="126" name="直線コネクタ 125"/>
        <xdr:cNvCxnSpPr/>
      </xdr:nvCxnSpPr>
      <xdr:spPr>
        <a:xfrm flipV="1">
          <a:off x="2019300" y="9170231"/>
          <a:ext cx="889000" cy="37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xdr:cNvSpPr txBox="1"/>
      </xdr:nvSpPr>
      <xdr:spPr>
        <a:xfrm>
          <a:off x="2608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110664</xdr:rowOff>
    </xdr:from>
    <xdr:to>
      <xdr:col>10</xdr:col>
      <xdr:colOff>114300</xdr:colOff>
      <xdr:row>55</xdr:row>
      <xdr:rowOff>147888</xdr:rowOff>
    </xdr:to>
    <xdr:cxnSp macro="">
      <xdr:nvCxnSpPr>
        <xdr:cNvPr id="129" name="直線コネクタ 128"/>
        <xdr:cNvCxnSpPr/>
      </xdr:nvCxnSpPr>
      <xdr:spPr>
        <a:xfrm flipV="1">
          <a:off x="1130300" y="954041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xdr:cNvSpPr txBox="1"/>
      </xdr:nvSpPr>
      <xdr:spPr>
        <a:xfrm>
          <a:off x="1719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3" name="テキスト ボックス 132"/>
        <xdr:cNvSpPr txBox="1"/>
      </xdr:nvSpPr>
      <xdr:spPr>
        <a:xfrm>
          <a:off x="830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58245</xdr:rowOff>
    </xdr:from>
    <xdr:to>
      <xdr:col>24</xdr:col>
      <xdr:colOff>114300</xdr:colOff>
      <xdr:row>54</xdr:row>
      <xdr:rowOff>159845</xdr:rowOff>
    </xdr:to>
    <xdr:sp macro="" textlink="">
      <xdr:nvSpPr>
        <xdr:cNvPr id="139" name="楕円 138"/>
        <xdr:cNvSpPr/>
      </xdr:nvSpPr>
      <xdr:spPr>
        <a:xfrm>
          <a:off x="4584700" y="931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81122</xdr:rowOff>
    </xdr:from>
    <xdr:ext cx="599010" cy="259045"/>
    <xdr:sp macro="" textlink="">
      <xdr:nvSpPr>
        <xdr:cNvPr id="140" name="総務費該当値テキスト"/>
        <xdr:cNvSpPr txBox="1"/>
      </xdr:nvSpPr>
      <xdr:spPr>
        <a:xfrm>
          <a:off x="4686300" y="916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151373</xdr:rowOff>
    </xdr:from>
    <xdr:to>
      <xdr:col>20</xdr:col>
      <xdr:colOff>38100</xdr:colOff>
      <xdr:row>54</xdr:row>
      <xdr:rowOff>81523</xdr:rowOff>
    </xdr:to>
    <xdr:sp macro="" textlink="">
      <xdr:nvSpPr>
        <xdr:cNvPr id="141" name="楕円 140"/>
        <xdr:cNvSpPr/>
      </xdr:nvSpPr>
      <xdr:spPr>
        <a:xfrm>
          <a:off x="3746500" y="923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98050</xdr:rowOff>
    </xdr:from>
    <xdr:ext cx="599010" cy="259045"/>
    <xdr:sp macro="" textlink="">
      <xdr:nvSpPr>
        <xdr:cNvPr id="142" name="テキスト ボックス 141"/>
        <xdr:cNvSpPr txBox="1"/>
      </xdr:nvSpPr>
      <xdr:spPr>
        <a:xfrm>
          <a:off x="3497795" y="901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32581</xdr:rowOff>
    </xdr:from>
    <xdr:to>
      <xdr:col>15</xdr:col>
      <xdr:colOff>101600</xdr:colOff>
      <xdr:row>53</xdr:row>
      <xdr:rowOff>134181</xdr:rowOff>
    </xdr:to>
    <xdr:sp macro="" textlink="">
      <xdr:nvSpPr>
        <xdr:cNvPr id="143" name="楕円 142"/>
        <xdr:cNvSpPr/>
      </xdr:nvSpPr>
      <xdr:spPr>
        <a:xfrm>
          <a:off x="2857500" y="91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150708</xdr:rowOff>
    </xdr:from>
    <xdr:ext cx="599010" cy="259045"/>
    <xdr:sp macro="" textlink="">
      <xdr:nvSpPr>
        <xdr:cNvPr id="144" name="テキスト ボックス 143"/>
        <xdr:cNvSpPr txBox="1"/>
      </xdr:nvSpPr>
      <xdr:spPr>
        <a:xfrm>
          <a:off x="2608795" y="889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59864</xdr:rowOff>
    </xdr:from>
    <xdr:to>
      <xdr:col>10</xdr:col>
      <xdr:colOff>165100</xdr:colOff>
      <xdr:row>55</xdr:row>
      <xdr:rowOff>161464</xdr:rowOff>
    </xdr:to>
    <xdr:sp macro="" textlink="">
      <xdr:nvSpPr>
        <xdr:cNvPr id="145" name="楕円 144"/>
        <xdr:cNvSpPr/>
      </xdr:nvSpPr>
      <xdr:spPr>
        <a:xfrm>
          <a:off x="1968500" y="94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6541</xdr:rowOff>
    </xdr:from>
    <xdr:ext cx="599010" cy="259045"/>
    <xdr:sp macro="" textlink="">
      <xdr:nvSpPr>
        <xdr:cNvPr id="146" name="テキスト ボックス 145"/>
        <xdr:cNvSpPr txBox="1"/>
      </xdr:nvSpPr>
      <xdr:spPr>
        <a:xfrm>
          <a:off x="1719795" y="926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97088</xdr:rowOff>
    </xdr:from>
    <xdr:to>
      <xdr:col>6</xdr:col>
      <xdr:colOff>38100</xdr:colOff>
      <xdr:row>56</xdr:row>
      <xdr:rowOff>27238</xdr:rowOff>
    </xdr:to>
    <xdr:sp macro="" textlink="">
      <xdr:nvSpPr>
        <xdr:cNvPr id="147" name="楕円 146"/>
        <xdr:cNvSpPr/>
      </xdr:nvSpPr>
      <xdr:spPr>
        <a:xfrm>
          <a:off x="1079500" y="952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43765</xdr:rowOff>
    </xdr:from>
    <xdr:ext cx="599010" cy="259045"/>
    <xdr:sp macro="" textlink="">
      <xdr:nvSpPr>
        <xdr:cNvPr id="148" name="テキスト ボックス 147"/>
        <xdr:cNvSpPr txBox="1"/>
      </xdr:nvSpPr>
      <xdr:spPr>
        <a:xfrm>
          <a:off x="830795" y="930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62865</xdr:rowOff>
    </xdr:from>
    <xdr:to>
      <xdr:col>24</xdr:col>
      <xdr:colOff>63500</xdr:colOff>
      <xdr:row>72</xdr:row>
      <xdr:rowOff>50521</xdr:rowOff>
    </xdr:to>
    <xdr:cxnSp macro="">
      <xdr:nvCxnSpPr>
        <xdr:cNvPr id="178" name="直線コネクタ 177"/>
        <xdr:cNvCxnSpPr/>
      </xdr:nvCxnSpPr>
      <xdr:spPr>
        <a:xfrm>
          <a:off x="3797300" y="12235815"/>
          <a:ext cx="8382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62865</xdr:rowOff>
    </xdr:from>
    <xdr:to>
      <xdr:col>19</xdr:col>
      <xdr:colOff>177800</xdr:colOff>
      <xdr:row>72</xdr:row>
      <xdr:rowOff>137871</xdr:rowOff>
    </xdr:to>
    <xdr:cxnSp macro="">
      <xdr:nvCxnSpPr>
        <xdr:cNvPr id="181" name="直線コネクタ 180"/>
        <xdr:cNvCxnSpPr/>
      </xdr:nvCxnSpPr>
      <xdr:spPr>
        <a:xfrm flipV="1">
          <a:off x="2908300" y="12235815"/>
          <a:ext cx="889000" cy="2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137871</xdr:rowOff>
    </xdr:from>
    <xdr:to>
      <xdr:col>15</xdr:col>
      <xdr:colOff>50800</xdr:colOff>
      <xdr:row>73</xdr:row>
      <xdr:rowOff>80149</xdr:rowOff>
    </xdr:to>
    <xdr:cxnSp macro="">
      <xdr:nvCxnSpPr>
        <xdr:cNvPr id="184" name="直線コネクタ 183"/>
        <xdr:cNvCxnSpPr/>
      </xdr:nvCxnSpPr>
      <xdr:spPr>
        <a:xfrm flipV="1">
          <a:off x="2019300" y="12482271"/>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80149</xdr:rowOff>
    </xdr:from>
    <xdr:to>
      <xdr:col>10</xdr:col>
      <xdr:colOff>114300</xdr:colOff>
      <xdr:row>74</xdr:row>
      <xdr:rowOff>126403</xdr:rowOff>
    </xdr:to>
    <xdr:cxnSp macro="">
      <xdr:nvCxnSpPr>
        <xdr:cNvPr id="187" name="直線コネクタ 186"/>
        <xdr:cNvCxnSpPr/>
      </xdr:nvCxnSpPr>
      <xdr:spPr>
        <a:xfrm flipV="1">
          <a:off x="1130300" y="12595999"/>
          <a:ext cx="889000" cy="2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xdr:cNvSpPr txBox="1"/>
      </xdr:nvSpPr>
      <xdr:spPr>
        <a:xfrm>
          <a:off x="1719795" y="132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xdr:cNvSpPr txBox="1"/>
      </xdr:nvSpPr>
      <xdr:spPr>
        <a:xfrm>
          <a:off x="830795" y="1330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171171</xdr:rowOff>
    </xdr:from>
    <xdr:to>
      <xdr:col>24</xdr:col>
      <xdr:colOff>114300</xdr:colOff>
      <xdr:row>72</xdr:row>
      <xdr:rowOff>101321</xdr:rowOff>
    </xdr:to>
    <xdr:sp macro="" textlink="">
      <xdr:nvSpPr>
        <xdr:cNvPr id="197" name="楕円 196"/>
        <xdr:cNvSpPr/>
      </xdr:nvSpPr>
      <xdr:spPr>
        <a:xfrm>
          <a:off x="4584700" y="123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22598</xdr:rowOff>
    </xdr:from>
    <xdr:ext cx="599010" cy="259045"/>
    <xdr:sp macro="" textlink="">
      <xdr:nvSpPr>
        <xdr:cNvPr id="198" name="民生費該当値テキスト"/>
        <xdr:cNvSpPr txBox="1"/>
      </xdr:nvSpPr>
      <xdr:spPr>
        <a:xfrm>
          <a:off x="4686300" y="1219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12065</xdr:rowOff>
    </xdr:from>
    <xdr:to>
      <xdr:col>20</xdr:col>
      <xdr:colOff>38100</xdr:colOff>
      <xdr:row>71</xdr:row>
      <xdr:rowOff>113665</xdr:rowOff>
    </xdr:to>
    <xdr:sp macro="" textlink="">
      <xdr:nvSpPr>
        <xdr:cNvPr id="199" name="楕円 198"/>
        <xdr:cNvSpPr/>
      </xdr:nvSpPr>
      <xdr:spPr>
        <a:xfrm>
          <a:off x="3746500" y="1218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130192</xdr:rowOff>
    </xdr:from>
    <xdr:ext cx="599010" cy="259045"/>
    <xdr:sp macro="" textlink="">
      <xdr:nvSpPr>
        <xdr:cNvPr id="200" name="テキスト ボックス 199"/>
        <xdr:cNvSpPr txBox="1"/>
      </xdr:nvSpPr>
      <xdr:spPr>
        <a:xfrm>
          <a:off x="3497795"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87071</xdr:rowOff>
    </xdr:from>
    <xdr:to>
      <xdr:col>15</xdr:col>
      <xdr:colOff>101600</xdr:colOff>
      <xdr:row>73</xdr:row>
      <xdr:rowOff>17221</xdr:rowOff>
    </xdr:to>
    <xdr:sp macro="" textlink="">
      <xdr:nvSpPr>
        <xdr:cNvPr id="201" name="楕円 200"/>
        <xdr:cNvSpPr/>
      </xdr:nvSpPr>
      <xdr:spPr>
        <a:xfrm>
          <a:off x="2857500" y="124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33748</xdr:rowOff>
    </xdr:from>
    <xdr:ext cx="599010" cy="259045"/>
    <xdr:sp macro="" textlink="">
      <xdr:nvSpPr>
        <xdr:cNvPr id="202" name="テキスト ボックス 201"/>
        <xdr:cNvSpPr txBox="1"/>
      </xdr:nvSpPr>
      <xdr:spPr>
        <a:xfrm>
          <a:off x="2608795" y="1220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29349</xdr:rowOff>
    </xdr:from>
    <xdr:to>
      <xdr:col>10</xdr:col>
      <xdr:colOff>165100</xdr:colOff>
      <xdr:row>73</xdr:row>
      <xdr:rowOff>130949</xdr:rowOff>
    </xdr:to>
    <xdr:sp macro="" textlink="">
      <xdr:nvSpPr>
        <xdr:cNvPr id="203" name="楕円 202"/>
        <xdr:cNvSpPr/>
      </xdr:nvSpPr>
      <xdr:spPr>
        <a:xfrm>
          <a:off x="1968500" y="125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147476</xdr:rowOff>
    </xdr:from>
    <xdr:ext cx="599010" cy="259045"/>
    <xdr:sp macro="" textlink="">
      <xdr:nvSpPr>
        <xdr:cNvPr id="204" name="テキスト ボックス 203"/>
        <xdr:cNvSpPr txBox="1"/>
      </xdr:nvSpPr>
      <xdr:spPr>
        <a:xfrm>
          <a:off x="1719795" y="1232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75603</xdr:rowOff>
    </xdr:from>
    <xdr:to>
      <xdr:col>6</xdr:col>
      <xdr:colOff>38100</xdr:colOff>
      <xdr:row>75</xdr:row>
      <xdr:rowOff>5753</xdr:rowOff>
    </xdr:to>
    <xdr:sp macro="" textlink="">
      <xdr:nvSpPr>
        <xdr:cNvPr id="205" name="楕円 204"/>
        <xdr:cNvSpPr/>
      </xdr:nvSpPr>
      <xdr:spPr>
        <a:xfrm>
          <a:off x="1079500" y="127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22280</xdr:rowOff>
    </xdr:from>
    <xdr:ext cx="599010" cy="259045"/>
    <xdr:sp macro="" textlink="">
      <xdr:nvSpPr>
        <xdr:cNvPr id="206" name="テキスト ボックス 205"/>
        <xdr:cNvSpPr txBox="1"/>
      </xdr:nvSpPr>
      <xdr:spPr>
        <a:xfrm>
          <a:off x="830795" y="1253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168478</xdr:rowOff>
    </xdr:from>
    <xdr:to>
      <xdr:col>24</xdr:col>
      <xdr:colOff>63500</xdr:colOff>
      <xdr:row>95</xdr:row>
      <xdr:rowOff>35255</xdr:rowOff>
    </xdr:to>
    <xdr:cxnSp macro="">
      <xdr:nvCxnSpPr>
        <xdr:cNvPr id="236" name="直線コネクタ 235"/>
        <xdr:cNvCxnSpPr/>
      </xdr:nvCxnSpPr>
      <xdr:spPr>
        <a:xfrm flipV="1">
          <a:off x="3797300" y="16284778"/>
          <a:ext cx="8382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35255</xdr:rowOff>
    </xdr:from>
    <xdr:to>
      <xdr:col>19</xdr:col>
      <xdr:colOff>177800</xdr:colOff>
      <xdr:row>96</xdr:row>
      <xdr:rowOff>45377</xdr:rowOff>
    </xdr:to>
    <xdr:cxnSp macro="">
      <xdr:nvCxnSpPr>
        <xdr:cNvPr id="239" name="直線コネクタ 238"/>
        <xdr:cNvCxnSpPr/>
      </xdr:nvCxnSpPr>
      <xdr:spPr>
        <a:xfrm flipV="1">
          <a:off x="2908300" y="16323005"/>
          <a:ext cx="889000" cy="1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45377</xdr:rowOff>
    </xdr:from>
    <xdr:to>
      <xdr:col>15</xdr:col>
      <xdr:colOff>50800</xdr:colOff>
      <xdr:row>96</xdr:row>
      <xdr:rowOff>158114</xdr:rowOff>
    </xdr:to>
    <xdr:cxnSp macro="">
      <xdr:nvCxnSpPr>
        <xdr:cNvPr id="242" name="直線コネクタ 241"/>
        <xdr:cNvCxnSpPr/>
      </xdr:nvCxnSpPr>
      <xdr:spPr>
        <a:xfrm flipV="1">
          <a:off x="2019300" y="16504577"/>
          <a:ext cx="889000" cy="1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75261</xdr:rowOff>
    </xdr:from>
    <xdr:to>
      <xdr:col>10</xdr:col>
      <xdr:colOff>114300</xdr:colOff>
      <xdr:row>96</xdr:row>
      <xdr:rowOff>158114</xdr:rowOff>
    </xdr:to>
    <xdr:cxnSp macro="">
      <xdr:nvCxnSpPr>
        <xdr:cNvPr id="245" name="直線コネクタ 244"/>
        <xdr:cNvCxnSpPr/>
      </xdr:nvCxnSpPr>
      <xdr:spPr>
        <a:xfrm>
          <a:off x="1130300" y="16534461"/>
          <a:ext cx="889000" cy="8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117678</xdr:rowOff>
    </xdr:from>
    <xdr:to>
      <xdr:col>24</xdr:col>
      <xdr:colOff>114300</xdr:colOff>
      <xdr:row>95</xdr:row>
      <xdr:rowOff>47828</xdr:rowOff>
    </xdr:to>
    <xdr:sp macro="" textlink="">
      <xdr:nvSpPr>
        <xdr:cNvPr id="255" name="楕円 254"/>
        <xdr:cNvSpPr/>
      </xdr:nvSpPr>
      <xdr:spPr>
        <a:xfrm>
          <a:off x="4584700" y="162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140555</xdr:rowOff>
    </xdr:from>
    <xdr:ext cx="534377" cy="259045"/>
    <xdr:sp macro="" textlink="">
      <xdr:nvSpPr>
        <xdr:cNvPr id="256" name="衛生費該当値テキスト"/>
        <xdr:cNvSpPr txBox="1"/>
      </xdr:nvSpPr>
      <xdr:spPr>
        <a:xfrm>
          <a:off x="4686300" y="160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155905</xdr:rowOff>
    </xdr:from>
    <xdr:to>
      <xdr:col>20</xdr:col>
      <xdr:colOff>38100</xdr:colOff>
      <xdr:row>95</xdr:row>
      <xdr:rowOff>86055</xdr:rowOff>
    </xdr:to>
    <xdr:sp macro="" textlink="">
      <xdr:nvSpPr>
        <xdr:cNvPr id="257" name="楕円 256"/>
        <xdr:cNvSpPr/>
      </xdr:nvSpPr>
      <xdr:spPr>
        <a:xfrm>
          <a:off x="3746500" y="162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102582</xdr:rowOff>
    </xdr:from>
    <xdr:ext cx="534377" cy="259045"/>
    <xdr:sp macro="" textlink="">
      <xdr:nvSpPr>
        <xdr:cNvPr id="258" name="テキスト ボックス 257"/>
        <xdr:cNvSpPr txBox="1"/>
      </xdr:nvSpPr>
      <xdr:spPr>
        <a:xfrm>
          <a:off x="3530111" y="160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166027</xdr:rowOff>
    </xdr:from>
    <xdr:to>
      <xdr:col>15</xdr:col>
      <xdr:colOff>101600</xdr:colOff>
      <xdr:row>96</xdr:row>
      <xdr:rowOff>96177</xdr:rowOff>
    </xdr:to>
    <xdr:sp macro="" textlink="">
      <xdr:nvSpPr>
        <xdr:cNvPr id="259" name="楕円 258"/>
        <xdr:cNvSpPr/>
      </xdr:nvSpPr>
      <xdr:spPr>
        <a:xfrm>
          <a:off x="2857500" y="1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112704</xdr:rowOff>
    </xdr:from>
    <xdr:ext cx="534377" cy="259045"/>
    <xdr:sp macro="" textlink="">
      <xdr:nvSpPr>
        <xdr:cNvPr id="260" name="テキスト ボックス 259"/>
        <xdr:cNvSpPr txBox="1"/>
      </xdr:nvSpPr>
      <xdr:spPr>
        <a:xfrm>
          <a:off x="2641111" y="162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107314</xdr:rowOff>
    </xdr:from>
    <xdr:to>
      <xdr:col>10</xdr:col>
      <xdr:colOff>165100</xdr:colOff>
      <xdr:row>97</xdr:row>
      <xdr:rowOff>37464</xdr:rowOff>
    </xdr:to>
    <xdr:sp macro="" textlink="">
      <xdr:nvSpPr>
        <xdr:cNvPr id="261" name="楕円 260"/>
        <xdr:cNvSpPr/>
      </xdr:nvSpPr>
      <xdr:spPr>
        <a:xfrm>
          <a:off x="1968500" y="1656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53991</xdr:rowOff>
    </xdr:from>
    <xdr:ext cx="534377" cy="259045"/>
    <xdr:sp macro="" textlink="">
      <xdr:nvSpPr>
        <xdr:cNvPr id="262" name="テキスト ボックス 261"/>
        <xdr:cNvSpPr txBox="1"/>
      </xdr:nvSpPr>
      <xdr:spPr>
        <a:xfrm>
          <a:off x="1752111" y="1634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24461</xdr:rowOff>
    </xdr:from>
    <xdr:to>
      <xdr:col>6</xdr:col>
      <xdr:colOff>38100</xdr:colOff>
      <xdr:row>96</xdr:row>
      <xdr:rowOff>126061</xdr:rowOff>
    </xdr:to>
    <xdr:sp macro="" textlink="">
      <xdr:nvSpPr>
        <xdr:cNvPr id="263" name="楕円 262"/>
        <xdr:cNvSpPr/>
      </xdr:nvSpPr>
      <xdr:spPr>
        <a:xfrm>
          <a:off x="1079500" y="164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142588</xdr:rowOff>
    </xdr:from>
    <xdr:ext cx="534377" cy="259045"/>
    <xdr:sp macro="" textlink="">
      <xdr:nvSpPr>
        <xdr:cNvPr id="264" name="テキスト ボックス 263"/>
        <xdr:cNvSpPr txBox="1"/>
      </xdr:nvSpPr>
      <xdr:spPr>
        <a:xfrm>
          <a:off x="863111" y="162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66091</xdr:rowOff>
    </xdr:from>
    <xdr:to>
      <xdr:col>55</xdr:col>
      <xdr:colOff>0</xdr:colOff>
      <xdr:row>35</xdr:row>
      <xdr:rowOff>78892</xdr:rowOff>
    </xdr:to>
    <xdr:cxnSp macro="">
      <xdr:nvCxnSpPr>
        <xdr:cNvPr id="291" name="直線コネクタ 290"/>
        <xdr:cNvCxnSpPr/>
      </xdr:nvCxnSpPr>
      <xdr:spPr>
        <a:xfrm flipV="1">
          <a:off x="9639300" y="6066841"/>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78892</xdr:rowOff>
    </xdr:from>
    <xdr:to>
      <xdr:col>50</xdr:col>
      <xdr:colOff>114300</xdr:colOff>
      <xdr:row>35</xdr:row>
      <xdr:rowOff>89408</xdr:rowOff>
    </xdr:to>
    <xdr:cxnSp macro="">
      <xdr:nvCxnSpPr>
        <xdr:cNvPr id="294" name="直線コネクタ 293"/>
        <xdr:cNvCxnSpPr/>
      </xdr:nvCxnSpPr>
      <xdr:spPr>
        <a:xfrm flipV="1">
          <a:off x="8750300" y="607964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89408</xdr:rowOff>
    </xdr:from>
    <xdr:to>
      <xdr:col>45</xdr:col>
      <xdr:colOff>177800</xdr:colOff>
      <xdr:row>35</xdr:row>
      <xdr:rowOff>101295</xdr:rowOff>
    </xdr:to>
    <xdr:cxnSp macro="">
      <xdr:nvCxnSpPr>
        <xdr:cNvPr id="297" name="直線コネクタ 296"/>
        <xdr:cNvCxnSpPr/>
      </xdr:nvCxnSpPr>
      <xdr:spPr>
        <a:xfrm flipV="1">
          <a:off x="7861300" y="609015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101295</xdr:rowOff>
    </xdr:from>
    <xdr:to>
      <xdr:col>41</xdr:col>
      <xdr:colOff>50800</xdr:colOff>
      <xdr:row>35</xdr:row>
      <xdr:rowOff>113640</xdr:rowOff>
    </xdr:to>
    <xdr:cxnSp macro="">
      <xdr:nvCxnSpPr>
        <xdr:cNvPr id="300" name="直線コネクタ 299"/>
        <xdr:cNvCxnSpPr/>
      </xdr:nvCxnSpPr>
      <xdr:spPr>
        <a:xfrm flipV="1">
          <a:off x="6972300" y="610204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15291</xdr:rowOff>
    </xdr:from>
    <xdr:to>
      <xdr:col>55</xdr:col>
      <xdr:colOff>50800</xdr:colOff>
      <xdr:row>35</xdr:row>
      <xdr:rowOff>116891</xdr:rowOff>
    </xdr:to>
    <xdr:sp macro="" textlink="">
      <xdr:nvSpPr>
        <xdr:cNvPr id="310" name="楕円 309"/>
        <xdr:cNvSpPr/>
      </xdr:nvSpPr>
      <xdr:spPr>
        <a:xfrm>
          <a:off x="104267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38168</xdr:rowOff>
    </xdr:from>
    <xdr:ext cx="469744" cy="259045"/>
    <xdr:sp macro="" textlink="">
      <xdr:nvSpPr>
        <xdr:cNvPr id="311" name="労働費該当値テキスト"/>
        <xdr:cNvSpPr txBox="1"/>
      </xdr:nvSpPr>
      <xdr:spPr>
        <a:xfrm>
          <a:off x="10528300" y="586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28092</xdr:rowOff>
    </xdr:from>
    <xdr:to>
      <xdr:col>50</xdr:col>
      <xdr:colOff>165100</xdr:colOff>
      <xdr:row>35</xdr:row>
      <xdr:rowOff>129692</xdr:rowOff>
    </xdr:to>
    <xdr:sp macro="" textlink="">
      <xdr:nvSpPr>
        <xdr:cNvPr id="312" name="楕円 311"/>
        <xdr:cNvSpPr/>
      </xdr:nvSpPr>
      <xdr:spPr>
        <a:xfrm>
          <a:off x="9588500" y="60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146219</xdr:rowOff>
    </xdr:from>
    <xdr:ext cx="469744" cy="259045"/>
    <xdr:sp macro="" textlink="">
      <xdr:nvSpPr>
        <xdr:cNvPr id="313" name="テキスト ボックス 312"/>
        <xdr:cNvSpPr txBox="1"/>
      </xdr:nvSpPr>
      <xdr:spPr>
        <a:xfrm>
          <a:off x="9404428" y="58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38608</xdr:rowOff>
    </xdr:from>
    <xdr:to>
      <xdr:col>46</xdr:col>
      <xdr:colOff>38100</xdr:colOff>
      <xdr:row>35</xdr:row>
      <xdr:rowOff>140208</xdr:rowOff>
    </xdr:to>
    <xdr:sp macro="" textlink="">
      <xdr:nvSpPr>
        <xdr:cNvPr id="314" name="楕円 313"/>
        <xdr:cNvSpPr/>
      </xdr:nvSpPr>
      <xdr:spPr>
        <a:xfrm>
          <a:off x="8699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156735</xdr:rowOff>
    </xdr:from>
    <xdr:ext cx="469744" cy="259045"/>
    <xdr:sp macro="" textlink="">
      <xdr:nvSpPr>
        <xdr:cNvPr id="315" name="テキスト ボックス 314"/>
        <xdr:cNvSpPr txBox="1"/>
      </xdr:nvSpPr>
      <xdr:spPr>
        <a:xfrm>
          <a:off x="8515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50495</xdr:rowOff>
    </xdr:from>
    <xdr:to>
      <xdr:col>41</xdr:col>
      <xdr:colOff>101600</xdr:colOff>
      <xdr:row>35</xdr:row>
      <xdr:rowOff>152095</xdr:rowOff>
    </xdr:to>
    <xdr:sp macro="" textlink="">
      <xdr:nvSpPr>
        <xdr:cNvPr id="316" name="楕円 315"/>
        <xdr:cNvSpPr/>
      </xdr:nvSpPr>
      <xdr:spPr>
        <a:xfrm>
          <a:off x="7810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168622</xdr:rowOff>
    </xdr:from>
    <xdr:ext cx="469744" cy="259045"/>
    <xdr:sp macro="" textlink="">
      <xdr:nvSpPr>
        <xdr:cNvPr id="317" name="テキスト ボックス 316"/>
        <xdr:cNvSpPr txBox="1"/>
      </xdr:nvSpPr>
      <xdr:spPr>
        <a:xfrm>
          <a:off x="7626428" y="582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62840</xdr:rowOff>
    </xdr:from>
    <xdr:to>
      <xdr:col>36</xdr:col>
      <xdr:colOff>165100</xdr:colOff>
      <xdr:row>35</xdr:row>
      <xdr:rowOff>164440</xdr:rowOff>
    </xdr:to>
    <xdr:sp macro="" textlink="">
      <xdr:nvSpPr>
        <xdr:cNvPr id="318" name="楕円 317"/>
        <xdr:cNvSpPr/>
      </xdr:nvSpPr>
      <xdr:spPr>
        <a:xfrm>
          <a:off x="69215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9517</xdr:rowOff>
    </xdr:from>
    <xdr:ext cx="469744" cy="259045"/>
    <xdr:sp macro="" textlink="">
      <xdr:nvSpPr>
        <xdr:cNvPr id="319" name="テキスト ボックス 318"/>
        <xdr:cNvSpPr txBox="1"/>
      </xdr:nvSpPr>
      <xdr:spPr>
        <a:xfrm>
          <a:off x="6737428" y="58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65786</xdr:rowOff>
    </xdr:from>
    <xdr:to>
      <xdr:col>55</xdr:col>
      <xdr:colOff>0</xdr:colOff>
      <xdr:row>56</xdr:row>
      <xdr:rowOff>119301</xdr:rowOff>
    </xdr:to>
    <xdr:cxnSp macro="">
      <xdr:nvCxnSpPr>
        <xdr:cNvPr id="348" name="直線コネクタ 347"/>
        <xdr:cNvCxnSpPr/>
      </xdr:nvCxnSpPr>
      <xdr:spPr>
        <a:xfrm>
          <a:off x="9639300" y="9666986"/>
          <a:ext cx="838200" cy="5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65786</xdr:rowOff>
    </xdr:from>
    <xdr:to>
      <xdr:col>50</xdr:col>
      <xdr:colOff>114300</xdr:colOff>
      <xdr:row>56</xdr:row>
      <xdr:rowOff>110058</xdr:rowOff>
    </xdr:to>
    <xdr:cxnSp macro="">
      <xdr:nvCxnSpPr>
        <xdr:cNvPr id="351" name="直線コネクタ 350"/>
        <xdr:cNvCxnSpPr/>
      </xdr:nvCxnSpPr>
      <xdr:spPr>
        <a:xfrm flipV="1">
          <a:off x="8750300" y="9666986"/>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110058</xdr:rowOff>
    </xdr:from>
    <xdr:to>
      <xdr:col>45</xdr:col>
      <xdr:colOff>177800</xdr:colOff>
      <xdr:row>56</xdr:row>
      <xdr:rowOff>164092</xdr:rowOff>
    </xdr:to>
    <xdr:cxnSp macro="">
      <xdr:nvCxnSpPr>
        <xdr:cNvPr id="354" name="直線コネクタ 353"/>
        <xdr:cNvCxnSpPr/>
      </xdr:nvCxnSpPr>
      <xdr:spPr>
        <a:xfrm flipV="1">
          <a:off x="7861300" y="9711258"/>
          <a:ext cx="889000" cy="5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148989</xdr:rowOff>
    </xdr:from>
    <xdr:to>
      <xdr:col>41</xdr:col>
      <xdr:colOff>50800</xdr:colOff>
      <xdr:row>56</xdr:row>
      <xdr:rowOff>164092</xdr:rowOff>
    </xdr:to>
    <xdr:cxnSp macro="">
      <xdr:nvCxnSpPr>
        <xdr:cNvPr id="357" name="直線コネクタ 356"/>
        <xdr:cNvCxnSpPr/>
      </xdr:nvCxnSpPr>
      <xdr:spPr>
        <a:xfrm>
          <a:off x="6972300" y="9750189"/>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68501</xdr:rowOff>
    </xdr:from>
    <xdr:to>
      <xdr:col>55</xdr:col>
      <xdr:colOff>50800</xdr:colOff>
      <xdr:row>56</xdr:row>
      <xdr:rowOff>170101</xdr:rowOff>
    </xdr:to>
    <xdr:sp macro="" textlink="">
      <xdr:nvSpPr>
        <xdr:cNvPr id="367" name="楕円 366"/>
        <xdr:cNvSpPr/>
      </xdr:nvSpPr>
      <xdr:spPr>
        <a:xfrm>
          <a:off x="10426700" y="96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91378</xdr:rowOff>
    </xdr:from>
    <xdr:ext cx="534377" cy="259045"/>
    <xdr:sp macro="" textlink="">
      <xdr:nvSpPr>
        <xdr:cNvPr id="368" name="農林水産業費該当値テキスト"/>
        <xdr:cNvSpPr txBox="1"/>
      </xdr:nvSpPr>
      <xdr:spPr>
        <a:xfrm>
          <a:off x="10528300" y="952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14986</xdr:rowOff>
    </xdr:from>
    <xdr:to>
      <xdr:col>50</xdr:col>
      <xdr:colOff>165100</xdr:colOff>
      <xdr:row>56</xdr:row>
      <xdr:rowOff>116586</xdr:rowOff>
    </xdr:to>
    <xdr:sp macro="" textlink="">
      <xdr:nvSpPr>
        <xdr:cNvPr id="369" name="楕円 368"/>
        <xdr:cNvSpPr/>
      </xdr:nvSpPr>
      <xdr:spPr>
        <a:xfrm>
          <a:off x="9588500" y="96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133113</xdr:rowOff>
    </xdr:from>
    <xdr:ext cx="534377" cy="259045"/>
    <xdr:sp macro="" textlink="">
      <xdr:nvSpPr>
        <xdr:cNvPr id="370" name="テキスト ボックス 369"/>
        <xdr:cNvSpPr txBox="1"/>
      </xdr:nvSpPr>
      <xdr:spPr>
        <a:xfrm>
          <a:off x="9372111" y="93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59258</xdr:rowOff>
    </xdr:from>
    <xdr:to>
      <xdr:col>46</xdr:col>
      <xdr:colOff>38100</xdr:colOff>
      <xdr:row>56</xdr:row>
      <xdr:rowOff>160858</xdr:rowOff>
    </xdr:to>
    <xdr:sp macro="" textlink="">
      <xdr:nvSpPr>
        <xdr:cNvPr id="371" name="楕円 370"/>
        <xdr:cNvSpPr/>
      </xdr:nvSpPr>
      <xdr:spPr>
        <a:xfrm>
          <a:off x="8699500" y="96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5935</xdr:rowOff>
    </xdr:from>
    <xdr:ext cx="534377" cy="259045"/>
    <xdr:sp macro="" textlink="">
      <xdr:nvSpPr>
        <xdr:cNvPr id="372" name="テキスト ボックス 371"/>
        <xdr:cNvSpPr txBox="1"/>
      </xdr:nvSpPr>
      <xdr:spPr>
        <a:xfrm>
          <a:off x="8483111" y="943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113292</xdr:rowOff>
    </xdr:from>
    <xdr:to>
      <xdr:col>41</xdr:col>
      <xdr:colOff>101600</xdr:colOff>
      <xdr:row>57</xdr:row>
      <xdr:rowOff>43442</xdr:rowOff>
    </xdr:to>
    <xdr:sp macro="" textlink="">
      <xdr:nvSpPr>
        <xdr:cNvPr id="373" name="楕円 372"/>
        <xdr:cNvSpPr/>
      </xdr:nvSpPr>
      <xdr:spPr>
        <a:xfrm>
          <a:off x="7810500" y="97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59969</xdr:rowOff>
    </xdr:from>
    <xdr:ext cx="534377" cy="259045"/>
    <xdr:sp macro="" textlink="">
      <xdr:nvSpPr>
        <xdr:cNvPr id="374" name="テキスト ボックス 373"/>
        <xdr:cNvSpPr txBox="1"/>
      </xdr:nvSpPr>
      <xdr:spPr>
        <a:xfrm>
          <a:off x="7594111" y="948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98189</xdr:rowOff>
    </xdr:from>
    <xdr:to>
      <xdr:col>36</xdr:col>
      <xdr:colOff>165100</xdr:colOff>
      <xdr:row>57</xdr:row>
      <xdr:rowOff>28339</xdr:rowOff>
    </xdr:to>
    <xdr:sp macro="" textlink="">
      <xdr:nvSpPr>
        <xdr:cNvPr id="375" name="楕円 374"/>
        <xdr:cNvSpPr/>
      </xdr:nvSpPr>
      <xdr:spPr>
        <a:xfrm>
          <a:off x="6921500" y="96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44866</xdr:rowOff>
    </xdr:from>
    <xdr:ext cx="534377" cy="259045"/>
    <xdr:sp macro="" textlink="">
      <xdr:nvSpPr>
        <xdr:cNvPr id="376" name="テキスト ボックス 375"/>
        <xdr:cNvSpPr txBox="1"/>
      </xdr:nvSpPr>
      <xdr:spPr>
        <a:xfrm>
          <a:off x="6705111" y="94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149823</xdr:rowOff>
    </xdr:from>
    <xdr:to>
      <xdr:col>55</xdr:col>
      <xdr:colOff>0</xdr:colOff>
      <xdr:row>78</xdr:row>
      <xdr:rowOff>170169</xdr:rowOff>
    </xdr:to>
    <xdr:cxnSp macro="">
      <xdr:nvCxnSpPr>
        <xdr:cNvPr id="407" name="直線コネクタ 406"/>
        <xdr:cNvCxnSpPr/>
      </xdr:nvCxnSpPr>
      <xdr:spPr>
        <a:xfrm flipV="1">
          <a:off x="9639300" y="13351473"/>
          <a:ext cx="8382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26315</xdr:rowOff>
    </xdr:from>
    <xdr:to>
      <xdr:col>50</xdr:col>
      <xdr:colOff>114300</xdr:colOff>
      <xdr:row>78</xdr:row>
      <xdr:rowOff>170169</xdr:rowOff>
    </xdr:to>
    <xdr:cxnSp macro="">
      <xdr:nvCxnSpPr>
        <xdr:cNvPr id="410" name="直線コネクタ 409"/>
        <xdr:cNvCxnSpPr/>
      </xdr:nvCxnSpPr>
      <xdr:spPr>
        <a:xfrm>
          <a:off x="8750300" y="13399415"/>
          <a:ext cx="889000" cy="1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26315</xdr:rowOff>
    </xdr:from>
    <xdr:to>
      <xdr:col>45</xdr:col>
      <xdr:colOff>177800</xdr:colOff>
      <xdr:row>78</xdr:row>
      <xdr:rowOff>118261</xdr:rowOff>
    </xdr:to>
    <xdr:cxnSp macro="">
      <xdr:nvCxnSpPr>
        <xdr:cNvPr id="413" name="直線コネクタ 412"/>
        <xdr:cNvCxnSpPr/>
      </xdr:nvCxnSpPr>
      <xdr:spPr>
        <a:xfrm flipV="1">
          <a:off x="7861300" y="13399415"/>
          <a:ext cx="889000" cy="9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118261</xdr:rowOff>
    </xdr:from>
    <xdr:to>
      <xdr:col>41</xdr:col>
      <xdr:colOff>50800</xdr:colOff>
      <xdr:row>78</xdr:row>
      <xdr:rowOff>144092</xdr:rowOff>
    </xdr:to>
    <xdr:cxnSp macro="">
      <xdr:nvCxnSpPr>
        <xdr:cNvPr id="416" name="直線コネクタ 415"/>
        <xdr:cNvCxnSpPr/>
      </xdr:nvCxnSpPr>
      <xdr:spPr>
        <a:xfrm flipV="1">
          <a:off x="6972300" y="13491361"/>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99023</xdr:rowOff>
    </xdr:from>
    <xdr:to>
      <xdr:col>55</xdr:col>
      <xdr:colOff>50800</xdr:colOff>
      <xdr:row>78</xdr:row>
      <xdr:rowOff>29173</xdr:rowOff>
    </xdr:to>
    <xdr:sp macro="" textlink="">
      <xdr:nvSpPr>
        <xdr:cNvPr id="426" name="楕円 425"/>
        <xdr:cNvSpPr/>
      </xdr:nvSpPr>
      <xdr:spPr>
        <a:xfrm>
          <a:off x="10426700" y="133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77450</xdr:rowOff>
    </xdr:from>
    <xdr:ext cx="534377" cy="259045"/>
    <xdr:sp macro="" textlink="">
      <xdr:nvSpPr>
        <xdr:cNvPr id="427" name="商工費該当値テキスト"/>
        <xdr:cNvSpPr txBox="1"/>
      </xdr:nvSpPr>
      <xdr:spPr>
        <a:xfrm>
          <a:off x="10528300" y="132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119369</xdr:rowOff>
    </xdr:from>
    <xdr:to>
      <xdr:col>50</xdr:col>
      <xdr:colOff>165100</xdr:colOff>
      <xdr:row>79</xdr:row>
      <xdr:rowOff>49519</xdr:rowOff>
    </xdr:to>
    <xdr:sp macro="" textlink="">
      <xdr:nvSpPr>
        <xdr:cNvPr id="428" name="楕円 427"/>
        <xdr:cNvSpPr/>
      </xdr:nvSpPr>
      <xdr:spPr>
        <a:xfrm>
          <a:off x="9588500" y="134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40646</xdr:rowOff>
    </xdr:from>
    <xdr:ext cx="469744" cy="259045"/>
    <xdr:sp macro="" textlink="">
      <xdr:nvSpPr>
        <xdr:cNvPr id="429" name="テキスト ボックス 428"/>
        <xdr:cNvSpPr txBox="1"/>
      </xdr:nvSpPr>
      <xdr:spPr>
        <a:xfrm>
          <a:off x="9404428" y="1358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146965</xdr:rowOff>
    </xdr:from>
    <xdr:to>
      <xdr:col>46</xdr:col>
      <xdr:colOff>38100</xdr:colOff>
      <xdr:row>78</xdr:row>
      <xdr:rowOff>77115</xdr:rowOff>
    </xdr:to>
    <xdr:sp macro="" textlink="">
      <xdr:nvSpPr>
        <xdr:cNvPr id="430" name="楕円 429"/>
        <xdr:cNvSpPr/>
      </xdr:nvSpPr>
      <xdr:spPr>
        <a:xfrm>
          <a:off x="8699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68242</xdr:rowOff>
    </xdr:from>
    <xdr:ext cx="534377" cy="259045"/>
    <xdr:sp macro="" textlink="">
      <xdr:nvSpPr>
        <xdr:cNvPr id="431" name="テキスト ボックス 430"/>
        <xdr:cNvSpPr txBox="1"/>
      </xdr:nvSpPr>
      <xdr:spPr>
        <a:xfrm>
          <a:off x="8483111" y="134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67461</xdr:rowOff>
    </xdr:from>
    <xdr:to>
      <xdr:col>41</xdr:col>
      <xdr:colOff>101600</xdr:colOff>
      <xdr:row>78</xdr:row>
      <xdr:rowOff>169061</xdr:rowOff>
    </xdr:to>
    <xdr:sp macro="" textlink="">
      <xdr:nvSpPr>
        <xdr:cNvPr id="432" name="楕円 431"/>
        <xdr:cNvSpPr/>
      </xdr:nvSpPr>
      <xdr:spPr>
        <a:xfrm>
          <a:off x="7810500" y="134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160188</xdr:rowOff>
    </xdr:from>
    <xdr:ext cx="469744" cy="259045"/>
    <xdr:sp macro="" textlink="">
      <xdr:nvSpPr>
        <xdr:cNvPr id="433" name="テキスト ボックス 432"/>
        <xdr:cNvSpPr txBox="1"/>
      </xdr:nvSpPr>
      <xdr:spPr>
        <a:xfrm>
          <a:off x="7626428" y="135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93292</xdr:rowOff>
    </xdr:from>
    <xdr:to>
      <xdr:col>36</xdr:col>
      <xdr:colOff>165100</xdr:colOff>
      <xdr:row>79</xdr:row>
      <xdr:rowOff>23442</xdr:rowOff>
    </xdr:to>
    <xdr:sp macro="" textlink="">
      <xdr:nvSpPr>
        <xdr:cNvPr id="434" name="楕円 433"/>
        <xdr:cNvSpPr/>
      </xdr:nvSpPr>
      <xdr:spPr>
        <a:xfrm>
          <a:off x="6921500" y="134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14569</xdr:rowOff>
    </xdr:from>
    <xdr:ext cx="469744" cy="259045"/>
    <xdr:sp macro="" textlink="">
      <xdr:nvSpPr>
        <xdr:cNvPr id="435" name="テキスト ボックス 434"/>
        <xdr:cNvSpPr txBox="1"/>
      </xdr:nvSpPr>
      <xdr:spPr>
        <a:xfrm>
          <a:off x="6737428" y="135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42011</xdr:rowOff>
    </xdr:from>
    <xdr:to>
      <xdr:col>55</xdr:col>
      <xdr:colOff>0</xdr:colOff>
      <xdr:row>97</xdr:row>
      <xdr:rowOff>60821</xdr:rowOff>
    </xdr:to>
    <xdr:cxnSp macro="">
      <xdr:nvCxnSpPr>
        <xdr:cNvPr id="464" name="直線コネクタ 463"/>
        <xdr:cNvCxnSpPr/>
      </xdr:nvCxnSpPr>
      <xdr:spPr>
        <a:xfrm flipV="1">
          <a:off x="9639300" y="16672661"/>
          <a:ext cx="8382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60821</xdr:rowOff>
    </xdr:from>
    <xdr:to>
      <xdr:col>50</xdr:col>
      <xdr:colOff>114300</xdr:colOff>
      <xdr:row>97</xdr:row>
      <xdr:rowOff>93907</xdr:rowOff>
    </xdr:to>
    <xdr:cxnSp macro="">
      <xdr:nvCxnSpPr>
        <xdr:cNvPr id="467" name="直線コネクタ 466"/>
        <xdr:cNvCxnSpPr/>
      </xdr:nvCxnSpPr>
      <xdr:spPr>
        <a:xfrm flipV="1">
          <a:off x="8750300" y="16691471"/>
          <a:ext cx="889000" cy="3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93907</xdr:rowOff>
    </xdr:from>
    <xdr:to>
      <xdr:col>45</xdr:col>
      <xdr:colOff>177800</xdr:colOff>
      <xdr:row>97</xdr:row>
      <xdr:rowOff>100003</xdr:rowOff>
    </xdr:to>
    <xdr:cxnSp macro="">
      <xdr:nvCxnSpPr>
        <xdr:cNvPr id="470" name="直線コネクタ 469"/>
        <xdr:cNvCxnSpPr/>
      </xdr:nvCxnSpPr>
      <xdr:spPr>
        <a:xfrm flipV="1">
          <a:off x="7861300" y="1672455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100003</xdr:rowOff>
    </xdr:from>
    <xdr:to>
      <xdr:col>41</xdr:col>
      <xdr:colOff>50800</xdr:colOff>
      <xdr:row>97</xdr:row>
      <xdr:rowOff>119194</xdr:rowOff>
    </xdr:to>
    <xdr:cxnSp macro="">
      <xdr:nvCxnSpPr>
        <xdr:cNvPr id="473" name="直線コネクタ 472"/>
        <xdr:cNvCxnSpPr/>
      </xdr:nvCxnSpPr>
      <xdr:spPr>
        <a:xfrm flipV="1">
          <a:off x="6972300" y="16730653"/>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5" name="テキスト ボックス 474"/>
        <xdr:cNvSpPr txBox="1"/>
      </xdr:nvSpPr>
      <xdr:spPr>
        <a:xfrm>
          <a:off x="7594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162661</xdr:rowOff>
    </xdr:from>
    <xdr:to>
      <xdr:col>55</xdr:col>
      <xdr:colOff>50800</xdr:colOff>
      <xdr:row>97</xdr:row>
      <xdr:rowOff>92811</xdr:rowOff>
    </xdr:to>
    <xdr:sp macro="" textlink="">
      <xdr:nvSpPr>
        <xdr:cNvPr id="483" name="楕円 482"/>
        <xdr:cNvSpPr/>
      </xdr:nvSpPr>
      <xdr:spPr>
        <a:xfrm>
          <a:off x="10426700" y="166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14088</xdr:rowOff>
    </xdr:from>
    <xdr:ext cx="534377" cy="259045"/>
    <xdr:sp macro="" textlink="">
      <xdr:nvSpPr>
        <xdr:cNvPr id="484" name="土木費該当値テキスト"/>
        <xdr:cNvSpPr txBox="1"/>
      </xdr:nvSpPr>
      <xdr:spPr>
        <a:xfrm>
          <a:off x="10528300" y="1647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10021</xdr:rowOff>
    </xdr:from>
    <xdr:to>
      <xdr:col>50</xdr:col>
      <xdr:colOff>165100</xdr:colOff>
      <xdr:row>97</xdr:row>
      <xdr:rowOff>111621</xdr:rowOff>
    </xdr:to>
    <xdr:sp macro="" textlink="">
      <xdr:nvSpPr>
        <xdr:cNvPr id="485" name="楕円 484"/>
        <xdr:cNvSpPr/>
      </xdr:nvSpPr>
      <xdr:spPr>
        <a:xfrm>
          <a:off x="9588500" y="166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128148</xdr:rowOff>
    </xdr:from>
    <xdr:ext cx="534377" cy="259045"/>
    <xdr:sp macro="" textlink="">
      <xdr:nvSpPr>
        <xdr:cNvPr id="486" name="テキスト ボックス 485"/>
        <xdr:cNvSpPr txBox="1"/>
      </xdr:nvSpPr>
      <xdr:spPr>
        <a:xfrm>
          <a:off x="9372111" y="1641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43107</xdr:rowOff>
    </xdr:from>
    <xdr:to>
      <xdr:col>46</xdr:col>
      <xdr:colOff>38100</xdr:colOff>
      <xdr:row>97</xdr:row>
      <xdr:rowOff>144707</xdr:rowOff>
    </xdr:to>
    <xdr:sp macro="" textlink="">
      <xdr:nvSpPr>
        <xdr:cNvPr id="487" name="楕円 486"/>
        <xdr:cNvSpPr/>
      </xdr:nvSpPr>
      <xdr:spPr>
        <a:xfrm>
          <a:off x="8699500" y="166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161234</xdr:rowOff>
    </xdr:from>
    <xdr:ext cx="534377" cy="259045"/>
    <xdr:sp macro="" textlink="">
      <xdr:nvSpPr>
        <xdr:cNvPr id="488" name="テキスト ボックス 487"/>
        <xdr:cNvSpPr txBox="1"/>
      </xdr:nvSpPr>
      <xdr:spPr>
        <a:xfrm>
          <a:off x="8483111" y="164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49203</xdr:rowOff>
    </xdr:from>
    <xdr:to>
      <xdr:col>41</xdr:col>
      <xdr:colOff>101600</xdr:colOff>
      <xdr:row>97</xdr:row>
      <xdr:rowOff>150803</xdr:rowOff>
    </xdr:to>
    <xdr:sp macro="" textlink="">
      <xdr:nvSpPr>
        <xdr:cNvPr id="489" name="楕円 488"/>
        <xdr:cNvSpPr/>
      </xdr:nvSpPr>
      <xdr:spPr>
        <a:xfrm>
          <a:off x="7810500" y="166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167330</xdr:rowOff>
    </xdr:from>
    <xdr:ext cx="534377" cy="259045"/>
    <xdr:sp macro="" textlink="">
      <xdr:nvSpPr>
        <xdr:cNvPr id="490" name="テキスト ボックス 489"/>
        <xdr:cNvSpPr txBox="1"/>
      </xdr:nvSpPr>
      <xdr:spPr>
        <a:xfrm>
          <a:off x="7594111" y="1645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68394</xdr:rowOff>
    </xdr:from>
    <xdr:to>
      <xdr:col>36</xdr:col>
      <xdr:colOff>165100</xdr:colOff>
      <xdr:row>97</xdr:row>
      <xdr:rowOff>169994</xdr:rowOff>
    </xdr:to>
    <xdr:sp macro="" textlink="">
      <xdr:nvSpPr>
        <xdr:cNvPr id="491" name="楕円 490"/>
        <xdr:cNvSpPr/>
      </xdr:nvSpPr>
      <xdr:spPr>
        <a:xfrm>
          <a:off x="6921500" y="166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161121</xdr:rowOff>
    </xdr:from>
    <xdr:ext cx="534377" cy="259045"/>
    <xdr:sp macro="" textlink="">
      <xdr:nvSpPr>
        <xdr:cNvPr id="492" name="テキスト ボックス 491"/>
        <xdr:cNvSpPr txBox="1"/>
      </xdr:nvSpPr>
      <xdr:spPr>
        <a:xfrm>
          <a:off x="6705111" y="167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161341</xdr:rowOff>
    </xdr:from>
    <xdr:to>
      <xdr:col>85</xdr:col>
      <xdr:colOff>127000</xdr:colOff>
      <xdr:row>38</xdr:row>
      <xdr:rowOff>163779</xdr:rowOff>
    </xdr:to>
    <xdr:cxnSp macro="">
      <xdr:nvCxnSpPr>
        <xdr:cNvPr id="522" name="直線コネクタ 521"/>
        <xdr:cNvCxnSpPr/>
      </xdr:nvCxnSpPr>
      <xdr:spPr>
        <a:xfrm flipV="1">
          <a:off x="15481300" y="6676441"/>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79959</xdr:rowOff>
    </xdr:from>
    <xdr:to>
      <xdr:col>81</xdr:col>
      <xdr:colOff>50800</xdr:colOff>
      <xdr:row>38</xdr:row>
      <xdr:rowOff>163779</xdr:rowOff>
    </xdr:to>
    <xdr:cxnSp macro="">
      <xdr:nvCxnSpPr>
        <xdr:cNvPr id="525" name="直線コネクタ 524"/>
        <xdr:cNvCxnSpPr/>
      </xdr:nvCxnSpPr>
      <xdr:spPr>
        <a:xfrm>
          <a:off x="14592300" y="6595059"/>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79959</xdr:rowOff>
    </xdr:from>
    <xdr:to>
      <xdr:col>76</xdr:col>
      <xdr:colOff>114300</xdr:colOff>
      <xdr:row>38</xdr:row>
      <xdr:rowOff>146634</xdr:rowOff>
    </xdr:to>
    <xdr:cxnSp macro="">
      <xdr:nvCxnSpPr>
        <xdr:cNvPr id="528" name="直線コネクタ 527"/>
        <xdr:cNvCxnSpPr/>
      </xdr:nvCxnSpPr>
      <xdr:spPr>
        <a:xfrm flipV="1">
          <a:off x="13703300" y="659505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146634</xdr:rowOff>
    </xdr:from>
    <xdr:to>
      <xdr:col>71</xdr:col>
      <xdr:colOff>177800</xdr:colOff>
      <xdr:row>38</xdr:row>
      <xdr:rowOff>149892</xdr:rowOff>
    </xdr:to>
    <xdr:cxnSp macro="">
      <xdr:nvCxnSpPr>
        <xdr:cNvPr id="531" name="直線コネクタ 530"/>
        <xdr:cNvCxnSpPr/>
      </xdr:nvCxnSpPr>
      <xdr:spPr>
        <a:xfrm flipV="1">
          <a:off x="12814300" y="6661734"/>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110541</xdr:rowOff>
    </xdr:from>
    <xdr:to>
      <xdr:col>85</xdr:col>
      <xdr:colOff>177800</xdr:colOff>
      <xdr:row>39</xdr:row>
      <xdr:rowOff>40691</xdr:rowOff>
    </xdr:to>
    <xdr:sp macro="" textlink="">
      <xdr:nvSpPr>
        <xdr:cNvPr id="541" name="楕円 540"/>
        <xdr:cNvSpPr/>
      </xdr:nvSpPr>
      <xdr:spPr>
        <a:xfrm>
          <a:off x="16268700" y="66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25468</xdr:rowOff>
    </xdr:from>
    <xdr:ext cx="534377" cy="259045"/>
    <xdr:sp macro="" textlink="">
      <xdr:nvSpPr>
        <xdr:cNvPr id="542" name="消防費該当値テキスト"/>
        <xdr:cNvSpPr txBox="1"/>
      </xdr:nvSpPr>
      <xdr:spPr>
        <a:xfrm>
          <a:off x="16370300" y="65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112979</xdr:rowOff>
    </xdr:from>
    <xdr:to>
      <xdr:col>81</xdr:col>
      <xdr:colOff>101600</xdr:colOff>
      <xdr:row>39</xdr:row>
      <xdr:rowOff>43129</xdr:rowOff>
    </xdr:to>
    <xdr:sp macro="" textlink="">
      <xdr:nvSpPr>
        <xdr:cNvPr id="543" name="楕円 542"/>
        <xdr:cNvSpPr/>
      </xdr:nvSpPr>
      <xdr:spPr>
        <a:xfrm>
          <a:off x="15430500" y="66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34256</xdr:rowOff>
    </xdr:from>
    <xdr:ext cx="534377" cy="259045"/>
    <xdr:sp macro="" textlink="">
      <xdr:nvSpPr>
        <xdr:cNvPr id="544" name="テキスト ボックス 543"/>
        <xdr:cNvSpPr txBox="1"/>
      </xdr:nvSpPr>
      <xdr:spPr>
        <a:xfrm>
          <a:off x="15214111" y="67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29159</xdr:rowOff>
    </xdr:from>
    <xdr:to>
      <xdr:col>76</xdr:col>
      <xdr:colOff>165100</xdr:colOff>
      <xdr:row>38</xdr:row>
      <xdr:rowOff>130759</xdr:rowOff>
    </xdr:to>
    <xdr:sp macro="" textlink="">
      <xdr:nvSpPr>
        <xdr:cNvPr id="545" name="楕円 544"/>
        <xdr:cNvSpPr/>
      </xdr:nvSpPr>
      <xdr:spPr>
        <a:xfrm>
          <a:off x="14541500" y="65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121886</xdr:rowOff>
    </xdr:from>
    <xdr:ext cx="534377" cy="259045"/>
    <xdr:sp macro="" textlink="">
      <xdr:nvSpPr>
        <xdr:cNvPr id="546" name="テキスト ボックス 545"/>
        <xdr:cNvSpPr txBox="1"/>
      </xdr:nvSpPr>
      <xdr:spPr>
        <a:xfrm>
          <a:off x="14325111" y="663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95834</xdr:rowOff>
    </xdr:from>
    <xdr:to>
      <xdr:col>72</xdr:col>
      <xdr:colOff>38100</xdr:colOff>
      <xdr:row>39</xdr:row>
      <xdr:rowOff>25984</xdr:rowOff>
    </xdr:to>
    <xdr:sp macro="" textlink="">
      <xdr:nvSpPr>
        <xdr:cNvPr id="547" name="楕円 546"/>
        <xdr:cNvSpPr/>
      </xdr:nvSpPr>
      <xdr:spPr>
        <a:xfrm>
          <a:off x="13652500" y="66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17111</xdr:rowOff>
    </xdr:from>
    <xdr:ext cx="534377" cy="259045"/>
    <xdr:sp macro="" textlink="">
      <xdr:nvSpPr>
        <xdr:cNvPr id="548" name="テキスト ボックス 547"/>
        <xdr:cNvSpPr txBox="1"/>
      </xdr:nvSpPr>
      <xdr:spPr>
        <a:xfrm>
          <a:off x="13436111"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99092</xdr:rowOff>
    </xdr:from>
    <xdr:to>
      <xdr:col>67</xdr:col>
      <xdr:colOff>101600</xdr:colOff>
      <xdr:row>39</xdr:row>
      <xdr:rowOff>29242</xdr:rowOff>
    </xdr:to>
    <xdr:sp macro="" textlink="">
      <xdr:nvSpPr>
        <xdr:cNvPr id="549" name="楕円 548"/>
        <xdr:cNvSpPr/>
      </xdr:nvSpPr>
      <xdr:spPr>
        <a:xfrm>
          <a:off x="12763500" y="66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20369</xdr:rowOff>
    </xdr:from>
    <xdr:ext cx="534377" cy="259045"/>
    <xdr:sp macro="" textlink="">
      <xdr:nvSpPr>
        <xdr:cNvPr id="550" name="テキスト ボックス 549"/>
        <xdr:cNvSpPr txBox="1"/>
      </xdr:nvSpPr>
      <xdr:spPr>
        <a:xfrm>
          <a:off x="12547111" y="67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86779</xdr:rowOff>
    </xdr:from>
    <xdr:to>
      <xdr:col>85</xdr:col>
      <xdr:colOff>127000</xdr:colOff>
      <xdr:row>55</xdr:row>
      <xdr:rowOff>49755</xdr:rowOff>
    </xdr:to>
    <xdr:cxnSp macro="">
      <xdr:nvCxnSpPr>
        <xdr:cNvPr id="577" name="直線コネクタ 576"/>
        <xdr:cNvCxnSpPr/>
      </xdr:nvCxnSpPr>
      <xdr:spPr>
        <a:xfrm flipV="1">
          <a:off x="15481300" y="9173629"/>
          <a:ext cx="838200" cy="30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8" name="教育費平均値テキスト"/>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49755</xdr:rowOff>
    </xdr:from>
    <xdr:to>
      <xdr:col>81</xdr:col>
      <xdr:colOff>50800</xdr:colOff>
      <xdr:row>55</xdr:row>
      <xdr:rowOff>122299</xdr:rowOff>
    </xdr:to>
    <xdr:cxnSp macro="">
      <xdr:nvCxnSpPr>
        <xdr:cNvPr id="580" name="直線コネクタ 579"/>
        <xdr:cNvCxnSpPr/>
      </xdr:nvCxnSpPr>
      <xdr:spPr>
        <a:xfrm flipV="1">
          <a:off x="14592300" y="9479505"/>
          <a:ext cx="889000" cy="7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122299</xdr:rowOff>
    </xdr:from>
    <xdr:to>
      <xdr:col>76</xdr:col>
      <xdr:colOff>114300</xdr:colOff>
      <xdr:row>57</xdr:row>
      <xdr:rowOff>1118</xdr:rowOff>
    </xdr:to>
    <xdr:cxnSp macro="">
      <xdr:nvCxnSpPr>
        <xdr:cNvPr id="583" name="直線コネクタ 582"/>
        <xdr:cNvCxnSpPr/>
      </xdr:nvCxnSpPr>
      <xdr:spPr>
        <a:xfrm flipV="1">
          <a:off x="13703300" y="9552049"/>
          <a:ext cx="889000" cy="22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5" name="テキスト ボックス 584"/>
        <xdr:cNvSpPr txBox="1"/>
      </xdr:nvSpPr>
      <xdr:spPr>
        <a:xfrm>
          <a:off x="14325111" y="9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1118</xdr:rowOff>
    </xdr:from>
    <xdr:to>
      <xdr:col>71</xdr:col>
      <xdr:colOff>177800</xdr:colOff>
      <xdr:row>57</xdr:row>
      <xdr:rowOff>2791</xdr:rowOff>
    </xdr:to>
    <xdr:cxnSp macro="">
      <xdr:nvCxnSpPr>
        <xdr:cNvPr id="586" name="直線コネクタ 585"/>
        <xdr:cNvCxnSpPr/>
      </xdr:nvCxnSpPr>
      <xdr:spPr>
        <a:xfrm flipV="1">
          <a:off x="12814300" y="9773768"/>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8" name="テキスト ボックス 587"/>
        <xdr:cNvSpPr txBox="1"/>
      </xdr:nvSpPr>
      <xdr:spPr>
        <a:xfrm>
          <a:off x="13436111" y="9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0" name="テキスト ボックス 589"/>
        <xdr:cNvSpPr txBox="1"/>
      </xdr:nvSpPr>
      <xdr:spPr>
        <a:xfrm>
          <a:off x="12547111" y="98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35979</xdr:rowOff>
    </xdr:from>
    <xdr:to>
      <xdr:col>85</xdr:col>
      <xdr:colOff>177800</xdr:colOff>
      <xdr:row>53</xdr:row>
      <xdr:rowOff>137579</xdr:rowOff>
    </xdr:to>
    <xdr:sp macro="" textlink="">
      <xdr:nvSpPr>
        <xdr:cNvPr id="596" name="楕円 595"/>
        <xdr:cNvSpPr/>
      </xdr:nvSpPr>
      <xdr:spPr>
        <a:xfrm>
          <a:off x="16268700" y="91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58856</xdr:rowOff>
    </xdr:from>
    <xdr:ext cx="599010" cy="259045"/>
    <xdr:sp macro="" textlink="">
      <xdr:nvSpPr>
        <xdr:cNvPr id="597" name="教育費該当値テキスト"/>
        <xdr:cNvSpPr txBox="1"/>
      </xdr:nvSpPr>
      <xdr:spPr>
        <a:xfrm>
          <a:off x="16370300" y="897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170405</xdr:rowOff>
    </xdr:from>
    <xdr:to>
      <xdr:col>81</xdr:col>
      <xdr:colOff>101600</xdr:colOff>
      <xdr:row>55</xdr:row>
      <xdr:rowOff>100555</xdr:rowOff>
    </xdr:to>
    <xdr:sp macro="" textlink="">
      <xdr:nvSpPr>
        <xdr:cNvPr id="598" name="楕円 597"/>
        <xdr:cNvSpPr/>
      </xdr:nvSpPr>
      <xdr:spPr>
        <a:xfrm>
          <a:off x="15430500" y="94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117082</xdr:rowOff>
    </xdr:from>
    <xdr:ext cx="599010" cy="259045"/>
    <xdr:sp macro="" textlink="">
      <xdr:nvSpPr>
        <xdr:cNvPr id="599" name="テキスト ボックス 598"/>
        <xdr:cNvSpPr txBox="1"/>
      </xdr:nvSpPr>
      <xdr:spPr>
        <a:xfrm>
          <a:off x="15181795" y="920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71499</xdr:rowOff>
    </xdr:from>
    <xdr:to>
      <xdr:col>76</xdr:col>
      <xdr:colOff>165100</xdr:colOff>
      <xdr:row>56</xdr:row>
      <xdr:rowOff>1649</xdr:rowOff>
    </xdr:to>
    <xdr:sp macro="" textlink="">
      <xdr:nvSpPr>
        <xdr:cNvPr id="600" name="楕円 599"/>
        <xdr:cNvSpPr/>
      </xdr:nvSpPr>
      <xdr:spPr>
        <a:xfrm>
          <a:off x="14541500" y="95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18176</xdr:rowOff>
    </xdr:from>
    <xdr:ext cx="599010" cy="259045"/>
    <xdr:sp macro="" textlink="">
      <xdr:nvSpPr>
        <xdr:cNvPr id="601" name="テキスト ボックス 600"/>
        <xdr:cNvSpPr txBox="1"/>
      </xdr:nvSpPr>
      <xdr:spPr>
        <a:xfrm>
          <a:off x="14292795" y="927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121768</xdr:rowOff>
    </xdr:from>
    <xdr:to>
      <xdr:col>72</xdr:col>
      <xdr:colOff>38100</xdr:colOff>
      <xdr:row>57</xdr:row>
      <xdr:rowOff>51918</xdr:rowOff>
    </xdr:to>
    <xdr:sp macro="" textlink="">
      <xdr:nvSpPr>
        <xdr:cNvPr id="602" name="楕円 601"/>
        <xdr:cNvSpPr/>
      </xdr:nvSpPr>
      <xdr:spPr>
        <a:xfrm>
          <a:off x="13652500" y="97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68445</xdr:rowOff>
    </xdr:from>
    <xdr:ext cx="534377" cy="259045"/>
    <xdr:sp macro="" textlink="">
      <xdr:nvSpPr>
        <xdr:cNvPr id="603" name="テキスト ボックス 602"/>
        <xdr:cNvSpPr txBox="1"/>
      </xdr:nvSpPr>
      <xdr:spPr>
        <a:xfrm>
          <a:off x="13436111" y="94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123441</xdr:rowOff>
    </xdr:from>
    <xdr:to>
      <xdr:col>67</xdr:col>
      <xdr:colOff>101600</xdr:colOff>
      <xdr:row>57</xdr:row>
      <xdr:rowOff>53591</xdr:rowOff>
    </xdr:to>
    <xdr:sp macro="" textlink="">
      <xdr:nvSpPr>
        <xdr:cNvPr id="604" name="楕円 603"/>
        <xdr:cNvSpPr/>
      </xdr:nvSpPr>
      <xdr:spPr>
        <a:xfrm>
          <a:off x="12763500" y="97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70118</xdr:rowOff>
    </xdr:from>
    <xdr:ext cx="534377" cy="259045"/>
    <xdr:sp macro="" textlink="">
      <xdr:nvSpPr>
        <xdr:cNvPr id="605" name="テキスト ボックス 604"/>
        <xdr:cNvSpPr txBox="1"/>
      </xdr:nvSpPr>
      <xdr:spPr>
        <a:xfrm>
          <a:off x="12547111" y="949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75124</xdr:rowOff>
    </xdr:from>
    <xdr:to>
      <xdr:col>85</xdr:col>
      <xdr:colOff>127000</xdr:colOff>
      <xdr:row>79</xdr:row>
      <xdr:rowOff>86809</xdr:rowOff>
    </xdr:to>
    <xdr:cxnSp macro="">
      <xdr:nvCxnSpPr>
        <xdr:cNvPr id="636" name="直線コネクタ 635"/>
        <xdr:cNvCxnSpPr/>
      </xdr:nvCxnSpPr>
      <xdr:spPr>
        <a:xfrm>
          <a:off x="15481300" y="13619674"/>
          <a:ext cx="8382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26612</xdr:rowOff>
    </xdr:from>
    <xdr:to>
      <xdr:col>81</xdr:col>
      <xdr:colOff>50800</xdr:colOff>
      <xdr:row>79</xdr:row>
      <xdr:rowOff>75124</xdr:rowOff>
    </xdr:to>
    <xdr:cxnSp macro="">
      <xdr:nvCxnSpPr>
        <xdr:cNvPr id="639" name="直線コネクタ 638"/>
        <xdr:cNvCxnSpPr/>
      </xdr:nvCxnSpPr>
      <xdr:spPr>
        <a:xfrm>
          <a:off x="14592300" y="13571162"/>
          <a:ext cx="889000" cy="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69726</xdr:rowOff>
    </xdr:from>
    <xdr:to>
      <xdr:col>76</xdr:col>
      <xdr:colOff>114300</xdr:colOff>
      <xdr:row>79</xdr:row>
      <xdr:rowOff>26612</xdr:rowOff>
    </xdr:to>
    <xdr:cxnSp macro="">
      <xdr:nvCxnSpPr>
        <xdr:cNvPr id="642" name="直線コネクタ 641"/>
        <xdr:cNvCxnSpPr/>
      </xdr:nvCxnSpPr>
      <xdr:spPr>
        <a:xfrm>
          <a:off x="13703300" y="13442826"/>
          <a:ext cx="889000" cy="1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69726</xdr:rowOff>
    </xdr:from>
    <xdr:to>
      <xdr:col>71</xdr:col>
      <xdr:colOff>177800</xdr:colOff>
      <xdr:row>78</xdr:row>
      <xdr:rowOff>81139</xdr:rowOff>
    </xdr:to>
    <xdr:cxnSp macro="">
      <xdr:nvCxnSpPr>
        <xdr:cNvPr id="645" name="直線コネクタ 644"/>
        <xdr:cNvCxnSpPr/>
      </xdr:nvCxnSpPr>
      <xdr:spPr>
        <a:xfrm flipV="1">
          <a:off x="12814300" y="13442826"/>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7" name="テキスト ボックス 646"/>
        <xdr:cNvSpPr txBox="1"/>
      </xdr:nvSpPr>
      <xdr:spPr>
        <a:xfrm>
          <a:off x="13436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49" name="テキスト ボックス 648"/>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36009</xdr:rowOff>
    </xdr:from>
    <xdr:to>
      <xdr:col>85</xdr:col>
      <xdr:colOff>177800</xdr:colOff>
      <xdr:row>79</xdr:row>
      <xdr:rowOff>137609</xdr:rowOff>
    </xdr:to>
    <xdr:sp macro="" textlink="">
      <xdr:nvSpPr>
        <xdr:cNvPr id="655" name="楕円 654"/>
        <xdr:cNvSpPr/>
      </xdr:nvSpPr>
      <xdr:spPr>
        <a:xfrm>
          <a:off x="16268700" y="135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469744" cy="259045"/>
    <xdr:sp macro="" textlink="">
      <xdr:nvSpPr>
        <xdr:cNvPr id="656" name="災害復旧費該当値テキスト"/>
        <xdr:cNvSpPr txBox="1"/>
      </xdr:nvSpPr>
      <xdr:spPr>
        <a:xfrm>
          <a:off x="16370300" y="1353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24324</xdr:rowOff>
    </xdr:from>
    <xdr:to>
      <xdr:col>81</xdr:col>
      <xdr:colOff>101600</xdr:colOff>
      <xdr:row>79</xdr:row>
      <xdr:rowOff>125924</xdr:rowOff>
    </xdr:to>
    <xdr:sp macro="" textlink="">
      <xdr:nvSpPr>
        <xdr:cNvPr id="657" name="楕円 656"/>
        <xdr:cNvSpPr/>
      </xdr:nvSpPr>
      <xdr:spPr>
        <a:xfrm>
          <a:off x="15430500" y="1356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117051</xdr:rowOff>
    </xdr:from>
    <xdr:ext cx="469744" cy="259045"/>
    <xdr:sp macro="" textlink="">
      <xdr:nvSpPr>
        <xdr:cNvPr id="658" name="テキスト ボックス 657"/>
        <xdr:cNvSpPr txBox="1"/>
      </xdr:nvSpPr>
      <xdr:spPr>
        <a:xfrm>
          <a:off x="15246428" y="1366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147262</xdr:rowOff>
    </xdr:from>
    <xdr:to>
      <xdr:col>76</xdr:col>
      <xdr:colOff>165100</xdr:colOff>
      <xdr:row>79</xdr:row>
      <xdr:rowOff>77412</xdr:rowOff>
    </xdr:to>
    <xdr:sp macro="" textlink="">
      <xdr:nvSpPr>
        <xdr:cNvPr id="659" name="楕円 658"/>
        <xdr:cNvSpPr/>
      </xdr:nvSpPr>
      <xdr:spPr>
        <a:xfrm>
          <a:off x="14541500" y="135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93939</xdr:rowOff>
    </xdr:from>
    <xdr:ext cx="534377" cy="259045"/>
    <xdr:sp macro="" textlink="">
      <xdr:nvSpPr>
        <xdr:cNvPr id="660" name="テキスト ボックス 659"/>
        <xdr:cNvSpPr txBox="1"/>
      </xdr:nvSpPr>
      <xdr:spPr>
        <a:xfrm>
          <a:off x="14325111" y="132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18926</xdr:rowOff>
    </xdr:from>
    <xdr:to>
      <xdr:col>72</xdr:col>
      <xdr:colOff>38100</xdr:colOff>
      <xdr:row>78</xdr:row>
      <xdr:rowOff>120526</xdr:rowOff>
    </xdr:to>
    <xdr:sp macro="" textlink="">
      <xdr:nvSpPr>
        <xdr:cNvPr id="661" name="楕円 660"/>
        <xdr:cNvSpPr/>
      </xdr:nvSpPr>
      <xdr:spPr>
        <a:xfrm>
          <a:off x="13652500" y="133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137053</xdr:rowOff>
    </xdr:from>
    <xdr:ext cx="534377" cy="259045"/>
    <xdr:sp macro="" textlink="">
      <xdr:nvSpPr>
        <xdr:cNvPr id="662" name="テキスト ボックス 661"/>
        <xdr:cNvSpPr txBox="1"/>
      </xdr:nvSpPr>
      <xdr:spPr>
        <a:xfrm>
          <a:off x="13436111" y="1316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30339</xdr:rowOff>
    </xdr:from>
    <xdr:to>
      <xdr:col>67</xdr:col>
      <xdr:colOff>101600</xdr:colOff>
      <xdr:row>78</xdr:row>
      <xdr:rowOff>131939</xdr:rowOff>
    </xdr:to>
    <xdr:sp macro="" textlink="">
      <xdr:nvSpPr>
        <xdr:cNvPr id="663" name="楕円 662"/>
        <xdr:cNvSpPr/>
      </xdr:nvSpPr>
      <xdr:spPr>
        <a:xfrm>
          <a:off x="12763500" y="1340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148466</xdr:rowOff>
    </xdr:from>
    <xdr:ext cx="534377" cy="259045"/>
    <xdr:sp macro="" textlink="">
      <xdr:nvSpPr>
        <xdr:cNvPr id="664" name="テキスト ボックス 663"/>
        <xdr:cNvSpPr txBox="1"/>
      </xdr:nvSpPr>
      <xdr:spPr>
        <a:xfrm>
          <a:off x="12547111" y="1317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164007</xdr:rowOff>
    </xdr:from>
    <xdr:to>
      <xdr:col>85</xdr:col>
      <xdr:colOff>127000</xdr:colOff>
      <xdr:row>93</xdr:row>
      <xdr:rowOff>9513</xdr:rowOff>
    </xdr:to>
    <xdr:cxnSp macro="">
      <xdr:nvCxnSpPr>
        <xdr:cNvPr id="693" name="直線コネクタ 692"/>
        <xdr:cNvCxnSpPr/>
      </xdr:nvCxnSpPr>
      <xdr:spPr>
        <a:xfrm>
          <a:off x="15481300" y="15765957"/>
          <a:ext cx="838200" cy="18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164007</xdr:rowOff>
    </xdr:from>
    <xdr:to>
      <xdr:col>81</xdr:col>
      <xdr:colOff>50800</xdr:colOff>
      <xdr:row>95</xdr:row>
      <xdr:rowOff>48016</xdr:rowOff>
    </xdr:to>
    <xdr:cxnSp macro="">
      <xdr:nvCxnSpPr>
        <xdr:cNvPr id="696" name="直線コネクタ 695"/>
        <xdr:cNvCxnSpPr/>
      </xdr:nvCxnSpPr>
      <xdr:spPr>
        <a:xfrm flipV="1">
          <a:off x="14592300" y="15765957"/>
          <a:ext cx="889000" cy="56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8" name="テキスト ボックス 697"/>
        <xdr:cNvSpPr txBox="1"/>
      </xdr:nvSpPr>
      <xdr:spPr>
        <a:xfrm>
          <a:off x="15214111" y="165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46538</xdr:rowOff>
    </xdr:from>
    <xdr:to>
      <xdr:col>76</xdr:col>
      <xdr:colOff>114300</xdr:colOff>
      <xdr:row>95</xdr:row>
      <xdr:rowOff>48016</xdr:rowOff>
    </xdr:to>
    <xdr:cxnSp macro="">
      <xdr:nvCxnSpPr>
        <xdr:cNvPr id="699" name="直線コネクタ 698"/>
        <xdr:cNvCxnSpPr/>
      </xdr:nvCxnSpPr>
      <xdr:spPr>
        <a:xfrm>
          <a:off x="13703300" y="16334288"/>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40906</xdr:rowOff>
    </xdr:from>
    <xdr:to>
      <xdr:col>71</xdr:col>
      <xdr:colOff>177800</xdr:colOff>
      <xdr:row>95</xdr:row>
      <xdr:rowOff>46538</xdr:rowOff>
    </xdr:to>
    <xdr:cxnSp macro="">
      <xdr:nvCxnSpPr>
        <xdr:cNvPr id="702" name="直線コネクタ 701"/>
        <xdr:cNvCxnSpPr/>
      </xdr:nvCxnSpPr>
      <xdr:spPr>
        <a:xfrm>
          <a:off x="12814300" y="16328656"/>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4" name="テキスト ボックス 703"/>
        <xdr:cNvSpPr txBox="1"/>
      </xdr:nvSpPr>
      <xdr:spPr>
        <a:xfrm>
          <a:off x="13436111" y="166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6" name="テキスト ボックス 705"/>
        <xdr:cNvSpPr txBox="1"/>
      </xdr:nvSpPr>
      <xdr:spPr>
        <a:xfrm>
          <a:off x="12547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130163</xdr:rowOff>
    </xdr:from>
    <xdr:to>
      <xdr:col>85</xdr:col>
      <xdr:colOff>177800</xdr:colOff>
      <xdr:row>93</xdr:row>
      <xdr:rowOff>60313</xdr:rowOff>
    </xdr:to>
    <xdr:sp macro="" textlink="">
      <xdr:nvSpPr>
        <xdr:cNvPr id="712" name="楕円 711"/>
        <xdr:cNvSpPr/>
      </xdr:nvSpPr>
      <xdr:spPr>
        <a:xfrm>
          <a:off x="16268700" y="159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153040</xdr:rowOff>
    </xdr:from>
    <xdr:ext cx="599010" cy="259045"/>
    <xdr:sp macro="" textlink="">
      <xdr:nvSpPr>
        <xdr:cNvPr id="713" name="公債費該当値テキスト"/>
        <xdr:cNvSpPr txBox="1"/>
      </xdr:nvSpPr>
      <xdr:spPr>
        <a:xfrm>
          <a:off x="16370300" y="1575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113207</xdr:rowOff>
    </xdr:from>
    <xdr:to>
      <xdr:col>81</xdr:col>
      <xdr:colOff>101600</xdr:colOff>
      <xdr:row>92</xdr:row>
      <xdr:rowOff>43357</xdr:rowOff>
    </xdr:to>
    <xdr:sp macro="" textlink="">
      <xdr:nvSpPr>
        <xdr:cNvPr id="714" name="楕円 713"/>
        <xdr:cNvSpPr/>
      </xdr:nvSpPr>
      <xdr:spPr>
        <a:xfrm>
          <a:off x="15430500" y="157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59884</xdr:rowOff>
    </xdr:from>
    <xdr:ext cx="599010" cy="259045"/>
    <xdr:sp macro="" textlink="">
      <xdr:nvSpPr>
        <xdr:cNvPr id="715" name="テキスト ボックス 714"/>
        <xdr:cNvSpPr txBox="1"/>
      </xdr:nvSpPr>
      <xdr:spPr>
        <a:xfrm>
          <a:off x="15181795" y="1549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168666</xdr:rowOff>
    </xdr:from>
    <xdr:to>
      <xdr:col>76</xdr:col>
      <xdr:colOff>165100</xdr:colOff>
      <xdr:row>95</xdr:row>
      <xdr:rowOff>98816</xdr:rowOff>
    </xdr:to>
    <xdr:sp macro="" textlink="">
      <xdr:nvSpPr>
        <xdr:cNvPr id="716" name="楕円 715"/>
        <xdr:cNvSpPr/>
      </xdr:nvSpPr>
      <xdr:spPr>
        <a:xfrm>
          <a:off x="14541500" y="162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115343</xdr:rowOff>
    </xdr:from>
    <xdr:ext cx="534377" cy="259045"/>
    <xdr:sp macro="" textlink="">
      <xdr:nvSpPr>
        <xdr:cNvPr id="717" name="テキスト ボックス 716"/>
        <xdr:cNvSpPr txBox="1"/>
      </xdr:nvSpPr>
      <xdr:spPr>
        <a:xfrm>
          <a:off x="14325111" y="160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167188</xdr:rowOff>
    </xdr:from>
    <xdr:to>
      <xdr:col>72</xdr:col>
      <xdr:colOff>38100</xdr:colOff>
      <xdr:row>95</xdr:row>
      <xdr:rowOff>97338</xdr:rowOff>
    </xdr:to>
    <xdr:sp macro="" textlink="">
      <xdr:nvSpPr>
        <xdr:cNvPr id="718" name="楕円 717"/>
        <xdr:cNvSpPr/>
      </xdr:nvSpPr>
      <xdr:spPr>
        <a:xfrm>
          <a:off x="13652500" y="162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113865</xdr:rowOff>
    </xdr:from>
    <xdr:ext cx="534377" cy="259045"/>
    <xdr:sp macro="" textlink="">
      <xdr:nvSpPr>
        <xdr:cNvPr id="719" name="テキスト ボックス 718"/>
        <xdr:cNvSpPr txBox="1"/>
      </xdr:nvSpPr>
      <xdr:spPr>
        <a:xfrm>
          <a:off x="13436111" y="1605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161556</xdr:rowOff>
    </xdr:from>
    <xdr:to>
      <xdr:col>67</xdr:col>
      <xdr:colOff>101600</xdr:colOff>
      <xdr:row>95</xdr:row>
      <xdr:rowOff>91706</xdr:rowOff>
    </xdr:to>
    <xdr:sp macro="" textlink="">
      <xdr:nvSpPr>
        <xdr:cNvPr id="720" name="楕円 719"/>
        <xdr:cNvSpPr/>
      </xdr:nvSpPr>
      <xdr:spPr>
        <a:xfrm>
          <a:off x="12763500" y="162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108233</xdr:rowOff>
    </xdr:from>
    <xdr:ext cx="534377" cy="259045"/>
    <xdr:sp macro="" textlink="">
      <xdr:nvSpPr>
        <xdr:cNvPr id="721" name="テキスト ボックス 720"/>
        <xdr:cNvSpPr txBox="1"/>
      </xdr:nvSpPr>
      <xdr:spPr>
        <a:xfrm>
          <a:off x="12547111" y="160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ついては、約４億７千万の繰上償還を行ったことにより、昨年に引き続き数値が高くなっている。今後は合併関連事業により増加が見込まれるため、計画的な繰上償還を行うなど、適切な管理により公債費負担の抑制に努める。</a:t>
          </a:r>
          <a:endParaRPr lang="ja-JP" altLang="ja-JP" sz="1400">
            <a:effectLst/>
          </a:endParaRPr>
        </a:p>
        <a:p>
          <a:r>
            <a:rPr kumimoji="1" lang="ja-JP" altLang="ja-JP" sz="1100">
              <a:solidFill>
                <a:schemeClr val="dk1"/>
              </a:solidFill>
              <a:effectLst/>
              <a:latin typeface="+mn-lt"/>
              <a:ea typeface="+mn-ea"/>
              <a:cs typeface="+mn-cs"/>
            </a:rPr>
            <a:t>総務費については、主に基金の積立などの減額が挙げられる。民生費については、主に子育て世帯等への臨時特別給付事業の皆減が挙げられる。衛生費については、新型コロナウイルス接種事業の増額が挙げられる。</a:t>
          </a:r>
          <a:endParaRPr lang="ja-JP" altLang="ja-JP" sz="1400">
            <a:effectLst/>
          </a:endParaRPr>
        </a:p>
        <a:p>
          <a:r>
            <a:rPr kumimoji="1" lang="ja-JP" altLang="ja-JP" sz="1100">
              <a:solidFill>
                <a:schemeClr val="dk1"/>
              </a:solidFill>
              <a:effectLst/>
              <a:latin typeface="+mn-lt"/>
              <a:ea typeface="+mn-ea"/>
              <a:cs typeface="+mn-cs"/>
            </a:rPr>
            <a:t>教育費については、主に柵原地域義務教育学校建設事業及び旭地域義務教育学校建設事業の増加が挙げられる。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財政調整基金については、新型コロナウイルス感染症対策等により減少している。今後は、</a:t>
          </a:r>
          <a:r>
            <a:rPr lang="ja-JP" altLang="en-US" sz="1100" b="0" i="0" baseline="0">
              <a:solidFill>
                <a:schemeClr val="dk1"/>
              </a:solidFill>
              <a:effectLst/>
              <a:latin typeface="+mn-lt"/>
              <a:ea typeface="+mn-ea"/>
              <a:cs typeface="+mn-cs"/>
            </a:rPr>
            <a:t>大規模事業や</a:t>
          </a:r>
          <a:r>
            <a:rPr lang="ja-JP" altLang="ja-JP" sz="1100" b="0" i="0" baseline="0">
              <a:solidFill>
                <a:schemeClr val="dk1"/>
              </a:solidFill>
              <a:effectLst/>
              <a:latin typeface="+mn-lt"/>
              <a:ea typeface="+mn-ea"/>
              <a:cs typeface="+mn-cs"/>
            </a:rPr>
            <a:t>公共施設等の老朽化対策等に係る経費の増大が見込まれるため、減少が見込まれる。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実質収支額・実質単年度収支については、次年度以降も引き続き行財政改革によるコスト削減に努め、黒字となるよう財政の健全化を図る。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住宅新築資金等貸付事業特別会計で赤字が生じているが、それ以外のすべての会計が黒字を計上しており、連結実質赤字は生じていない。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住宅新築資金等貸付事業特別会計については、貸付金元利収入不足による前年度繰上充用が継続している。このため少しでも赤字額の減少を目指して収納体制のさらなる強化を図る必要がある。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一般会計については、大幅な税収増加の見込みがない中、財政運営適正化計画に基づき、持続可能な財政運営を引き続き行う。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14287977</v>
      </c>
      <c r="BO4" s="371"/>
      <c r="BP4" s="371"/>
      <c r="BQ4" s="371"/>
      <c r="BR4" s="371"/>
      <c r="BS4" s="371"/>
      <c r="BT4" s="371"/>
      <c r="BU4" s="372"/>
      <c r="BV4" s="370">
        <v>14426423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5.7</v>
      </c>
      <c r="CU4" s="377"/>
      <c r="CV4" s="377"/>
      <c r="CW4" s="377"/>
      <c r="CX4" s="377"/>
      <c r="CY4" s="377"/>
      <c r="CZ4" s="377"/>
      <c r="DA4" s="378"/>
      <c r="DB4" s="376">
        <v>6.5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13876932</v>
      </c>
      <c r="BO5" s="408"/>
      <c r="BP5" s="408"/>
      <c r="BQ5" s="408"/>
      <c r="BR5" s="408"/>
      <c r="BS5" s="408"/>
      <c r="BT5" s="408"/>
      <c r="BU5" s="409"/>
      <c r="BV5" s="407">
        <v>13928207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80.900000000000006</v>
      </c>
      <c r="CU5" s="405"/>
      <c r="CV5" s="405"/>
      <c r="CW5" s="405"/>
      <c r="CX5" s="405"/>
      <c r="CY5" s="405"/>
      <c r="CZ5" s="405"/>
      <c r="DA5" s="406"/>
      <c r="DB5" s="404">
        <v>79.7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411045</v>
      </c>
      <c r="BO6" s="408"/>
      <c r="BP6" s="408"/>
      <c r="BQ6" s="408"/>
      <c r="BR6" s="408"/>
      <c r="BS6" s="408"/>
      <c r="BT6" s="408"/>
      <c r="BU6" s="409"/>
      <c r="BV6" s="407">
        <v>498216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81.599999999999994</v>
      </c>
      <c r="CU6" s="445"/>
      <c r="CV6" s="445"/>
      <c r="CW6" s="445"/>
      <c r="CX6" s="445"/>
      <c r="CY6" s="445"/>
      <c r="CZ6" s="445"/>
      <c r="DA6" s="446"/>
      <c r="DB6" s="444">
        <v>80.3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391</v>
      </c>
      <c r="BO7" s="408"/>
      <c r="BP7" s="408"/>
      <c r="BQ7" s="408"/>
      <c r="BR7" s="408"/>
      <c r="BS7" s="408"/>
      <c r="BT7" s="408"/>
      <c r="BU7" s="409"/>
      <c r="BV7" s="407">
        <v>13396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7258896</v>
      </c>
      <c r="CU7" s="408"/>
      <c r="CV7" s="408"/>
      <c r="CW7" s="408"/>
      <c r="CX7" s="408"/>
      <c r="CY7" s="408"/>
      <c r="CZ7" s="408"/>
      <c r="DA7" s="409"/>
      <c r="DB7" s="407">
        <v>7463316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410654</v>
      </c>
      <c r="BO8" s="408"/>
      <c r="BP8" s="408"/>
      <c r="BQ8" s="408"/>
      <c r="BR8" s="408"/>
      <c r="BS8" s="408"/>
      <c r="BT8" s="408"/>
      <c r="BU8" s="409"/>
      <c r="BV8" s="407">
        <v>484820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0.25</v>
      </c>
      <c r="CU8" s="448"/>
      <c r="CV8" s="448"/>
      <c r="CW8" s="448"/>
      <c r="CX8" s="448"/>
      <c r="CY8" s="448"/>
      <c r="CZ8" s="448"/>
      <c r="DA8" s="449"/>
      <c r="DB8" s="447">
        <v>0.25</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13053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-74166</v>
      </c>
      <c r="BO9" s="408"/>
      <c r="BP9" s="408"/>
      <c r="BQ9" s="408"/>
      <c r="BR9" s="408"/>
      <c r="BS9" s="408"/>
      <c r="BT9" s="408"/>
      <c r="BU9" s="409"/>
      <c r="BV9" s="407">
        <v>-296528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20.399999999999999</v>
      </c>
      <c r="CU9" s="405"/>
      <c r="CV9" s="405"/>
      <c r="CW9" s="405"/>
      <c r="CX9" s="405"/>
      <c r="CY9" s="405"/>
      <c r="CZ9" s="405"/>
      <c r="DA9" s="406"/>
      <c r="DB9" s="404">
        <v>23.2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14432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103</v>
      </c>
      <c r="BO10" s="408"/>
      <c r="BP10" s="408"/>
      <c r="BQ10" s="408"/>
      <c r="BR10" s="408"/>
      <c r="BS10" s="408"/>
      <c r="BT10" s="408"/>
      <c r="BU10" s="409"/>
      <c r="BV10" s="407">
        <v>117</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478300</v>
      </c>
      <c r="BO11" s="408"/>
      <c r="BP11" s="408"/>
      <c r="BQ11" s="408"/>
      <c r="BR11" s="408"/>
      <c r="BS11" s="408"/>
      <c r="BT11" s="408"/>
      <c r="BU11" s="409"/>
      <c r="BV11" s="407">
        <v>752171</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13222</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240000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13054</v>
      </c>
      <c r="S13" s="492"/>
      <c r="T13" s="492"/>
      <c r="U13" s="492"/>
      <c r="V13" s="493"/>
      <c r="W13" s="423" t="s">
        <v>142</v>
      </c>
      <c r="X13" s="424"/>
      <c r="Y13" s="424"/>
      <c r="Z13" s="424"/>
      <c r="AA13" s="424"/>
      <c r="AB13" s="414"/>
      <c r="AC13" s="458">
        <v>1041</v>
      </c>
      <c r="AD13" s="459"/>
      <c r="AE13" s="459"/>
      <c r="AF13" s="459"/>
      <c r="AG13" s="501"/>
      <c r="AH13" s="458">
        <v>1183</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164237</v>
      </c>
      <c r="BO13" s="408"/>
      <c r="BP13" s="408"/>
      <c r="BQ13" s="408"/>
      <c r="BR13" s="408"/>
      <c r="BS13" s="408"/>
      <c r="BT13" s="408"/>
      <c r="BU13" s="409"/>
      <c r="BV13" s="407">
        <v>455760</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9.8000000000000007</v>
      </c>
      <c r="CU13" s="405"/>
      <c r="CV13" s="405"/>
      <c r="CW13" s="405"/>
      <c r="CX13" s="405"/>
      <c r="CY13" s="405"/>
      <c r="CZ13" s="405"/>
      <c r="DA13" s="406"/>
      <c r="DB13" s="404">
        <v>9.8000000000000007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13513</v>
      </c>
      <c r="S14" s="492"/>
      <c r="T14" s="492"/>
      <c r="U14" s="492"/>
      <c r="V14" s="493"/>
      <c r="W14" s="397"/>
      <c r="X14" s="398"/>
      <c r="Y14" s="398"/>
      <c r="Z14" s="398"/>
      <c r="AA14" s="398"/>
      <c r="AB14" s="387"/>
      <c r="AC14" s="494">
        <v>16.5</v>
      </c>
      <c r="AD14" s="495"/>
      <c r="AE14" s="495"/>
      <c r="AF14" s="495"/>
      <c r="AG14" s="496"/>
      <c r="AH14" s="494">
        <v>17.100000000000001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v>14.6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13363</v>
      </c>
      <c r="S15" s="492"/>
      <c r="T15" s="492"/>
      <c r="U15" s="492"/>
      <c r="V15" s="493"/>
      <c r="W15" s="423" t="s">
        <v>150</v>
      </c>
      <c r="X15" s="424"/>
      <c r="Y15" s="424"/>
      <c r="Z15" s="424"/>
      <c r="AA15" s="424"/>
      <c r="AB15" s="414"/>
      <c r="AC15" s="458">
        <v>1721</v>
      </c>
      <c r="AD15" s="459"/>
      <c r="AE15" s="459"/>
      <c r="AF15" s="459"/>
      <c r="AG15" s="501"/>
      <c r="AH15" s="458">
        <v>1922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1704719</v>
      </c>
      <c r="BO15" s="371"/>
      <c r="BP15" s="371"/>
      <c r="BQ15" s="371"/>
      <c r="BR15" s="371"/>
      <c r="BS15" s="371"/>
      <c r="BT15" s="371"/>
      <c r="BU15" s="372"/>
      <c r="BV15" s="370">
        <v>1616039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27.3</v>
      </c>
      <c r="AD16" s="495"/>
      <c r="AE16" s="495"/>
      <c r="AF16" s="495"/>
      <c r="AG16" s="496"/>
      <c r="AH16" s="494">
        <v>27.8</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6787936</v>
      </c>
      <c r="BO16" s="408"/>
      <c r="BP16" s="408"/>
      <c r="BQ16" s="408"/>
      <c r="BR16" s="408"/>
      <c r="BS16" s="408"/>
      <c r="BT16" s="408"/>
      <c r="BU16" s="409"/>
      <c r="BV16" s="407">
        <v>6826819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3540</v>
      </c>
      <c r="AD17" s="459"/>
      <c r="AE17" s="459"/>
      <c r="AF17" s="459"/>
      <c r="AG17" s="501"/>
      <c r="AH17" s="458">
        <v>3821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2106256</v>
      </c>
      <c r="BO17" s="408"/>
      <c r="BP17" s="408"/>
      <c r="BQ17" s="408"/>
      <c r="BR17" s="408"/>
      <c r="BS17" s="408"/>
      <c r="BT17" s="408"/>
      <c r="BU17" s="409"/>
      <c r="BV17" s="407">
        <v>1987674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232.17</v>
      </c>
      <c r="M18" s="531"/>
      <c r="N18" s="531"/>
      <c r="O18" s="531"/>
      <c r="P18" s="531"/>
      <c r="Q18" s="531"/>
      <c r="R18" s="532"/>
      <c r="S18" s="532"/>
      <c r="T18" s="532"/>
      <c r="U18" s="532"/>
      <c r="V18" s="533"/>
      <c r="W18" s="425"/>
      <c r="X18" s="426"/>
      <c r="Y18" s="426"/>
      <c r="Z18" s="426"/>
      <c r="AA18" s="426"/>
      <c r="AB18" s="417"/>
      <c r="AC18" s="534">
        <v>56.2</v>
      </c>
      <c r="AD18" s="535"/>
      <c r="AE18" s="535"/>
      <c r="AF18" s="535"/>
      <c r="AG18" s="536"/>
      <c r="AH18" s="534">
        <v>55.2</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5962706</v>
      </c>
      <c r="BO18" s="408"/>
      <c r="BP18" s="408"/>
      <c r="BQ18" s="408"/>
      <c r="BR18" s="408"/>
      <c r="BS18" s="408"/>
      <c r="BT18" s="408"/>
      <c r="BU18" s="409"/>
      <c r="BV18" s="407">
        <v>5912881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56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9060865</v>
      </c>
      <c r="BO19" s="408"/>
      <c r="BP19" s="408"/>
      <c r="BQ19" s="408"/>
      <c r="BR19" s="408"/>
      <c r="BS19" s="408"/>
      <c r="BT19" s="408"/>
      <c r="BU19" s="409"/>
      <c r="BV19" s="407">
        <v>9441882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5028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11436943</v>
      </c>
      <c r="BO22" s="371"/>
      <c r="BP22" s="371"/>
      <c r="BQ22" s="371"/>
      <c r="BR22" s="371"/>
      <c r="BS22" s="371"/>
      <c r="BT22" s="371"/>
      <c r="BU22" s="372"/>
      <c r="BV22" s="370">
        <v>11281870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11178551</v>
      </c>
      <c r="BO23" s="408"/>
      <c r="BP23" s="408"/>
      <c r="BQ23" s="408"/>
      <c r="BR23" s="408"/>
      <c r="BS23" s="408"/>
      <c r="BT23" s="408"/>
      <c r="BU23" s="409"/>
      <c r="BV23" s="407">
        <v>10969932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7350</v>
      </c>
      <c r="R24" s="459"/>
      <c r="S24" s="459"/>
      <c r="T24" s="459"/>
      <c r="U24" s="459"/>
      <c r="V24" s="501"/>
      <c r="W24" s="553"/>
      <c r="X24" s="554"/>
      <c r="Y24" s="555"/>
      <c r="Z24" s="457" t="s">
        <v>175</v>
      </c>
      <c r="AA24" s="437"/>
      <c r="AB24" s="437"/>
      <c r="AC24" s="437"/>
      <c r="AD24" s="437"/>
      <c r="AE24" s="437"/>
      <c r="AF24" s="437"/>
      <c r="AG24" s="438"/>
      <c r="AH24" s="458">
        <v>193</v>
      </c>
      <c r="AI24" s="459"/>
      <c r="AJ24" s="459"/>
      <c r="AK24" s="459"/>
      <c r="AL24" s="501"/>
      <c r="AM24" s="458">
        <v>594054</v>
      </c>
      <c r="AN24" s="459"/>
      <c r="AO24" s="459"/>
      <c r="AP24" s="459"/>
      <c r="AQ24" s="459"/>
      <c r="AR24" s="501"/>
      <c r="AS24" s="458">
        <v>3078</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8079860</v>
      </c>
      <c r="BO24" s="408"/>
      <c r="BP24" s="408"/>
      <c r="BQ24" s="408"/>
      <c r="BR24" s="408"/>
      <c r="BS24" s="408"/>
      <c r="BT24" s="408"/>
      <c r="BU24" s="409"/>
      <c r="BV24" s="407">
        <v>7559057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5980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5622141</v>
      </c>
      <c r="BO25" s="371"/>
      <c r="BP25" s="371"/>
      <c r="BQ25" s="371"/>
      <c r="BR25" s="371"/>
      <c r="BS25" s="371"/>
      <c r="BT25" s="371"/>
      <c r="BU25" s="372"/>
      <c r="BV25" s="370">
        <v>3400942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5590</v>
      </c>
      <c r="R26" s="459"/>
      <c r="S26" s="459"/>
      <c r="T26" s="459"/>
      <c r="U26" s="459"/>
      <c r="V26" s="501"/>
      <c r="W26" s="553"/>
      <c r="X26" s="554"/>
      <c r="Y26" s="555"/>
      <c r="Z26" s="457" t="s">
        <v>182</v>
      </c>
      <c r="AA26" s="559"/>
      <c r="AB26" s="559"/>
      <c r="AC26" s="559"/>
      <c r="AD26" s="559"/>
      <c r="AE26" s="559"/>
      <c r="AF26" s="559"/>
      <c r="AG26" s="560"/>
      <c r="AH26" s="458">
        <v>6</v>
      </c>
      <c r="AI26" s="459"/>
      <c r="AJ26" s="459"/>
      <c r="AK26" s="459"/>
      <c r="AL26" s="501"/>
      <c r="AM26" s="458">
        <v>15804</v>
      </c>
      <c r="AN26" s="459"/>
      <c r="AO26" s="459"/>
      <c r="AP26" s="459"/>
      <c r="AQ26" s="459"/>
      <c r="AR26" s="501"/>
      <c r="AS26" s="458">
        <v>2634</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185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3150</v>
      </c>
      <c r="R27" s="459"/>
      <c r="S27" s="459"/>
      <c r="T27" s="459"/>
      <c r="U27" s="459"/>
      <c r="V27" s="501"/>
      <c r="W27" s="553"/>
      <c r="X27" s="554"/>
      <c r="Y27" s="555"/>
      <c r="Z27" s="457" t="s">
        <v>187</v>
      </c>
      <c r="AA27" s="437"/>
      <c r="AB27" s="437"/>
      <c r="AC27" s="437"/>
      <c r="AD27" s="437"/>
      <c r="AE27" s="437"/>
      <c r="AF27" s="437"/>
      <c r="AG27" s="438"/>
      <c r="AH27" s="458">
        <v>1</v>
      </c>
      <c r="AI27" s="459"/>
      <c r="AJ27" s="459"/>
      <c r="AK27" s="459"/>
      <c r="AL27" s="501"/>
      <c r="AM27" s="458" t="s">
        <v>188</v>
      </c>
      <c r="AN27" s="459"/>
      <c r="AO27" s="459"/>
      <c r="AP27" s="459"/>
      <c r="AQ27" s="459"/>
      <c r="AR27" s="501"/>
      <c r="AS27" s="458" t="s">
        <v>189</v>
      </c>
      <c r="AT27" s="459"/>
      <c r="AU27" s="459"/>
      <c r="AV27" s="459"/>
      <c r="AW27" s="459"/>
      <c r="AX27" s="460"/>
      <c r="AY27" s="502" t="s">
        <v>190</v>
      </c>
      <c r="AZ27" s="503"/>
      <c r="BA27" s="503"/>
      <c r="BB27" s="503"/>
      <c r="BC27" s="503"/>
      <c r="BD27" s="503"/>
      <c r="BE27" s="503"/>
      <c r="BF27" s="503"/>
      <c r="BG27" s="503"/>
      <c r="BH27" s="503"/>
      <c r="BI27" s="503"/>
      <c r="BJ27" s="503"/>
      <c r="BK27" s="503"/>
      <c r="BL27" s="503"/>
      <c r="BM27" s="504"/>
      <c r="BN27" s="526" t="s">
        <v>179</v>
      </c>
      <c r="BO27" s="527"/>
      <c r="BP27" s="527"/>
      <c r="BQ27" s="527"/>
      <c r="BR27" s="527"/>
      <c r="BS27" s="527"/>
      <c r="BT27" s="527"/>
      <c r="BU27" s="528"/>
      <c r="BV27" s="526" t="s">
        <v>179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191</v>
      </c>
      <c r="F28" s="437"/>
      <c r="G28" s="437"/>
      <c r="H28" s="437"/>
      <c r="I28" s="437"/>
      <c r="J28" s="437"/>
      <c r="K28" s="438"/>
      <c r="L28" s="458">
        <v>1</v>
      </c>
      <c r="M28" s="459"/>
      <c r="N28" s="459"/>
      <c r="O28" s="459"/>
      <c r="P28" s="501"/>
      <c r="Q28" s="458">
        <v>2620</v>
      </c>
      <c r="R28" s="459"/>
      <c r="S28" s="459"/>
      <c r="T28" s="459"/>
      <c r="U28" s="459"/>
      <c r="V28" s="501"/>
      <c r="W28" s="553"/>
      <c r="X28" s="554"/>
      <c r="Y28" s="555"/>
      <c r="Z28" s="457" t="s">
        <v>192</v>
      </c>
      <c r="AA28" s="437"/>
      <c r="AB28" s="437"/>
      <c r="AC28" s="437"/>
      <c r="AD28" s="437"/>
      <c r="AE28" s="437"/>
      <c r="AF28" s="437"/>
      <c r="AG28" s="438"/>
      <c r="AH28" s="458" t="s">
        <v>131</v>
      </c>
      <c r="AI28" s="459"/>
      <c r="AJ28" s="459"/>
      <c r="AK28" s="459"/>
      <c r="AL28" s="501"/>
      <c r="AM28" s="458" t="s">
        <v>179</v>
      </c>
      <c r="AN28" s="459"/>
      <c r="AO28" s="459"/>
      <c r="AP28" s="459"/>
      <c r="AQ28" s="459"/>
      <c r="AR28" s="501"/>
      <c r="AS28" s="458" t="s">
        <v>179</v>
      </c>
      <c r="AT28" s="459"/>
      <c r="AU28" s="459"/>
      <c r="AV28" s="459"/>
      <c r="AW28" s="459"/>
      <c r="AX28" s="460"/>
      <c r="AY28" s="561" t="s">
        <v>193</v>
      </c>
      <c r="AZ28" s="562"/>
      <c r="BA28" s="562"/>
      <c r="BB28" s="563"/>
      <c r="BC28" s="367" t="s">
        <v>50</v>
      </c>
      <c r="BD28" s="368"/>
      <c r="BE28" s="368"/>
      <c r="BF28" s="368"/>
      <c r="BG28" s="368"/>
      <c r="BH28" s="368"/>
      <c r="BI28" s="368"/>
      <c r="BJ28" s="368"/>
      <c r="BK28" s="368"/>
      <c r="BL28" s="368"/>
      <c r="BM28" s="369"/>
      <c r="BN28" s="370">
        <v>3041156</v>
      </c>
      <c r="BO28" s="371"/>
      <c r="BP28" s="371"/>
      <c r="BQ28" s="371"/>
      <c r="BR28" s="371"/>
      <c r="BS28" s="371"/>
      <c r="BT28" s="371"/>
      <c r="BU28" s="372"/>
      <c r="BV28" s="370">
        <v>3281053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194</v>
      </c>
      <c r="F29" s="437"/>
      <c r="G29" s="437"/>
      <c r="H29" s="437"/>
      <c r="I29" s="437"/>
      <c r="J29" s="437"/>
      <c r="K29" s="438"/>
      <c r="L29" s="458">
        <v>14</v>
      </c>
      <c r="M29" s="459"/>
      <c r="N29" s="459"/>
      <c r="O29" s="459"/>
      <c r="P29" s="501"/>
      <c r="Q29" s="458">
        <v>2400</v>
      </c>
      <c r="R29" s="459"/>
      <c r="S29" s="459"/>
      <c r="T29" s="459"/>
      <c r="U29" s="459"/>
      <c r="V29" s="501"/>
      <c r="W29" s="556"/>
      <c r="X29" s="557"/>
      <c r="Y29" s="558"/>
      <c r="Z29" s="457" t="s">
        <v>195</v>
      </c>
      <c r="AA29" s="437"/>
      <c r="AB29" s="437"/>
      <c r="AC29" s="437"/>
      <c r="AD29" s="437"/>
      <c r="AE29" s="437"/>
      <c r="AF29" s="437"/>
      <c r="AG29" s="438"/>
      <c r="AH29" s="458">
        <v>194</v>
      </c>
      <c r="AI29" s="459"/>
      <c r="AJ29" s="459"/>
      <c r="AK29" s="459"/>
      <c r="AL29" s="501"/>
      <c r="AM29" s="458">
        <v>597946</v>
      </c>
      <c r="AN29" s="459"/>
      <c r="AO29" s="459"/>
      <c r="AP29" s="459"/>
      <c r="AQ29" s="459"/>
      <c r="AR29" s="501"/>
      <c r="AS29" s="458">
        <v>3082</v>
      </c>
      <c r="AT29" s="459"/>
      <c r="AU29" s="459"/>
      <c r="AV29" s="459"/>
      <c r="AW29" s="459"/>
      <c r="AX29" s="460"/>
      <c r="AY29" s="564"/>
      <c r="AZ29" s="565"/>
      <c r="BA29" s="565"/>
      <c r="BB29" s="566"/>
      <c r="BC29" s="441" t="s">
        <v>196</v>
      </c>
      <c r="BD29" s="442"/>
      <c r="BE29" s="442"/>
      <c r="BF29" s="442"/>
      <c r="BG29" s="442"/>
      <c r="BH29" s="442"/>
      <c r="BI29" s="442"/>
      <c r="BJ29" s="442"/>
      <c r="BK29" s="442"/>
      <c r="BL29" s="442"/>
      <c r="BM29" s="443"/>
      <c r="BN29" s="407">
        <v>1021924</v>
      </c>
      <c r="BO29" s="408"/>
      <c r="BP29" s="408"/>
      <c r="BQ29" s="408"/>
      <c r="BR29" s="408"/>
      <c r="BS29" s="408"/>
      <c r="BT29" s="408"/>
      <c r="BU29" s="409"/>
      <c r="BV29" s="407">
        <v>503414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197</v>
      </c>
      <c r="X30" s="575"/>
      <c r="Y30" s="575"/>
      <c r="Z30" s="575"/>
      <c r="AA30" s="575"/>
      <c r="AB30" s="575"/>
      <c r="AC30" s="575"/>
      <c r="AD30" s="575"/>
      <c r="AE30" s="575"/>
      <c r="AF30" s="575"/>
      <c r="AG30" s="576"/>
      <c r="AH30" s="534">
        <v>95.2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4619201</v>
      </c>
      <c r="BO30" s="527"/>
      <c r="BP30" s="527"/>
      <c r="BQ30" s="527"/>
      <c r="BR30" s="527"/>
      <c r="BS30" s="527"/>
      <c r="BT30" s="527"/>
      <c r="BU30" s="528"/>
      <c r="BV30" s="526">
        <v>4646419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198</v>
      </c>
      <c r="D32" s="570"/>
      <c r="E32" s="570"/>
      <c r="F32" s="570"/>
      <c r="G32" s="570"/>
      <c r="H32" s="570"/>
      <c r="I32" s="570"/>
      <c r="J32" s="570"/>
      <c r="K32" s="570"/>
      <c r="L32" s="570"/>
      <c r="M32" s="570"/>
      <c r="N32" s="570"/>
      <c r="O32" s="570"/>
      <c r="P32" s="570"/>
      <c r="Q32" s="570"/>
      <c r="R32" s="570"/>
      <c r="S32" s="570"/>
      <c r="U32" s="411" t="s">
        <v>199</v>
      </c>
      <c r="V32" s="411"/>
      <c r="W32" s="411"/>
      <c r="X32" s="411"/>
      <c r="Y32" s="411"/>
      <c r="Z32" s="411"/>
      <c r="AA32" s="411"/>
      <c r="AB32" s="411"/>
      <c r="AC32" s="411"/>
      <c r="AD32" s="411"/>
      <c r="AE32" s="411"/>
      <c r="AF32" s="411"/>
      <c r="AG32" s="411"/>
      <c r="AH32" s="411"/>
      <c r="AI32" s="411"/>
      <c r="AJ32" s="411"/>
      <c r="AK32" s="411"/>
      <c r="AM32" s="411" t="s">
        <v>200</v>
      </c>
      <c r="AN32" s="411"/>
      <c r="AO32" s="411"/>
      <c r="AP32" s="411"/>
      <c r="AQ32" s="411"/>
      <c r="AR32" s="411"/>
      <c r="AS32" s="411"/>
      <c r="AT32" s="411"/>
      <c r="AU32" s="411"/>
      <c r="AV32" s="411"/>
      <c r="AW32" s="411"/>
      <c r="AX32" s="411"/>
      <c r="AY32" s="411"/>
      <c r="AZ32" s="411"/>
      <c r="BA32" s="411"/>
      <c r="BB32" s="411"/>
      <c r="BC32" s="411"/>
      <c r="BE32" s="411" t="s">
        <v>201</v>
      </c>
      <c r="BF32" s="411"/>
      <c r="BG32" s="411"/>
      <c r="BH32" s="411"/>
      <c r="BI32" s="411"/>
      <c r="BJ32" s="411"/>
      <c r="BK32" s="411"/>
      <c r="BL32" s="411"/>
      <c r="BM32" s="411"/>
      <c r="BN32" s="411"/>
      <c r="BO32" s="411"/>
      <c r="BP32" s="411"/>
      <c r="BQ32" s="411"/>
      <c r="BR32" s="411"/>
      <c r="BS32" s="411"/>
      <c r="BT32" s="411"/>
      <c r="BU32" s="411"/>
      <c r="BW32" s="411" t="s">
        <v>202</v>
      </c>
      <c r="BX32" s="411"/>
      <c r="BY32" s="411"/>
      <c r="BZ32" s="411"/>
      <c r="CA32" s="411"/>
      <c r="CB32" s="411"/>
      <c r="CC32" s="411"/>
      <c r="CD32" s="411"/>
      <c r="CE32" s="411"/>
      <c r="CF32" s="411"/>
      <c r="CG32" s="411"/>
      <c r="CH32" s="411"/>
      <c r="CI32" s="411"/>
      <c r="CJ32" s="411"/>
      <c r="CK32" s="411"/>
      <c r="CL32" s="411"/>
      <c r="CM32" s="411"/>
      <c r="CO32" s="411" t="s">
        <v>203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204</v>
      </c>
      <c r="D33" s="431"/>
      <c r="E33" s="396" t="s">
        <v>205</v>
      </c>
      <c r="F33" s="396"/>
      <c r="G33" s="396"/>
      <c r="H33" s="396"/>
      <c r="I33" s="396"/>
      <c r="J33" s="396"/>
      <c r="K33" s="396"/>
      <c r="L33" s="396"/>
      <c r="M33" s="396"/>
      <c r="N33" s="396"/>
      <c r="O33" s="396"/>
      <c r="P33" s="396"/>
      <c r="Q33" s="396"/>
      <c r="R33" s="396"/>
      <c r="S33" s="396"/>
      <c r="T33" s="206"/>
      <c r="U33" s="431" t="s">
        <v>206</v>
      </c>
      <c r="V33" s="431"/>
      <c r="W33" s="396" t="s">
        <v>207</v>
      </c>
      <c r="X33" s="396"/>
      <c r="Y33" s="396"/>
      <c r="Z33" s="396"/>
      <c r="AA33" s="396"/>
      <c r="AB33" s="396"/>
      <c r="AC33" s="396"/>
      <c r="AD33" s="396"/>
      <c r="AE33" s="396"/>
      <c r="AF33" s="396"/>
      <c r="AG33" s="396"/>
      <c r="AH33" s="396"/>
      <c r="AI33" s="396"/>
      <c r="AJ33" s="396"/>
      <c r="AK33" s="396"/>
      <c r="AL33" s="206"/>
      <c r="AM33" s="431" t="s">
        <v>208</v>
      </c>
      <c r="AN33" s="431"/>
      <c r="AO33" s="396" t="s">
        <v>209</v>
      </c>
      <c r="AP33" s="396"/>
      <c r="AQ33" s="396"/>
      <c r="AR33" s="396"/>
      <c r="AS33" s="396"/>
      <c r="AT33" s="396"/>
      <c r="AU33" s="396"/>
      <c r="AV33" s="396"/>
      <c r="AW33" s="396"/>
      <c r="AX33" s="396"/>
      <c r="AY33" s="396"/>
      <c r="AZ33" s="396"/>
      <c r="BA33" s="396"/>
      <c r="BB33" s="396"/>
      <c r="BC33" s="396"/>
      <c r="BD33" s="207"/>
      <c r="BE33" s="396" t="s">
        <v>210</v>
      </c>
      <c r="BF33" s="396"/>
      <c r="BG33" s="396" t="s">
        <v>211</v>
      </c>
      <c r="BH33" s="396"/>
      <c r="BI33" s="396"/>
      <c r="BJ33" s="396"/>
      <c r="BK33" s="396"/>
      <c r="BL33" s="396"/>
      <c r="BM33" s="396"/>
      <c r="BN33" s="396"/>
      <c r="BO33" s="396"/>
      <c r="BP33" s="396"/>
      <c r="BQ33" s="396"/>
      <c r="BR33" s="396"/>
      <c r="BS33" s="396"/>
      <c r="BT33" s="396"/>
      <c r="BU33" s="396"/>
      <c r="BV33" s="207"/>
      <c r="BW33" s="431" t="s">
        <v>210</v>
      </c>
      <c r="BX33" s="431"/>
      <c r="BY33" s="396" t="s">
        <v>212</v>
      </c>
      <c r="BZ33" s="396"/>
      <c r="CA33" s="396"/>
      <c r="CB33" s="396"/>
      <c r="CC33" s="396"/>
      <c r="CD33" s="396"/>
      <c r="CE33" s="396"/>
      <c r="CF33" s="396"/>
      <c r="CG33" s="396"/>
      <c r="CH33" s="396"/>
      <c r="CI33" s="396"/>
      <c r="CJ33" s="396"/>
      <c r="CK33" s="396"/>
      <c r="CL33" s="396"/>
      <c r="CM33" s="396"/>
      <c r="CN33" s="206"/>
      <c r="CO33" s="431" t="s">
        <v>213</v>
      </c>
      <c r="CP33" s="431"/>
      <c r="CQ33" s="396" t="s">
        <v>214</v>
      </c>
      <c r="CR33" s="396"/>
      <c r="CS33" s="396"/>
      <c r="CT33" s="396"/>
      <c r="CU33" s="396"/>
      <c r="CV33" s="396"/>
      <c r="CW33" s="396"/>
      <c r="CX33" s="396"/>
      <c r="CY33" s="396"/>
      <c r="CZ33" s="396"/>
      <c r="DA33" s="396"/>
      <c r="DB33" s="396"/>
      <c r="DC33" s="396"/>
      <c r="DD33" s="396"/>
      <c r="DE33" s="396"/>
      <c r="DF33" s="206"/>
      <c r="DG33" s="596" t="s">
        <v>215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8</v>
      </c>
      <c r="V34" s="597"/>
      <c r="W34" s="598" t="str">
        <f>IF('各会計、関係団体の財政状況及び健全化判断比率'!B28="","",'各会計、関係団体の財政状況及び健全化判断比率'!B28)</f>
        <v>美咲町国民健康保険事業特別会計</v>
      </c>
      <c r="X34" s="598"/>
      <c r="Y34" s="598"/>
      <c r="Z34" s="598"/>
      <c r="AA34" s="598"/>
      <c r="AB34" s="598"/>
      <c r="AC34" s="598"/>
      <c r="AD34" s="598"/>
      <c r="AE34" s="598"/>
      <c r="AF34" s="598"/>
      <c r="AG34" s="598"/>
      <c r="AH34" s="598"/>
      <c r="AI34" s="598"/>
      <c r="AJ34" s="598"/>
      <c r="AK34" s="598"/>
      <c r="AL34" s="181"/>
      <c r="AM34" s="597">
        <f>IF(AO34="","",MAX(C34:D43,U34:V43)+1)</f>
        <v>13</v>
      </c>
      <c r="AN34" s="597"/>
      <c r="AO34" s="598" t="str">
        <f>IF('各会計、関係団体の財政状況及び健全化判断比率'!B33="","",'各会計、関係団体の財政状況及び健全化判断比率'!B33)</f>
        <v>美咲町水道事業会計</v>
      </c>
      <c r="AP34" s="598"/>
      <c r="AQ34" s="598"/>
      <c r="AR34" s="598"/>
      <c r="AS34" s="598"/>
      <c r="AT34" s="598"/>
      <c r="AU34" s="598"/>
      <c r="AV34" s="598"/>
      <c r="AW34" s="598"/>
      <c r="AX34" s="598"/>
      <c r="AY34" s="598"/>
      <c r="AZ34" s="598"/>
      <c r="BA34" s="598"/>
      <c r="BB34" s="598"/>
      <c r="BC34" s="598"/>
      <c r="BD34" s="181"/>
      <c r="BE34" s="597">
        <f>IF(BG34="","",MAX(C34:D43,U34:V43,AM34:AN43)+1)</f>
        <v>14</v>
      </c>
      <c r="BF34" s="597"/>
      <c r="BG34" s="598" t="str">
        <f>IF('各会計、関係団体の財政状況及び健全化判断比率'!B34="","",'各会計、関係団体の財政状況及び健全化判断比率'!B34)</f>
        <v>美咲町下水道事業特別会計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18</v>
      </c>
      <c r="BX34" s="597"/>
      <c r="BY34" s="598" t="str">
        <f>IF('各会計、関係団体の財政状況及び健全化判断比率'!B68="","",'各会計、関係団体の財政状況及び健全化判断比率'!B68)</f>
        <v>久米老人ホーム組合一般会計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28</v>
      </c>
      <c r="CP34" s="597"/>
      <c r="CQ34" s="598" t="str">
        <f>IF('各会計、関係団体の財政状況及び健全化判断比率'!BS7="","",'各会計、関係団体の財政状況及び健全化判断比率'!BS7)</f>
        <v>財団法人　美咲町農業公社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美咲町みさきネット事業特別会計</v>
      </c>
      <c r="F35" s="598"/>
      <c r="G35" s="598"/>
      <c r="H35" s="598"/>
      <c r="I35" s="598"/>
      <c r="J35" s="598"/>
      <c r="K35" s="598"/>
      <c r="L35" s="598"/>
      <c r="M35" s="598"/>
      <c r="N35" s="598"/>
      <c r="O35" s="598"/>
      <c r="P35" s="598"/>
      <c r="Q35" s="598"/>
      <c r="R35" s="598"/>
      <c r="S35" s="598"/>
      <c r="T35" s="181"/>
      <c r="U35" s="597">
        <f>IF(W35="","",U34+1)</f>
        <v>9</v>
      </c>
      <c r="V35" s="597"/>
      <c r="W35" s="598" t="str">
        <f>IF('各会計、関係団体の財政状況及び健全化判断比率'!B29="","",'各会計、関係団体の財政状況及び健全化判断比率'!B29)</f>
        <v>美咲町介護保険事業特別会計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15</v>
      </c>
      <c r="BF35" s="597"/>
      <c r="BG35" s="598" t="str">
        <f>IF('各会計、関係団体の財政状況及び健全化判断比率'!B35="","",'各会計、関係団体の財政状況及び健全化判断比率'!B35)</f>
        <v>美咲町柵原公共下水道事業特別会計</v>
      </c>
      <c r="BH35" s="598"/>
      <c r="BI35" s="598"/>
      <c r="BJ35" s="598"/>
      <c r="BK35" s="598"/>
      <c r="BL35" s="598"/>
      <c r="BM35" s="598"/>
      <c r="BN35" s="598"/>
      <c r="BO35" s="598"/>
      <c r="BP35" s="598"/>
      <c r="BQ35" s="598"/>
      <c r="BR35" s="598"/>
      <c r="BS35" s="598"/>
      <c r="BT35" s="598"/>
      <c r="BU35" s="598"/>
      <c r="BV35" s="181"/>
      <c r="BW35" s="597">
        <f t="shared" ref="BW35:BW43" si="2">IF(BY35="","",BW34+1)</f>
        <v>19</v>
      </c>
      <c r="BX35" s="597"/>
      <c r="BY35" s="598" t="str">
        <f>IF('各会計、関係団体の財政状況及び健全化判断比率'!B69="","",'各会計、関係団体の財政状況及び健全化判断比率'!B69)</f>
        <v>久米老人ホーム組合指定訪問介護事業特別会計</v>
      </c>
      <c r="BZ35" s="598"/>
      <c r="CA35" s="598"/>
      <c r="CB35" s="598"/>
      <c r="CC35" s="598"/>
      <c r="CD35" s="598"/>
      <c r="CE35" s="598"/>
      <c r="CF35" s="598"/>
      <c r="CG35" s="598"/>
      <c r="CH35" s="598"/>
      <c r="CI35" s="598"/>
      <c r="CJ35" s="598"/>
      <c r="CK35" s="598"/>
      <c r="CL35" s="598"/>
      <c r="CM35" s="598"/>
      <c r="CN35" s="181"/>
      <c r="CO35" s="597">
        <f t="shared" ref="CO35:CO43" si="3">IF(CQ35="","",CO34+1)</f>
        <v>29</v>
      </c>
      <c r="CP35" s="597"/>
      <c r="CQ35" s="598" t="str">
        <f>IF('各会計、関係団体の財政状況及び健全化判断比率'!BS8="","",'各会計、関係団体の財政状況及び健全化判断比率'!BS8)</f>
        <v>株式会社　美咲物産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美咲町住宅新築資金等貸付事業特別会計</v>
      </c>
      <c r="F36" s="598"/>
      <c r="G36" s="598"/>
      <c r="H36" s="598"/>
      <c r="I36" s="598"/>
      <c r="J36" s="598"/>
      <c r="K36" s="598"/>
      <c r="L36" s="598"/>
      <c r="M36" s="598"/>
      <c r="N36" s="598"/>
      <c r="O36" s="598"/>
      <c r="P36" s="598"/>
      <c r="Q36" s="598"/>
      <c r="R36" s="598"/>
      <c r="S36" s="598"/>
      <c r="T36" s="181"/>
      <c r="U36" s="597">
        <f t="shared" ref="U36:U43" si="4">IF(W36="","",U35+1)</f>
        <v>10</v>
      </c>
      <c r="V36" s="597"/>
      <c r="W36" s="598" t="str">
        <f>IF('各会計、関係団体の財政状況及び健全化判断比率'!B30="","",'各会計、関係団体の財政状況及び健全化判断比率'!B30)</f>
        <v>美咲町国民健康保険診療所事業特別会計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16</v>
      </c>
      <c r="BF36" s="597"/>
      <c r="BG36" s="598" t="str">
        <f>IF('各会計、関係団体の財政状況及び健全化判断比率'!B36="","",'各会計、関係団体の財政状況及び健全化判断比率'!B36)</f>
        <v>美咲町中央公共下水道事業特別会計</v>
      </c>
      <c r="BH36" s="598"/>
      <c r="BI36" s="598"/>
      <c r="BJ36" s="598"/>
      <c r="BK36" s="598"/>
      <c r="BL36" s="598"/>
      <c r="BM36" s="598"/>
      <c r="BN36" s="598"/>
      <c r="BO36" s="598"/>
      <c r="BP36" s="598"/>
      <c r="BQ36" s="598"/>
      <c r="BR36" s="598"/>
      <c r="BS36" s="598"/>
      <c r="BT36" s="598"/>
      <c r="BU36" s="598"/>
      <c r="BV36" s="181"/>
      <c r="BW36" s="597">
        <f t="shared" si="2"/>
        <v>20</v>
      </c>
      <c r="BX36" s="597"/>
      <c r="BY36" s="598" t="str">
        <f>IF('各会計、関係団体の財政状況及び健全化判断比率'!B70="","",'各会計、関係団体の財政状況及び健全化判断比率'!B70)</f>
        <v>柵原・吉井特別養護老人ホーム組合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美咲町津山・柵原線共同バス運行事業特別会計</v>
      </c>
      <c r="F37" s="598"/>
      <c r="G37" s="598"/>
      <c r="H37" s="598"/>
      <c r="I37" s="598"/>
      <c r="J37" s="598"/>
      <c r="K37" s="598"/>
      <c r="L37" s="598"/>
      <c r="M37" s="598"/>
      <c r="N37" s="598"/>
      <c r="O37" s="598"/>
      <c r="P37" s="598"/>
      <c r="Q37" s="598"/>
      <c r="R37" s="598"/>
      <c r="S37" s="598"/>
      <c r="T37" s="181"/>
      <c r="U37" s="597">
        <f t="shared" si="4"/>
        <v>11</v>
      </c>
      <c r="V37" s="597"/>
      <c r="W37" s="598" t="str">
        <f>IF('各会計、関係団体の財政状況及び健全化判断比率'!B31="","",'各会計、関係団体の財政状況及び健全化判断比率'!B31)</f>
        <v>美咲町後期高齢者医療特別会計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17</v>
      </c>
      <c r="BF37" s="597"/>
      <c r="BG37" s="598" t="str">
        <f>IF('各会計、関係団体の財政状況及び健全化判断比率'!B37="","",'各会計、関係団体の財政状況及び健全化判断比率'!B37)</f>
        <v>美咲町用地取得造成事業特別会計</v>
      </c>
      <c r="BH37" s="598"/>
      <c r="BI37" s="598"/>
      <c r="BJ37" s="598"/>
      <c r="BK37" s="598"/>
      <c r="BL37" s="598"/>
      <c r="BM37" s="598"/>
      <c r="BN37" s="598"/>
      <c r="BO37" s="598"/>
      <c r="BP37" s="598"/>
      <c r="BQ37" s="598"/>
      <c r="BR37" s="598"/>
      <c r="BS37" s="598"/>
      <c r="BT37" s="598"/>
      <c r="BU37" s="598"/>
      <c r="BV37" s="181"/>
      <c r="BW37" s="597">
        <f t="shared" si="2"/>
        <v>21</v>
      </c>
      <c r="BX37" s="597"/>
      <c r="BY37" s="598" t="str">
        <f>IF('各会計、関係団体の財政状況及び健全化判断比率'!B71="","",'各会計、関係団体の財政状況及び健全化判断比率'!B71)</f>
        <v>柵原・吉井・英田火葬場組合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f t="shared" ref="C38:C43" si="5">IF(E38="","",C37+1)</f>
        <v>5</v>
      </c>
      <c r="D38" s="597"/>
      <c r="E38" s="598" t="str">
        <f>IF('各会計、関係団体の財政状況及び健全化判断比率'!B11="","",'各会計、関係団体の財政状況及び健全化判断比率'!B11)</f>
        <v>美咲町津山・西川線共同バス運行事業特別会計</v>
      </c>
      <c r="F38" s="598"/>
      <c r="G38" s="598"/>
      <c r="H38" s="598"/>
      <c r="I38" s="598"/>
      <c r="J38" s="598"/>
      <c r="K38" s="598"/>
      <c r="L38" s="598"/>
      <c r="M38" s="598"/>
      <c r="N38" s="598"/>
      <c r="O38" s="598"/>
      <c r="P38" s="598"/>
      <c r="Q38" s="598"/>
      <c r="R38" s="598"/>
      <c r="S38" s="598"/>
      <c r="T38" s="181"/>
      <c r="U38" s="597">
        <f t="shared" si="4"/>
        <v>12</v>
      </c>
      <c r="V38" s="597"/>
      <c r="W38" s="598" t="str">
        <f>IF('各会計、関係団体の財政状況及び健全化判断比率'!B32="","",'各会計、関係団体の財政状況及び健全化判断比率'!B32)</f>
        <v>久米郡介護認定審査事業特別会計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22</v>
      </c>
      <c r="BX38" s="597"/>
      <c r="BY38" s="598" t="str">
        <f>IF('各会計、関係団体の財政状況及び健全化判断比率'!B72="","",'各会計、関係団体の財政状況及び健全化判断比率'!B72)</f>
        <v>津山広域事務組合　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f t="shared" si="5"/>
        <v>6</v>
      </c>
      <c r="D39" s="597"/>
      <c r="E39" s="598" t="str">
        <f>IF('各会計、関係団体の財政状況及び健全化判断比率'!B12="","",'各会計、関係団体の財政状況及び健全化判断比率'!B12)</f>
        <v>美咲町旭川ダム沿線バス運行事業特別会計</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23</v>
      </c>
      <c r="BX39" s="597"/>
      <c r="BY39" s="598" t="str">
        <f>IF('各会計、関係団体の財政状況及び健全化判断比率'!B73="","",'各会計、関係団体の財政状況及び健全化判断比率'!B73)</f>
        <v>津山広域事務組合　ふるさと振興事業特別会計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f t="shared" si="5"/>
        <v>7</v>
      </c>
      <c r="D40" s="597"/>
      <c r="E40" s="598" t="str">
        <f>IF('各会計、関係団体の財政状況及び健全化判断比率'!B13="","",'各会計、関係団体の財政状況及び健全化判断比率'!B13)</f>
        <v>久米郡障害程度区分認定審査事業特別会計</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24</v>
      </c>
      <c r="BX40" s="597"/>
      <c r="BY40" s="598" t="str">
        <f>IF('各会計、関係団体の財政状況及び健全化判断比率'!B74="","",'各会計、関係団体の財政状況及び健全化判断比率'!B74)</f>
        <v>津山圏域資源循環施設組合　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25</v>
      </c>
      <c r="BX41" s="597"/>
      <c r="BY41" s="598" t="str">
        <f>IF('各会計、関係団体の財政状況及び健全化判断比率'!B75="","",'各会計、関係団体の財政状況及び健全化判断比率'!B75)</f>
        <v>津山圏域衛生処理組合　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26</v>
      </c>
      <c r="BX42" s="597"/>
      <c r="BY42" s="598" t="str">
        <f>IF('各会計、関係団体の財政状況及び健全化判断比率'!B76="","",'各会計、関係団体の財政状況及び健全化判断比率'!B76)</f>
        <v>津山圏域消防組合　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27</v>
      </c>
      <c r="BX43" s="597"/>
      <c r="BY43" s="598" t="str">
        <f>IF('各会計、関係団体の財政状況及び健全化判断比率'!B77="","",'各会計、関係団体の財政状況及び健全化判断比率'!B77)</f>
        <v>勝英衛生施設組合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216</v>
      </c>
      <c r="E46" s="600" t="s">
        <v>217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220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221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222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223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UMUDVFovgPdWTnHDM6CM/ab9rRU1HYEaZ0o8pLyMT5WKlWG+lJyfuhBtI4KPBXm7/DstGdoCRXlI0AXTHDCWTg==" saltValue="WfEVkrekVhGDoZY27smvV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591</v>
      </c>
      <c r="G33" s="29" t="s">
        <v>592</v>
      </c>
      <c r="H33" s="29" t="s">
        <v>593</v>
      </c>
      <c r="I33" s="29" t="s">
        <v>594</v>
      </c>
      <c r="J33" s="30" t="s">
        <v>595</v>
      </c>
      <c r="K33" s="22"/>
      <c r="L33" s="22"/>
      <c r="M33" s="22"/>
      <c r="N33" s="22"/>
      <c r="O33" s="22"/>
      <c r="P33" s="22"/>
    </row>
    <row r="34" spans="1:16" ht="39" customHeight="1" x14ac:dyDescent="0.2">
      <c r="A34" s="22"/>
      <c r="B34" s="31"/>
      <c r="C34" s="1151" t="s">
        <v>598</v>
      </c>
      <c r="D34" s="1151"/>
      <c r="E34" s="1152"/>
      <c r="F34" s="32" t="s">
        <v>599</v>
      </c>
      <c r="G34" s="33" t="s">
        <v>599</v>
      </c>
      <c r="H34" s="33" t="s">
        <v>600</v>
      </c>
      <c r="I34" s="33" t="s">
        <v>601</v>
      </c>
      <c r="J34" s="34" t="s">
        <v>602</v>
      </c>
      <c r="K34" s="22"/>
      <c r="L34" s="22"/>
      <c r="M34" s="22"/>
      <c r="N34" s="22"/>
      <c r="O34" s="22"/>
      <c r="P34" s="22"/>
    </row>
    <row r="35" spans="1:16" ht="39" customHeight="1" x14ac:dyDescent="0.2">
      <c r="A35" s="22"/>
      <c r="B35" s="35"/>
      <c r="C35" s="1145" t="s">
        <v>603</v>
      </c>
      <c r="D35" s="1146"/>
      <c r="E35" s="1147"/>
      <c r="F35" s="36" t="s">
        <v>550</v>
      </c>
      <c r="G35" s="37" t="s">
        <v>550</v>
      </c>
      <c r="H35" s="37">
        <v>7</v>
      </c>
      <c r="I35" s="37">
        <v>7.72</v>
      </c>
      <c r="J35" s="38">
        <v>8.99</v>
      </c>
      <c r="K35" s="22"/>
      <c r="L35" s="22"/>
      <c r="M35" s="22"/>
      <c r="N35" s="22"/>
      <c r="O35" s="22"/>
      <c r="P35" s="22"/>
    </row>
    <row r="36" spans="1:16" ht="39" customHeight="1" x14ac:dyDescent="0.2">
      <c r="A36" s="22"/>
      <c r="B36" s="35"/>
      <c r="C36" s="1145" t="s">
        <v>604</v>
      </c>
      <c r="D36" s="1146"/>
      <c r="E36" s="1147"/>
      <c r="F36" s="36">
        <v>10.47</v>
      </c>
      <c r="G36" s="37">
        <v>8.5</v>
      </c>
      <c r="H36" s="37">
        <v>11.43</v>
      </c>
      <c r="I36" s="37">
        <v>6.33</v>
      </c>
      <c r="J36" s="38">
        <v>5.72</v>
      </c>
      <c r="K36" s="22"/>
      <c r="L36" s="22"/>
      <c r="M36" s="22"/>
      <c r="N36" s="22"/>
      <c r="O36" s="22"/>
      <c r="P36" s="22"/>
    </row>
    <row r="37" spans="1:16" ht="39" customHeight="1" x14ac:dyDescent="0.2">
      <c r="A37" s="22"/>
      <c r="B37" s="35"/>
      <c r="C37" s="1145" t="s">
        <v>605</v>
      </c>
      <c r="D37" s="1146"/>
      <c r="E37" s="1147"/>
      <c r="F37" s="36">
        <v>1.89</v>
      </c>
      <c r="G37" s="37">
        <v>1.39</v>
      </c>
      <c r="H37" s="37">
        <v>1.1299999999999999</v>
      </c>
      <c r="I37" s="37">
        <v>1.54</v>
      </c>
      <c r="J37" s="38">
        <v>2.5299999999999998</v>
      </c>
      <c r="K37" s="22"/>
      <c r="L37" s="22"/>
      <c r="M37" s="22"/>
      <c r="N37" s="22"/>
      <c r="O37" s="22"/>
      <c r="P37" s="22"/>
    </row>
    <row r="38" spans="1:16" ht="39" customHeight="1" x14ac:dyDescent="0.2">
      <c r="A38" s="22"/>
      <c r="B38" s="35"/>
      <c r="C38" s="1145" t="s">
        <v>606</v>
      </c>
      <c r="D38" s="1146"/>
      <c r="E38" s="1147"/>
      <c r="F38" s="36">
        <v>0.33</v>
      </c>
      <c r="G38" s="37">
        <v>0.34</v>
      </c>
      <c r="H38" s="37">
        <v>0.33</v>
      </c>
      <c r="I38" s="37">
        <v>0.26</v>
      </c>
      <c r="J38" s="38">
        <v>0.28000000000000003</v>
      </c>
      <c r="K38" s="22"/>
      <c r="L38" s="22"/>
      <c r="M38" s="22"/>
      <c r="N38" s="22"/>
      <c r="O38" s="22"/>
      <c r="P38" s="22"/>
    </row>
    <row r="39" spans="1:16" ht="39" customHeight="1" x14ac:dyDescent="0.2">
      <c r="A39" s="22"/>
      <c r="B39" s="35"/>
      <c r="C39" s="1145" t="s">
        <v>607</v>
      </c>
      <c r="D39" s="1146"/>
      <c r="E39" s="1147"/>
      <c r="F39" s="36">
        <v>0.27</v>
      </c>
      <c r="G39" s="37">
        <v>0.33</v>
      </c>
      <c r="H39" s="37">
        <v>0.32</v>
      </c>
      <c r="I39" s="37">
        <v>0.24</v>
      </c>
      <c r="J39" s="38">
        <v>0.18</v>
      </c>
      <c r="K39" s="22"/>
      <c r="L39" s="22"/>
      <c r="M39" s="22"/>
      <c r="N39" s="22"/>
      <c r="O39" s="22"/>
      <c r="P39" s="22"/>
    </row>
    <row r="40" spans="1:16" ht="39" customHeight="1" x14ac:dyDescent="0.2">
      <c r="A40" s="22"/>
      <c r="B40" s="35"/>
      <c r="C40" s="1145" t="s">
        <v>608</v>
      </c>
      <c r="D40" s="1146"/>
      <c r="E40" s="1147"/>
      <c r="F40" s="36">
        <v>1.64</v>
      </c>
      <c r="G40" s="37">
        <v>0.85</v>
      </c>
      <c r="H40" s="37">
        <v>1.24</v>
      </c>
      <c r="I40" s="37">
        <v>0.77</v>
      </c>
      <c r="J40" s="38">
        <v>0.16</v>
      </c>
      <c r="K40" s="22"/>
      <c r="L40" s="22"/>
      <c r="M40" s="22"/>
      <c r="N40" s="22"/>
      <c r="O40" s="22"/>
      <c r="P40" s="22"/>
    </row>
    <row r="41" spans="1:16" ht="39" customHeight="1" x14ac:dyDescent="0.2">
      <c r="A41" s="22"/>
      <c r="B41" s="35"/>
      <c r="C41" s="1145" t="s">
        <v>609</v>
      </c>
      <c r="D41" s="1146"/>
      <c r="E41" s="1147"/>
      <c r="F41" s="36">
        <v>7.0000000000000007E-2</v>
      </c>
      <c r="G41" s="37">
        <v>0.11</v>
      </c>
      <c r="H41" s="37">
        <v>0.06</v>
      </c>
      <c r="I41" s="37">
        <v>0.36</v>
      </c>
      <c r="J41" s="38">
        <v>0.11</v>
      </c>
      <c r="K41" s="22"/>
      <c r="L41" s="22"/>
      <c r="M41" s="22"/>
      <c r="N41" s="22"/>
      <c r="O41" s="22"/>
      <c r="P41" s="22"/>
    </row>
    <row r="42" spans="1:16" ht="39" customHeight="1" x14ac:dyDescent="0.2">
      <c r="A42" s="22"/>
      <c r="B42" s="39"/>
      <c r="C42" s="1145" t="s">
        <v>610</v>
      </c>
      <c r="D42" s="1146"/>
      <c r="E42" s="1147"/>
      <c r="F42" s="36" t="s">
        <v>550</v>
      </c>
      <c r="G42" s="37" t="s">
        <v>550</v>
      </c>
      <c r="H42" s="37" t="s">
        <v>550</v>
      </c>
      <c r="I42" s="37" t="s">
        <v>550</v>
      </c>
      <c r="J42" s="38" t="s">
        <v>550</v>
      </c>
      <c r="K42" s="22"/>
      <c r="L42" s="22"/>
      <c r="M42" s="22"/>
      <c r="N42" s="22"/>
      <c r="O42" s="22"/>
      <c r="P42" s="22"/>
    </row>
    <row r="43" spans="1:16" ht="39" customHeight="1" thickBot="1" x14ac:dyDescent="0.25">
      <c r="A43" s="22"/>
      <c r="B43" s="40"/>
      <c r="C43" s="1148" t="s">
        <v>611</v>
      </c>
      <c r="D43" s="1149"/>
      <c r="E43" s="1150"/>
      <c r="F43" s="41">
        <v>1.57</v>
      </c>
      <c r="G43" s="42">
        <v>6.73</v>
      </c>
      <c r="H43" s="42">
        <v>0.3</v>
      </c>
      <c r="I43" s="42">
        <v>0.3</v>
      </c>
      <c r="J43" s="43">
        <v>0.14000000000000001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aTZPIgxrB0CWZnD/YSIhDBLLsaBashpyTaDp7p6InrUNoviz7uPC+cTEFQ1mDmcl44e4bzxqV6/60ivM2fdg==" saltValue="F52b2RlxFc71IDOMyGvd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election activeCell="K61" sqref="K6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591</v>
      </c>
      <c r="L44" s="56" t="s">
        <v>592</v>
      </c>
      <c r="M44" s="56" t="s">
        <v>593</v>
      </c>
      <c r="N44" s="56" t="s">
        <v>594</v>
      </c>
      <c r="O44" s="57" t="s">
        <v>595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1301</v>
      </c>
      <c r="L45" s="60">
        <v>1262</v>
      </c>
      <c r="M45" s="60">
        <v>1232</v>
      </c>
      <c r="N45" s="60">
        <v>1468</v>
      </c>
      <c r="O45" s="61">
        <v>1367</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550</v>
      </c>
      <c r="L46" s="64" t="s">
        <v>550</v>
      </c>
      <c r="M46" s="64" t="s">
        <v>550</v>
      </c>
      <c r="N46" s="64" t="s">
        <v>550</v>
      </c>
      <c r="O46" s="65" t="s">
        <v>550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550</v>
      </c>
      <c r="L47" s="64" t="s">
        <v>550</v>
      </c>
      <c r="M47" s="64" t="s">
        <v>550</v>
      </c>
      <c r="N47" s="64" t="s">
        <v>550</v>
      </c>
      <c r="O47" s="65" t="s">
        <v>550</v>
      </c>
      <c r="P47" s="48"/>
      <c r="Q47" s="48"/>
      <c r="R47" s="48"/>
      <c r="S47" s="48"/>
      <c r="T47" s="48"/>
      <c r="U47" s="48"/>
    </row>
    <row r="48" spans="1:21" ht="30.75" customHeight="1" x14ac:dyDescent="0.2">
      <c r="A48" s="48"/>
      <c r="B48" s="1155"/>
      <c r="C48" s="1156"/>
      <c r="D48" s="62"/>
      <c r="E48" s="1161" t="s">
        <v>15</v>
      </c>
      <c r="F48" s="1161"/>
      <c r="G48" s="1161"/>
      <c r="H48" s="1161"/>
      <c r="I48" s="1161"/>
      <c r="J48" s="1162"/>
      <c r="K48" s="63">
        <v>485</v>
      </c>
      <c r="L48" s="64">
        <v>474</v>
      </c>
      <c r="M48" s="64">
        <v>484</v>
      </c>
      <c r="N48" s="64">
        <v>529</v>
      </c>
      <c r="O48" s="65">
        <v>505</v>
      </c>
      <c r="P48" s="48"/>
      <c r="Q48" s="48"/>
      <c r="R48" s="48"/>
      <c r="S48" s="48"/>
      <c r="T48" s="48"/>
      <c r="U48" s="48"/>
    </row>
    <row r="49" spans="1:21" ht="30.75" customHeight="1" x14ac:dyDescent="0.2">
      <c r="A49" s="48"/>
      <c r="B49" s="1155"/>
      <c r="C49" s="1156"/>
      <c r="D49" s="62"/>
      <c r="E49" s="1161" t="s">
        <v>16</v>
      </c>
      <c r="F49" s="1161"/>
      <c r="G49" s="1161"/>
      <c r="H49" s="1161"/>
      <c r="I49" s="1161"/>
      <c r="J49" s="1162"/>
      <c r="K49" s="63">
        <v>68</v>
      </c>
      <c r="L49" s="64">
        <v>116</v>
      </c>
      <c r="M49" s="64">
        <v>124</v>
      </c>
      <c r="N49" s="64">
        <v>123</v>
      </c>
      <c r="O49" s="65">
        <v>125</v>
      </c>
      <c r="P49" s="48"/>
      <c r="Q49" s="48"/>
      <c r="R49" s="48"/>
      <c r="S49" s="48"/>
      <c r="T49" s="48"/>
      <c r="U49" s="48"/>
    </row>
    <row r="50" spans="1:21" ht="30.75" customHeight="1" x14ac:dyDescent="0.2">
      <c r="A50" s="48"/>
      <c r="B50" s="1155"/>
      <c r="C50" s="1156"/>
      <c r="D50" s="62"/>
      <c r="E50" s="1161" t="s">
        <v>17</v>
      </c>
      <c r="F50" s="1161"/>
      <c r="G50" s="1161"/>
      <c r="H50" s="1161"/>
      <c r="I50" s="1161"/>
      <c r="J50" s="1162"/>
      <c r="K50" s="63">
        <v>7</v>
      </c>
      <c r="L50" s="64">
        <v>12</v>
      </c>
      <c r="M50" s="64">
        <v>5</v>
      </c>
      <c r="N50" s="64">
        <v>2</v>
      </c>
      <c r="O50" s="65">
        <v>2</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t="s">
        <v>550</v>
      </c>
      <c r="M51" s="64" t="s">
        <v>550</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1354</v>
      </c>
      <c r="L52" s="64">
        <v>1346</v>
      </c>
      <c r="M52" s="64">
        <v>1292</v>
      </c>
      <c r="N52" s="64">
        <v>1499</v>
      </c>
      <c r="O52" s="65">
        <v>1462</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507</v>
      </c>
      <c r="L53" s="69">
        <v>518</v>
      </c>
      <c r="M53" s="69">
        <v>553</v>
      </c>
      <c r="N53" s="69">
        <v>623</v>
      </c>
      <c r="O53" s="70">
        <v>537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612</v>
      </c>
      <c r="P56" s="48"/>
      <c r="Q56" s="48"/>
      <c r="R56" s="48"/>
      <c r="S56" s="48"/>
      <c r="T56" s="48"/>
      <c r="U56" s="48"/>
    </row>
    <row r="57" spans="1:21" ht="31.5" customHeight="1" thickBot="1" x14ac:dyDescent="0.3">
      <c r="A57" s="48"/>
      <c r="B57" s="76"/>
      <c r="C57" s="77"/>
      <c r="D57" s="77"/>
      <c r="E57" s="78"/>
      <c r="F57" s="78"/>
      <c r="G57" s="78"/>
      <c r="H57" s="78"/>
      <c r="I57" s="78"/>
      <c r="J57" s="79" t="s">
        <v>2</v>
      </c>
      <c r="K57" s="80" t="s">
        <v>613</v>
      </c>
      <c r="L57" s="81" t="s">
        <v>614</v>
      </c>
      <c r="M57" s="81" t="s">
        <v>615</v>
      </c>
      <c r="N57" s="81" t="s">
        <v>616</v>
      </c>
      <c r="O57" s="82" t="s">
        <v>617</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645</v>
      </c>
      <c r="L58" s="84" t="s">
        <v>645</v>
      </c>
      <c r="M58" s="84" t="s">
        <v>645</v>
      </c>
      <c r="N58" s="84" t="s">
        <v>645</v>
      </c>
      <c r="O58" s="85" t="s">
        <v>645</v>
      </c>
    </row>
    <row r="59" spans="1:21" ht="31.5" customHeight="1" x14ac:dyDescent="0.2">
      <c r="B59" s="1171"/>
      <c r="C59" s="1172"/>
      <c r="D59" s="1178" t="s">
        <v>28</v>
      </c>
      <c r="E59" s="1179"/>
      <c r="F59" s="1179"/>
      <c r="G59" s="1179"/>
      <c r="H59" s="1179"/>
      <c r="I59" s="1179"/>
      <c r="J59" s="1180"/>
      <c r="K59" s="86" t="s">
        <v>646</v>
      </c>
      <c r="L59" s="87" t="s">
        <v>646</v>
      </c>
      <c r="M59" s="87" t="s">
        <v>646</v>
      </c>
      <c r="N59" s="87" t="s">
        <v>646</v>
      </c>
      <c r="O59" s="88" t="s">
        <v>646</v>
      </c>
    </row>
    <row r="60" spans="1:21" ht="31.5" customHeight="1" thickBot="1" x14ac:dyDescent="0.25">
      <c r="B60" s="1173"/>
      <c r="C60" s="1174"/>
      <c r="D60" s="1181" t="s">
        <v>29</v>
      </c>
      <c r="E60" s="1182"/>
      <c r="F60" s="1182"/>
      <c r="G60" s="1182"/>
      <c r="H60" s="1182"/>
      <c r="I60" s="1182"/>
      <c r="J60" s="1183"/>
      <c r="K60" s="89" t="s">
        <v>646</v>
      </c>
      <c r="L60" s="90" t="s">
        <v>646</v>
      </c>
      <c r="M60" s="90" t="s">
        <v>646</v>
      </c>
      <c r="N60" s="90" t="s">
        <v>646</v>
      </c>
      <c r="O60" s="91" t="s">
        <v>646</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iKRGQeTu7Eaj06Yog60yO1MO7bmqxu2p7LDXTgmlfjhIbq83cvP8pKUiUIbiBn4EvNwvfwttHPqv3f9oORaBg==" saltValue="meZcH2HBdO0sS5kANaugZ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591</v>
      </c>
      <c r="J40" s="103" t="s">
        <v>592</v>
      </c>
      <c r="K40" s="103" t="s">
        <v>593</v>
      </c>
      <c r="L40" s="103" t="s">
        <v>594</v>
      </c>
      <c r="M40" s="104" t="s">
        <v>595</v>
      </c>
    </row>
    <row r="41" spans="2:13" ht="27.75" customHeight="1" x14ac:dyDescent="0.2">
      <c r="B41" s="1184" t="s">
        <v>32</v>
      </c>
      <c r="C41" s="1185"/>
      <c r="D41" s="105"/>
      <c r="E41" s="1190" t="s">
        <v>33</v>
      </c>
      <c r="F41" s="1190"/>
      <c r="G41" s="1190"/>
      <c r="H41" s="1191"/>
      <c r="I41" s="355">
        <v>11219</v>
      </c>
      <c r="J41" s="356">
        <v>11404</v>
      </c>
      <c r="K41" s="356">
        <v>12014</v>
      </c>
      <c r="L41" s="356">
        <v>11282</v>
      </c>
      <c r="M41" s="357">
        <v>11437</v>
      </c>
    </row>
    <row r="42" spans="2:13" ht="27.75" customHeight="1" x14ac:dyDescent="0.2">
      <c r="B42" s="1186"/>
      <c r="C42" s="1187"/>
      <c r="D42" s="106"/>
      <c r="E42" s="1192" t="s">
        <v>34</v>
      </c>
      <c r="F42" s="1192"/>
      <c r="G42" s="1192"/>
      <c r="H42" s="1193"/>
      <c r="I42" s="358">
        <v>71</v>
      </c>
      <c r="J42" s="359">
        <v>56</v>
      </c>
      <c r="K42" s="359">
        <v>42</v>
      </c>
      <c r="L42" s="359">
        <v>34</v>
      </c>
      <c r="M42" s="360">
        <v>27</v>
      </c>
    </row>
    <row r="43" spans="2:13" ht="27.75" customHeight="1" x14ac:dyDescent="0.2">
      <c r="B43" s="1186"/>
      <c r="C43" s="1187"/>
      <c r="D43" s="106"/>
      <c r="E43" s="1192" t="s">
        <v>35</v>
      </c>
      <c r="F43" s="1192"/>
      <c r="G43" s="1192"/>
      <c r="H43" s="1193"/>
      <c r="I43" s="358">
        <v>4586</v>
      </c>
      <c r="J43" s="359">
        <v>4285</v>
      </c>
      <c r="K43" s="359">
        <v>4346</v>
      </c>
      <c r="L43" s="359">
        <v>4214</v>
      </c>
      <c r="M43" s="360">
        <v>4181</v>
      </c>
    </row>
    <row r="44" spans="2:13" ht="27.75" customHeight="1" x14ac:dyDescent="0.2">
      <c r="B44" s="1186"/>
      <c r="C44" s="1187"/>
      <c r="D44" s="106"/>
      <c r="E44" s="1192" t="s">
        <v>36</v>
      </c>
      <c r="F44" s="1192"/>
      <c r="G44" s="1192"/>
      <c r="H44" s="1193"/>
      <c r="I44" s="358">
        <v>1194</v>
      </c>
      <c r="J44" s="359">
        <v>1131</v>
      </c>
      <c r="K44" s="359">
        <v>988</v>
      </c>
      <c r="L44" s="359">
        <v>907</v>
      </c>
      <c r="M44" s="360">
        <v>770</v>
      </c>
    </row>
    <row r="45" spans="2:13" ht="27.75" customHeight="1" x14ac:dyDescent="0.2">
      <c r="B45" s="1186"/>
      <c r="C45" s="1187"/>
      <c r="D45" s="106"/>
      <c r="E45" s="1192" t="s">
        <v>37</v>
      </c>
      <c r="F45" s="1192"/>
      <c r="G45" s="1192"/>
      <c r="H45" s="1193"/>
      <c r="I45" s="358">
        <v>1229</v>
      </c>
      <c r="J45" s="359">
        <v>2382</v>
      </c>
      <c r="K45" s="359">
        <v>2452</v>
      </c>
      <c r="L45" s="359">
        <v>2354</v>
      </c>
      <c r="M45" s="360">
        <v>1411</v>
      </c>
    </row>
    <row r="46" spans="2:13" ht="27.75" customHeight="1" x14ac:dyDescent="0.2">
      <c r="B46" s="1186"/>
      <c r="C46" s="1187"/>
      <c r="D46" s="107"/>
      <c r="E46" s="1192" t="s">
        <v>38</v>
      </c>
      <c r="F46" s="1192"/>
      <c r="G46" s="1192"/>
      <c r="H46" s="1193"/>
      <c r="I46" s="358" t="s">
        <v>550</v>
      </c>
      <c r="J46" s="359" t="s">
        <v>550</v>
      </c>
      <c r="K46" s="359" t="s">
        <v>550</v>
      </c>
      <c r="L46" s="359" t="s">
        <v>550</v>
      </c>
      <c r="M46" s="360" t="s">
        <v>550</v>
      </c>
    </row>
    <row r="47" spans="2:13" ht="27.75" customHeight="1" x14ac:dyDescent="0.2">
      <c r="B47" s="1186"/>
      <c r="C47" s="1187"/>
      <c r="D47" s="108"/>
      <c r="E47" s="1194" t="s">
        <v>39</v>
      </c>
      <c r="F47" s="1195"/>
      <c r="G47" s="1195"/>
      <c r="H47" s="1196"/>
      <c r="I47" s="358" t="s">
        <v>550</v>
      </c>
      <c r="J47" s="359" t="s">
        <v>550</v>
      </c>
      <c r="K47" s="359" t="s">
        <v>550</v>
      </c>
      <c r="L47" s="359" t="s">
        <v>550</v>
      </c>
      <c r="M47" s="360" t="s">
        <v>550</v>
      </c>
    </row>
    <row r="48" spans="2:13" ht="27.75" customHeight="1" x14ac:dyDescent="0.2">
      <c r="B48" s="1186"/>
      <c r="C48" s="1187"/>
      <c r="D48" s="106"/>
      <c r="E48" s="1192" t="s">
        <v>40</v>
      </c>
      <c r="F48" s="1192"/>
      <c r="G48" s="1192"/>
      <c r="H48" s="1193"/>
      <c r="I48" s="358" t="s">
        <v>550</v>
      </c>
      <c r="J48" s="359" t="s">
        <v>550</v>
      </c>
      <c r="K48" s="359" t="s">
        <v>550</v>
      </c>
      <c r="L48" s="359" t="s">
        <v>550</v>
      </c>
      <c r="M48" s="360" t="s">
        <v>550</v>
      </c>
    </row>
    <row r="49" spans="2:13" ht="27.75" customHeight="1" x14ac:dyDescent="0.2">
      <c r="B49" s="1188"/>
      <c r="C49" s="1189"/>
      <c r="D49" s="106"/>
      <c r="E49" s="1192" t="s">
        <v>41</v>
      </c>
      <c r="F49" s="1192"/>
      <c r="G49" s="1192"/>
      <c r="H49" s="1193"/>
      <c r="I49" s="358" t="s">
        <v>550</v>
      </c>
      <c r="J49" s="359" t="s">
        <v>550</v>
      </c>
      <c r="K49" s="359" t="s">
        <v>550</v>
      </c>
      <c r="L49" s="359" t="s">
        <v>550</v>
      </c>
      <c r="M49" s="360" t="s">
        <v>550</v>
      </c>
    </row>
    <row r="50" spans="2:13" ht="27.75" customHeight="1" x14ac:dyDescent="0.2">
      <c r="B50" s="1197" t="s">
        <v>42</v>
      </c>
      <c r="C50" s="1198"/>
      <c r="D50" s="109"/>
      <c r="E50" s="1192" t="s">
        <v>43</v>
      </c>
      <c r="F50" s="1192"/>
      <c r="G50" s="1192"/>
      <c r="H50" s="1193"/>
      <c r="I50" s="358">
        <v>5884</v>
      </c>
      <c r="J50" s="359">
        <v>6129</v>
      </c>
      <c r="K50" s="359">
        <v>6364</v>
      </c>
      <c r="L50" s="359">
        <v>6831</v>
      </c>
      <c r="M50" s="360">
        <v>7090</v>
      </c>
    </row>
    <row r="51" spans="2:13" ht="27.75" customHeight="1" x14ac:dyDescent="0.2">
      <c r="B51" s="1186"/>
      <c r="C51" s="1187"/>
      <c r="D51" s="106"/>
      <c r="E51" s="1192" t="s">
        <v>44</v>
      </c>
      <c r="F51" s="1192"/>
      <c r="G51" s="1192"/>
      <c r="H51" s="1193"/>
      <c r="I51" s="358">
        <v>61</v>
      </c>
      <c r="J51" s="359">
        <v>46</v>
      </c>
      <c r="K51" s="359">
        <v>33</v>
      </c>
      <c r="L51" s="359">
        <v>22</v>
      </c>
      <c r="M51" s="360">
        <v>16</v>
      </c>
    </row>
    <row r="52" spans="2:13" ht="27.75" customHeight="1" x14ac:dyDescent="0.2">
      <c r="B52" s="1188"/>
      <c r="C52" s="1189"/>
      <c r="D52" s="106"/>
      <c r="E52" s="1192" t="s">
        <v>45</v>
      </c>
      <c r="F52" s="1192"/>
      <c r="G52" s="1192"/>
      <c r="H52" s="1193"/>
      <c r="I52" s="358">
        <v>11139</v>
      </c>
      <c r="J52" s="359">
        <v>11002</v>
      </c>
      <c r="K52" s="359">
        <v>11545</v>
      </c>
      <c r="L52" s="359">
        <v>11061</v>
      </c>
      <c r="M52" s="360">
        <v>10899</v>
      </c>
    </row>
    <row r="53" spans="2:13" ht="27.75" customHeight="1" thickBot="1" x14ac:dyDescent="0.25">
      <c r="B53" s="1199" t="s">
        <v>46</v>
      </c>
      <c r="C53" s="1200"/>
      <c r="D53" s="110"/>
      <c r="E53" s="1201" t="s">
        <v>47</v>
      </c>
      <c r="F53" s="1201"/>
      <c r="G53" s="1201"/>
      <c r="H53" s="1202"/>
      <c r="I53" s="361">
        <v>1216</v>
      </c>
      <c r="J53" s="362">
        <v>2080</v>
      </c>
      <c r="K53" s="362">
        <v>1900</v>
      </c>
      <c r="L53" s="362">
        <v>878</v>
      </c>
      <c r="M53" s="363">
        <v>-179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dGVIllK4FvQmt/PErliqxm7DeH62Caebq3VMBF8rcevjHgExryDTEj9lLhLGXK2GVnQbYMA0YukUiwM6NYdrBw==" saltValue="G16eIVmlLA3tUARv8D1L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E53" sqref="E5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593</v>
      </c>
      <c r="G54" s="119" t="s">
        <v>594</v>
      </c>
      <c r="H54" s="120" t="s">
        <v>595</v>
      </c>
    </row>
    <row r="55" spans="2:8" ht="52.5" customHeight="1" x14ac:dyDescent="0.2">
      <c r="B55" s="121"/>
      <c r="C55" s="1211" t="s">
        <v>50</v>
      </c>
      <c r="D55" s="1211"/>
      <c r="E55" s="1212"/>
      <c r="F55" s="122">
        <v>3281</v>
      </c>
      <c r="G55" s="122">
        <v>3281</v>
      </c>
      <c r="H55" s="123">
        <v>3041</v>
      </c>
    </row>
    <row r="56" spans="2:8" ht="52.5" customHeight="1" x14ac:dyDescent="0.2">
      <c r="B56" s="124"/>
      <c r="C56" s="1213" t="s">
        <v>51</v>
      </c>
      <c r="D56" s="1213"/>
      <c r="E56" s="1214"/>
      <c r="F56" s="125">
        <v>436</v>
      </c>
      <c r="G56" s="125">
        <v>503</v>
      </c>
      <c r="H56" s="126">
        <v>1022</v>
      </c>
    </row>
    <row r="57" spans="2:8" ht="53.25" customHeight="1" x14ac:dyDescent="0.2">
      <c r="B57" s="124"/>
      <c r="C57" s="1215" t="s">
        <v>52</v>
      </c>
      <c r="D57" s="1215"/>
      <c r="E57" s="1216"/>
      <c r="F57" s="127">
        <v>3944</v>
      </c>
      <c r="G57" s="127">
        <v>4646</v>
      </c>
      <c r="H57" s="128">
        <v>4619</v>
      </c>
    </row>
    <row r="58" spans="2:8" ht="45.75" customHeight="1" x14ac:dyDescent="0.2">
      <c r="B58" s="129"/>
      <c r="C58" s="1203" t="s">
        <v>640</v>
      </c>
      <c r="D58" s="1204"/>
      <c r="E58" s="1205"/>
      <c r="F58" s="130">
        <v>1637</v>
      </c>
      <c r="G58" s="130">
        <v>1604</v>
      </c>
      <c r="H58" s="131">
        <v>1596</v>
      </c>
    </row>
    <row r="59" spans="2:8" ht="45.75" customHeight="1" x14ac:dyDescent="0.2">
      <c r="B59" s="129"/>
      <c r="C59" s="1203" t="s">
        <v>641</v>
      </c>
      <c r="D59" s="1204"/>
      <c r="E59" s="1205"/>
      <c r="F59" s="130">
        <v>839</v>
      </c>
      <c r="G59" s="130">
        <v>1392</v>
      </c>
      <c r="H59" s="131">
        <v>1440</v>
      </c>
    </row>
    <row r="60" spans="2:8" ht="45.75" customHeight="1" x14ac:dyDescent="0.2">
      <c r="B60" s="129"/>
      <c r="C60" s="1203" t="s">
        <v>642</v>
      </c>
      <c r="D60" s="1204"/>
      <c r="E60" s="1205"/>
      <c r="F60" s="130">
        <v>564</v>
      </c>
      <c r="G60" s="130">
        <v>634</v>
      </c>
      <c r="H60" s="131">
        <v>601</v>
      </c>
    </row>
    <row r="61" spans="2:8" ht="45.75" customHeight="1" x14ac:dyDescent="0.2">
      <c r="B61" s="129"/>
      <c r="C61" s="1203" t="s">
        <v>643</v>
      </c>
      <c r="D61" s="1204"/>
      <c r="E61" s="1205"/>
      <c r="F61" s="130">
        <v>295</v>
      </c>
      <c r="G61" s="130">
        <v>385</v>
      </c>
      <c r="H61" s="131">
        <v>385</v>
      </c>
    </row>
    <row r="62" spans="2:8" ht="45.75" customHeight="1" thickBot="1" x14ac:dyDescent="0.25">
      <c r="B62" s="132"/>
      <c r="C62" s="1206" t="s">
        <v>644</v>
      </c>
      <c r="D62" s="1207"/>
      <c r="E62" s="1208"/>
      <c r="F62" s="133">
        <v>115</v>
      </c>
      <c r="G62" s="133">
        <v>115</v>
      </c>
      <c r="H62" s="134">
        <v>115</v>
      </c>
    </row>
    <row r="63" spans="2:8" ht="52.5" customHeight="1" thickBot="1" x14ac:dyDescent="0.25">
      <c r="B63" s="135"/>
      <c r="C63" s="1209" t="s">
        <v>53</v>
      </c>
      <c r="D63" s="1209"/>
      <c r="E63" s="1210"/>
      <c r="F63" s="136">
        <v>7661</v>
      </c>
      <c r="G63" s="136">
        <v>8431</v>
      </c>
      <c r="H63" s="137">
        <v>8682</v>
      </c>
    </row>
    <row r="64" spans="2:8" ht="13" x14ac:dyDescent="0.2"/>
  </sheetData>
  <sheetProtection algorithmName="SHA-512" hashValue="u3LySFPtg9n9ohEvQOoMXc8xf+/W5FVYZaL8o+3OQlv8cDCj2ejTnPW0S1l4ycg0xGOlBcO6aApvQe1noQDBBw==" saltValue="d2J3Wo1WugiLNCFdf/2e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589</v>
      </c>
      <c r="G2" s="151"/>
      <c r="H2" s="152"/>
    </row>
    <row r="3" spans="1:8" x14ac:dyDescent="0.2">
      <c r="A3" s="148" t="s">
        <v>582</v>
      </c>
      <c r="B3" s="153"/>
      <c r="C3" s="154"/>
      <c r="D3" s="155">
        <v>101692</v>
      </c>
      <c r="E3" s="156"/>
      <c r="F3" s="157">
        <v>108252</v>
      </c>
      <c r="G3" s="158"/>
      <c r="H3" s="159"/>
    </row>
    <row r="4" spans="1:8" x14ac:dyDescent="0.2">
      <c r="A4" s="160"/>
      <c r="B4" s="161"/>
      <c r="C4" s="162"/>
      <c r="D4" s="163">
        <v>80710</v>
      </c>
      <c r="E4" s="164"/>
      <c r="F4" s="165">
        <v>50321</v>
      </c>
      <c r="G4" s="166"/>
      <c r="H4" s="167"/>
    </row>
    <row r="5" spans="1:8" x14ac:dyDescent="0.2">
      <c r="A5" s="148" t="s">
        <v>584</v>
      </c>
      <c r="B5" s="153"/>
      <c r="C5" s="154"/>
      <c r="D5" s="155">
        <v>99905</v>
      </c>
      <c r="E5" s="156"/>
      <c r="F5" s="157">
        <v>93492</v>
      </c>
      <c r="G5" s="158"/>
      <c r="H5" s="159"/>
    </row>
    <row r="6" spans="1:8" x14ac:dyDescent="0.2">
      <c r="A6" s="160"/>
      <c r="B6" s="161"/>
      <c r="C6" s="162"/>
      <c r="D6" s="163">
        <v>71971</v>
      </c>
      <c r="E6" s="164"/>
      <c r="F6" s="165">
        <v>53316</v>
      </c>
      <c r="G6" s="166"/>
      <c r="H6" s="167"/>
    </row>
    <row r="7" spans="1:8" x14ac:dyDescent="0.2">
      <c r="A7" s="148" t="s">
        <v>585</v>
      </c>
      <c r="B7" s="153"/>
      <c r="C7" s="154"/>
      <c r="D7" s="155">
        <v>153249</v>
      </c>
      <c r="E7" s="156"/>
      <c r="F7" s="157">
        <v>94796</v>
      </c>
      <c r="G7" s="158"/>
      <c r="H7" s="159"/>
    </row>
    <row r="8" spans="1:8" x14ac:dyDescent="0.2">
      <c r="A8" s="160"/>
      <c r="B8" s="161"/>
      <c r="C8" s="162"/>
      <c r="D8" s="163">
        <v>91361</v>
      </c>
      <c r="E8" s="164"/>
      <c r="F8" s="165">
        <v>55781</v>
      </c>
      <c r="G8" s="166"/>
      <c r="H8" s="167"/>
    </row>
    <row r="9" spans="1:8" x14ac:dyDescent="0.2">
      <c r="A9" s="148" t="s">
        <v>586</v>
      </c>
      <c r="B9" s="153"/>
      <c r="C9" s="154"/>
      <c r="D9" s="155">
        <v>143538</v>
      </c>
      <c r="E9" s="156"/>
      <c r="F9" s="157">
        <v>85942</v>
      </c>
      <c r="G9" s="158"/>
      <c r="H9" s="159"/>
    </row>
    <row r="10" spans="1:8" x14ac:dyDescent="0.2">
      <c r="A10" s="160"/>
      <c r="B10" s="161"/>
      <c r="C10" s="162"/>
      <c r="D10" s="163">
        <v>85299</v>
      </c>
      <c r="E10" s="164"/>
      <c r="F10" s="165">
        <v>48630</v>
      </c>
      <c r="G10" s="166"/>
      <c r="H10" s="167"/>
    </row>
    <row r="11" spans="1:8" x14ac:dyDescent="0.2">
      <c r="A11" s="148" t="s">
        <v>587</v>
      </c>
      <c r="B11" s="153"/>
      <c r="C11" s="154"/>
      <c r="D11" s="155">
        <v>211552</v>
      </c>
      <c r="E11" s="156"/>
      <c r="F11" s="157">
        <v>95007</v>
      </c>
      <c r="G11" s="158"/>
      <c r="H11" s="159"/>
    </row>
    <row r="12" spans="1:8" x14ac:dyDescent="0.2">
      <c r="A12" s="160"/>
      <c r="B12" s="161"/>
      <c r="C12" s="168"/>
      <c r="D12" s="163">
        <v>45014</v>
      </c>
      <c r="E12" s="164"/>
      <c r="F12" s="165">
        <v>48509</v>
      </c>
      <c r="G12" s="166"/>
      <c r="H12" s="167"/>
    </row>
    <row r="13" spans="1:8" x14ac:dyDescent="0.2">
      <c r="A13" s="148"/>
      <c r="B13" s="153"/>
      <c r="C13" s="169"/>
      <c r="D13" s="170">
        <v>141987</v>
      </c>
      <c r="E13" s="171"/>
      <c r="F13" s="172">
        <v>95498</v>
      </c>
      <c r="G13" s="173"/>
      <c r="H13" s="159"/>
    </row>
    <row r="14" spans="1:8" x14ac:dyDescent="0.2">
      <c r="A14" s="160"/>
      <c r="B14" s="161"/>
      <c r="C14" s="162"/>
      <c r="D14" s="163">
        <v>74871</v>
      </c>
      <c r="E14" s="164"/>
      <c r="F14" s="165">
        <v>51311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10.23</v>
      </c>
      <c r="C19" s="174">
        <f>ROUND(VALUE(SUBSTITUTE(実質収支比率等に係る経年分析!G$48,"▲","-")),2)</f>
        <v>8.3000000000000007</v>
      </c>
      <c r="D19" s="174">
        <f>ROUND(VALUE(SUBSTITUTE(実質収支比率等に係る経年分析!H$48,"▲","-")),2)</f>
        <v>11.25</v>
      </c>
      <c r="E19" s="174">
        <f>ROUND(VALUE(SUBSTITUTE(実質収支比率等に係る経年分析!I$48,"▲","-")),2)</f>
        <v>6.5</v>
      </c>
      <c r="F19" s="174">
        <f>ROUND(VALUE(SUBSTITUTE(実質収支比率等に係る経年分析!J$48,"▲","-")),2)</f>
        <v>5.66</v>
      </c>
    </row>
    <row r="20" spans="1:11" x14ac:dyDescent="0.2">
      <c r="A20" s="174" t="s">
        <v>57</v>
      </c>
      <c r="B20" s="174">
        <f>ROUND(VALUE(SUBSTITUTE(実質収支比率等に係る経年分析!F$47,"▲","-")),2)</f>
        <v>48.54</v>
      </c>
      <c r="C20" s="174">
        <f>ROUND(VALUE(SUBSTITUTE(実質収支比率等に係る経年分析!G$47,"▲","-")),2)</f>
        <v>49.6</v>
      </c>
      <c r="D20" s="174">
        <f>ROUND(VALUE(SUBSTITUTE(実質収支比率等に係る経年分析!H$47,"▲","-")),2)</f>
        <v>47.23</v>
      </c>
      <c r="E20" s="174">
        <f>ROUND(VALUE(SUBSTITUTE(実質収支比率等に係る経年分析!I$47,"▲","-")),2)</f>
        <v>43.96</v>
      </c>
      <c r="F20" s="174">
        <f>ROUND(VALUE(SUBSTITUTE(実質収支比率等に係る経年分析!J$47,"▲","-")),2)</f>
        <v>41.9</v>
      </c>
    </row>
    <row r="21" spans="1:11" x14ac:dyDescent="0.2">
      <c r="A21" s="174" t="s">
        <v>58</v>
      </c>
      <c r="B21" s="174">
        <f>IF(ISNUMBER(VALUE(SUBSTITUTE(実質収支比率等に係る経年分析!F$49,"▲","-"))),ROUND(VALUE(SUBSTITUTE(実質収支比率等に係る経年分析!F$49,"▲","-")),2),NA())</f>
        <v>-0.31</v>
      </c>
      <c r="C21" s="174">
        <f>IF(ISNUMBER(VALUE(SUBSTITUTE(実質収支比率等に係る経年分析!G$49,"▲","-"))),ROUND(VALUE(SUBSTITUTE(実質収支比率等に係る経年分析!G$49,"▲","-")),2),NA())</f>
        <v>-2.09</v>
      </c>
      <c r="D21" s="174">
        <f>IF(ISNUMBER(VALUE(SUBSTITUTE(実質収支比率等に係る経年分析!H$49,"▲","-"))),ROUND(VALUE(SUBSTITUTE(実質収支比率等に係る経年分析!H$49,"▲","-")),2),NA())</f>
        <v>2.2999999999999998</v>
      </c>
      <c r="E21" s="174">
        <f>IF(ISNUMBER(VALUE(SUBSTITUTE(実質収支比率等に係る経年分析!I$49,"▲","-"))),ROUND(VALUE(SUBSTITUTE(実質収支比率等に係る経年分析!I$49,"▲","-")),2),NA())</f>
        <v>6.11</v>
      </c>
      <c r="F21" s="174">
        <f>IF(ISNUMBER(VALUE(SUBSTITUTE(実質収支比率等に係る経年分析!J$49,"▲","-"))),ROUND(VALUE(SUBSTITUTE(実質収支比率等に係る経年分析!J$49,"▲","-")),2),NA())</f>
        <v>2.2599999999999998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1.57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6.73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0.14000000000000001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美咲町みさきネット事業特別会計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0.11</v>
      </c>
    </row>
    <row r="30" spans="1:11" x14ac:dyDescent="0.2">
      <c r="A30" s="175" t="str">
        <f>IF(連結実質赤字比率に係る赤字・黒字の構成分析!C$40="",NA(),連結実質赤字比率に係る赤字・黒字の構成分析!C$40)</f>
        <v>美咲町国民健康保険事業特別会計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1.64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1.24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0.77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0.16</v>
      </c>
    </row>
    <row r="31" spans="1:11" x14ac:dyDescent="0.2">
      <c r="A31" s="175" t="str">
        <f>IF(連結実質赤字比率に係る赤字・黒字の構成分析!C$39="",NA(),連結実質赤字比率に係る赤字・黒字の構成分析!C$39)</f>
        <v>美咲町柵原公共下水道事業特別会計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2">
      <c r="A32" s="175" t="str">
        <f>IF(連結実質赤字比率に係る赤字・黒字の構成分析!C$38="",NA(),連結実質赤字比率に係る赤字・黒字の構成分析!C$38)</f>
        <v>美咲町中央公共下水道事業特別会計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0.28000000000000003</v>
      </c>
    </row>
    <row r="33" spans="1:16" x14ac:dyDescent="0.2">
      <c r="A33" s="175" t="str">
        <f>IF(連結実質赤字比率に係る赤字・黒字の構成分析!C$37="",NA(),連結実質赤字比率に係る赤字・黒字の構成分析!C$37)</f>
        <v>美咲町介護保険事業特別会計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1.1299999999999999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2.5299999999999998</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11.43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5.72</v>
      </c>
    </row>
    <row r="35" spans="1:16" x14ac:dyDescent="0.2">
      <c r="A35" s="175" t="str">
        <f>IF(連結実質赤字比率に係る赤字・黒字の構成分析!C$35="",NA(),連結実質赤字比率に係る赤字・黒字の構成分析!C$35)</f>
        <v>美咲町水道事業会計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8.99</v>
      </c>
    </row>
    <row r="36" spans="1:16" x14ac:dyDescent="0.2">
      <c r="A36" s="175" t="str">
        <f>IF(連結実質赤字比率に係る赤字・黒字の構成分析!C$34="",NA(),連結実質赤字比率に係る赤字・黒字の構成分析!C$34)</f>
        <v>美咲町住宅新築資金等貸付事業特別会計</v>
      </c>
      <c r="B36" s="175">
        <f>IF(ROUND(VALUE(SUBSTITUTE(連結実質赤字比率に係る赤字・黒字の構成分析!F$34,"▲", "-")), 2) &lt; 0, ABS(ROUND(VALUE(SUBSTITUTE(連結実質赤字比率に係る赤字・黒字の構成分析!F$34,"▲", "-")), 2)), NA())</f>
        <v>0.36</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0.36</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0.28999999999999998</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0.23</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0.2</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1354</v>
      </c>
      <c r="E42" s="176"/>
      <c r="F42" s="176"/>
      <c r="G42" s="176">
        <f>'実質公債費比率（分子）の構造'!L$52</f>
        <v>1346</v>
      </c>
      <c r="H42" s="176"/>
      <c r="I42" s="176"/>
      <c r="J42" s="176">
        <f>'実質公債費比率（分子）の構造'!M$52</f>
        <v>1292</v>
      </c>
      <c r="K42" s="176"/>
      <c r="L42" s="176"/>
      <c r="M42" s="176">
        <f>'実質公債費比率（分子）の構造'!N$52</f>
        <v>1499</v>
      </c>
      <c r="N42" s="176"/>
      <c r="O42" s="176"/>
      <c r="P42" s="176">
        <f>'実質公債費比率（分子）の構造'!O$52</f>
        <v>1462</v>
      </c>
    </row>
    <row r="43" spans="1:16" x14ac:dyDescent="0.2">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7</v>
      </c>
      <c r="C44" s="176"/>
      <c r="D44" s="176"/>
      <c r="E44" s="176">
        <f>'実質公債費比率（分子）の構造'!L$50</f>
        <v>12</v>
      </c>
      <c r="F44" s="176"/>
      <c r="G44" s="176"/>
      <c r="H44" s="176">
        <f>'実質公債費比率（分子）の構造'!M$50</f>
        <v>5</v>
      </c>
      <c r="I44" s="176"/>
      <c r="J44" s="176"/>
      <c r="K44" s="176">
        <f>'実質公債費比率（分子）の構造'!N$50</f>
        <v>2</v>
      </c>
      <c r="L44" s="176"/>
      <c r="M44" s="176"/>
      <c r="N44" s="176">
        <f>'実質公債費比率（分子）の構造'!O$50</f>
        <v>2</v>
      </c>
      <c r="O44" s="176"/>
      <c r="P44" s="176"/>
    </row>
    <row r="45" spans="1:16" x14ac:dyDescent="0.2">
      <c r="A45" s="176" t="s">
        <v>68</v>
      </c>
      <c r="B45" s="176">
        <f>'実質公債費比率（分子）の構造'!K$49</f>
        <v>68</v>
      </c>
      <c r="C45" s="176"/>
      <c r="D45" s="176"/>
      <c r="E45" s="176">
        <f>'実質公債費比率（分子）の構造'!L$49</f>
        <v>116</v>
      </c>
      <c r="F45" s="176"/>
      <c r="G45" s="176"/>
      <c r="H45" s="176">
        <f>'実質公債費比率（分子）の構造'!M$49</f>
        <v>124</v>
      </c>
      <c r="I45" s="176"/>
      <c r="J45" s="176"/>
      <c r="K45" s="176">
        <f>'実質公債費比率（分子）の構造'!N$49</f>
        <v>123</v>
      </c>
      <c r="L45" s="176"/>
      <c r="M45" s="176"/>
      <c r="N45" s="176">
        <f>'実質公債費比率（分子）の構造'!O$49</f>
        <v>125</v>
      </c>
      <c r="O45" s="176"/>
      <c r="P45" s="176"/>
    </row>
    <row r="46" spans="1:16" x14ac:dyDescent="0.2">
      <c r="A46" s="176" t="s">
        <v>69</v>
      </c>
      <c r="B46" s="176">
        <f>'実質公債費比率（分子）の構造'!K$48</f>
        <v>485</v>
      </c>
      <c r="C46" s="176"/>
      <c r="D46" s="176"/>
      <c r="E46" s="176">
        <f>'実質公債費比率（分子）の構造'!L$48</f>
        <v>474</v>
      </c>
      <c r="F46" s="176"/>
      <c r="G46" s="176"/>
      <c r="H46" s="176">
        <f>'実質公債費比率（分子）の構造'!M$48</f>
        <v>484</v>
      </c>
      <c r="I46" s="176"/>
      <c r="J46" s="176"/>
      <c r="K46" s="176">
        <f>'実質公債費比率（分子）の構造'!N$48</f>
        <v>529</v>
      </c>
      <c r="L46" s="176"/>
      <c r="M46" s="176"/>
      <c r="N46" s="176">
        <f>'実質公債費比率（分子）の構造'!O$48</f>
        <v>505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1301</v>
      </c>
      <c r="C49" s="176"/>
      <c r="D49" s="176"/>
      <c r="E49" s="176">
        <f>'実質公債費比率（分子）の構造'!L$45</f>
        <v>1262</v>
      </c>
      <c r="F49" s="176"/>
      <c r="G49" s="176"/>
      <c r="H49" s="176">
        <f>'実質公債費比率（分子）の構造'!M$45</f>
        <v>1232</v>
      </c>
      <c r="I49" s="176"/>
      <c r="J49" s="176"/>
      <c r="K49" s="176">
        <f>'実質公債費比率（分子）の構造'!N$45</f>
        <v>1468</v>
      </c>
      <c r="L49" s="176"/>
      <c r="M49" s="176"/>
      <c r="N49" s="176">
        <f>'実質公債費比率（分子）の構造'!O$45</f>
        <v>1367</v>
      </c>
      <c r="O49" s="176"/>
      <c r="P49" s="176"/>
    </row>
    <row r="50" spans="1:16" x14ac:dyDescent="0.2">
      <c r="A50" s="176" t="s">
        <v>73</v>
      </c>
      <c r="B50" s="176" t="e">
        <f>NA()</f>
        <v>#N/A</v>
      </c>
      <c r="C50" s="176">
        <f>IF(ISNUMBER('実質公債費比率（分子）の構造'!K$53),'実質公債費比率（分子）の構造'!K$53,NA())</f>
        <v>507</v>
      </c>
      <c r="D50" s="176" t="e">
        <f>NA()</f>
        <v>#N/A</v>
      </c>
      <c r="E50" s="176" t="e">
        <f>NA()</f>
        <v>#N/A</v>
      </c>
      <c r="F50" s="176">
        <f>IF(ISNUMBER('実質公債費比率（分子）の構造'!L$53),'実質公債費比率（分子）の構造'!L$53,NA())</f>
        <v>518</v>
      </c>
      <c r="G50" s="176" t="e">
        <f>NA()</f>
        <v>#N/A</v>
      </c>
      <c r="H50" s="176" t="e">
        <f>NA()</f>
        <v>#N/A</v>
      </c>
      <c r="I50" s="176">
        <f>IF(ISNUMBER('実質公債費比率（分子）の構造'!M$53),'実質公債費比率（分子）の構造'!M$53,NA())</f>
        <v>553</v>
      </c>
      <c r="J50" s="176" t="e">
        <f>NA()</f>
        <v>#N/A</v>
      </c>
      <c r="K50" s="176" t="e">
        <f>NA()</f>
        <v>#N/A</v>
      </c>
      <c r="L50" s="176">
        <f>IF(ISNUMBER('実質公債費比率（分子）の構造'!N$53),'実質公債費比率（分子）の構造'!N$53,NA())</f>
        <v>623</v>
      </c>
      <c r="M50" s="176" t="e">
        <f>NA()</f>
        <v>#N/A</v>
      </c>
      <c r="N50" s="176" t="e">
        <f>NA()</f>
        <v>#N/A</v>
      </c>
      <c r="O50" s="176">
        <f>IF(ISNUMBER('実質公債費比率（分子）の構造'!O$53),'実質公債費比率（分子）の構造'!O$53,NA())</f>
        <v>537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11139</v>
      </c>
      <c r="E56" s="175"/>
      <c r="F56" s="175"/>
      <c r="G56" s="175">
        <f>'将来負担比率（分子）の構造'!J$52</f>
        <v>11002</v>
      </c>
      <c r="H56" s="175"/>
      <c r="I56" s="175"/>
      <c r="J56" s="175">
        <f>'将来負担比率（分子）の構造'!K$52</f>
        <v>11545</v>
      </c>
      <c r="K56" s="175"/>
      <c r="L56" s="175"/>
      <c r="M56" s="175">
        <f>'将来負担比率（分子）の構造'!L$52</f>
        <v>11061</v>
      </c>
      <c r="N56" s="175"/>
      <c r="O56" s="175"/>
      <c r="P56" s="175">
        <f>'将来負担比率（分子）の構造'!M$52</f>
        <v>10899</v>
      </c>
    </row>
    <row r="57" spans="1:16" x14ac:dyDescent="0.2">
      <c r="A57" s="175" t="s">
        <v>44</v>
      </c>
      <c r="B57" s="175"/>
      <c r="C57" s="175"/>
      <c r="D57" s="175">
        <f>'将来負担比率（分子）の構造'!I$51</f>
        <v>61</v>
      </c>
      <c r="E57" s="175"/>
      <c r="F57" s="175"/>
      <c r="G57" s="175">
        <f>'将来負担比率（分子）の構造'!J$51</f>
        <v>46</v>
      </c>
      <c r="H57" s="175"/>
      <c r="I57" s="175"/>
      <c r="J57" s="175">
        <f>'将来負担比率（分子）の構造'!K$51</f>
        <v>33</v>
      </c>
      <c r="K57" s="175"/>
      <c r="L57" s="175"/>
      <c r="M57" s="175">
        <f>'将来負担比率（分子）の構造'!L$51</f>
        <v>22</v>
      </c>
      <c r="N57" s="175"/>
      <c r="O57" s="175"/>
      <c r="P57" s="175">
        <f>'将来負担比率（分子）の構造'!M$51</f>
        <v>16</v>
      </c>
    </row>
    <row r="58" spans="1:16" x14ac:dyDescent="0.2">
      <c r="A58" s="175" t="s">
        <v>43</v>
      </c>
      <c r="B58" s="175"/>
      <c r="C58" s="175"/>
      <c r="D58" s="175">
        <f>'将来負担比率（分子）の構造'!I$50</f>
        <v>5884</v>
      </c>
      <c r="E58" s="175"/>
      <c r="F58" s="175"/>
      <c r="G58" s="175">
        <f>'将来負担比率（分子）の構造'!J$50</f>
        <v>6129</v>
      </c>
      <c r="H58" s="175"/>
      <c r="I58" s="175"/>
      <c r="J58" s="175">
        <f>'将来負担比率（分子）の構造'!K$50</f>
        <v>6364</v>
      </c>
      <c r="K58" s="175"/>
      <c r="L58" s="175"/>
      <c r="M58" s="175">
        <f>'将来負担比率（分子）の構造'!L$50</f>
        <v>6831</v>
      </c>
      <c r="N58" s="175"/>
      <c r="O58" s="175"/>
      <c r="P58" s="175">
        <f>'将来負担比率（分子）の構造'!M$50</f>
        <v>7090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1229</v>
      </c>
      <c r="C62" s="175"/>
      <c r="D62" s="175"/>
      <c r="E62" s="175">
        <f>'将来負担比率（分子）の構造'!J$45</f>
        <v>2382</v>
      </c>
      <c r="F62" s="175"/>
      <c r="G62" s="175"/>
      <c r="H62" s="175">
        <f>'将来負担比率（分子）の構造'!K$45</f>
        <v>2452</v>
      </c>
      <c r="I62" s="175"/>
      <c r="J62" s="175"/>
      <c r="K62" s="175">
        <f>'将来負担比率（分子）の構造'!L$45</f>
        <v>2354</v>
      </c>
      <c r="L62" s="175"/>
      <c r="M62" s="175"/>
      <c r="N62" s="175">
        <f>'将来負担比率（分子）の構造'!M$45</f>
        <v>1411</v>
      </c>
      <c r="O62" s="175"/>
      <c r="P62" s="175"/>
    </row>
    <row r="63" spans="1:16" x14ac:dyDescent="0.2">
      <c r="A63" s="175" t="s">
        <v>36</v>
      </c>
      <c r="B63" s="175">
        <f>'将来負担比率（分子）の構造'!I$44</f>
        <v>1194</v>
      </c>
      <c r="C63" s="175"/>
      <c r="D63" s="175"/>
      <c r="E63" s="175">
        <f>'将来負担比率（分子）の構造'!J$44</f>
        <v>1131</v>
      </c>
      <c r="F63" s="175"/>
      <c r="G63" s="175"/>
      <c r="H63" s="175">
        <f>'将来負担比率（分子）の構造'!K$44</f>
        <v>988</v>
      </c>
      <c r="I63" s="175"/>
      <c r="J63" s="175"/>
      <c r="K63" s="175">
        <f>'将来負担比率（分子）の構造'!L$44</f>
        <v>907</v>
      </c>
      <c r="L63" s="175"/>
      <c r="M63" s="175"/>
      <c r="N63" s="175">
        <f>'将来負担比率（分子）の構造'!M$44</f>
        <v>770</v>
      </c>
      <c r="O63" s="175"/>
      <c r="P63" s="175"/>
    </row>
    <row r="64" spans="1:16" x14ac:dyDescent="0.2">
      <c r="A64" s="175" t="s">
        <v>35</v>
      </c>
      <c r="B64" s="175">
        <f>'将来負担比率（分子）の構造'!I$43</f>
        <v>4586</v>
      </c>
      <c r="C64" s="175"/>
      <c r="D64" s="175"/>
      <c r="E64" s="175">
        <f>'将来負担比率（分子）の構造'!J$43</f>
        <v>4285</v>
      </c>
      <c r="F64" s="175"/>
      <c r="G64" s="175"/>
      <c r="H64" s="175">
        <f>'将来負担比率（分子）の構造'!K$43</f>
        <v>4346</v>
      </c>
      <c r="I64" s="175"/>
      <c r="J64" s="175"/>
      <c r="K64" s="175">
        <f>'将来負担比率（分子）の構造'!L$43</f>
        <v>4214</v>
      </c>
      <c r="L64" s="175"/>
      <c r="M64" s="175"/>
      <c r="N64" s="175">
        <f>'将来負担比率（分子）の構造'!M$43</f>
        <v>4181</v>
      </c>
      <c r="O64" s="175"/>
      <c r="P64" s="175"/>
    </row>
    <row r="65" spans="1:16" x14ac:dyDescent="0.2">
      <c r="A65" s="175" t="s">
        <v>34</v>
      </c>
      <c r="B65" s="175">
        <f>'将来負担比率（分子）の構造'!I$42</f>
        <v>71</v>
      </c>
      <c r="C65" s="175"/>
      <c r="D65" s="175"/>
      <c r="E65" s="175">
        <f>'将来負担比率（分子）の構造'!J$42</f>
        <v>56</v>
      </c>
      <c r="F65" s="175"/>
      <c r="G65" s="175"/>
      <c r="H65" s="175">
        <f>'将来負担比率（分子）の構造'!K$42</f>
        <v>42</v>
      </c>
      <c r="I65" s="175"/>
      <c r="J65" s="175"/>
      <c r="K65" s="175">
        <f>'将来負担比率（分子）の構造'!L$42</f>
        <v>34</v>
      </c>
      <c r="L65" s="175"/>
      <c r="M65" s="175"/>
      <c r="N65" s="175">
        <f>'将来負担比率（分子）の構造'!M$42</f>
        <v>27</v>
      </c>
      <c r="O65" s="175"/>
      <c r="P65" s="175"/>
    </row>
    <row r="66" spans="1:16" x14ac:dyDescent="0.2">
      <c r="A66" s="175" t="s">
        <v>33</v>
      </c>
      <c r="B66" s="175">
        <f>'将来負担比率（分子）の構造'!I$41</f>
        <v>11219</v>
      </c>
      <c r="C66" s="175"/>
      <c r="D66" s="175"/>
      <c r="E66" s="175">
        <f>'将来負担比率（分子）の構造'!J$41</f>
        <v>11404</v>
      </c>
      <c r="F66" s="175"/>
      <c r="G66" s="175"/>
      <c r="H66" s="175">
        <f>'将来負担比率（分子）の構造'!K$41</f>
        <v>12014</v>
      </c>
      <c r="I66" s="175"/>
      <c r="J66" s="175"/>
      <c r="K66" s="175">
        <f>'将来負担比率（分子）の構造'!L$41</f>
        <v>11282</v>
      </c>
      <c r="L66" s="175"/>
      <c r="M66" s="175"/>
      <c r="N66" s="175">
        <f>'将来負担比率（分子）の構造'!M$41</f>
        <v>11437</v>
      </c>
      <c r="O66" s="175"/>
      <c r="P66" s="175"/>
    </row>
    <row r="67" spans="1:16" x14ac:dyDescent="0.2">
      <c r="A67" s="175" t="s">
        <v>77</v>
      </c>
      <c r="B67" s="175" t="e">
        <f>NA()</f>
        <v>#N/A</v>
      </c>
      <c r="C67" s="175">
        <f>IF(ISNUMBER('将来負担比率（分子）の構造'!I$53), IF('将来負担比率（分子）の構造'!I$53 &lt; 0, 0, '将来負担比率（分子）の構造'!I$53), NA())</f>
        <v>1216</v>
      </c>
      <c r="D67" s="175" t="e">
        <f>NA()</f>
        <v>#N/A</v>
      </c>
      <c r="E67" s="175" t="e">
        <f>NA()</f>
        <v>#N/A</v>
      </c>
      <c r="F67" s="175">
        <f>IF(ISNUMBER('将来負担比率（分子）の構造'!J$53), IF('将来負担比率（分子）の構造'!J$53 &lt; 0, 0, '将来負担比率（分子）の構造'!J$53), NA())</f>
        <v>2080</v>
      </c>
      <c r="G67" s="175" t="e">
        <f>NA()</f>
        <v>#N/A</v>
      </c>
      <c r="H67" s="175" t="e">
        <f>NA()</f>
        <v>#N/A</v>
      </c>
      <c r="I67" s="175">
        <f>IF(ISNUMBER('将来負担比率（分子）の構造'!K$53), IF('将来負担比率（分子）の構造'!K$53 &lt; 0, 0, '将来負担比率（分子）の構造'!K$53), NA())</f>
        <v>1900</v>
      </c>
      <c r="J67" s="175" t="e">
        <f>NA()</f>
        <v>#N/A</v>
      </c>
      <c r="K67" s="175" t="e">
        <f>NA()</f>
        <v>#N/A</v>
      </c>
      <c r="L67" s="175">
        <f>IF(ISNUMBER('将来負担比率（分子）の構造'!L$53), IF('将来負担比率（分子）の構造'!L$53 &lt; 0, 0, '将来負担比率（分子）の構造'!L$53), NA())</f>
        <v>878</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3281</v>
      </c>
      <c r="C72" s="179">
        <f>基金残高に係る経年分析!G55</f>
        <v>3281</v>
      </c>
      <c r="D72" s="179">
        <f>基金残高に係る経年分析!H55</f>
        <v>3041</v>
      </c>
    </row>
    <row r="73" spans="1:16" x14ac:dyDescent="0.2">
      <c r="A73" s="178" t="s">
        <v>80</v>
      </c>
      <c r="B73" s="179">
        <f>基金残高に係る経年分析!F56</f>
        <v>436</v>
      </c>
      <c r="C73" s="179">
        <f>基金残高に係る経年分析!G56</f>
        <v>503</v>
      </c>
      <c r="D73" s="179">
        <f>基金残高に係る経年分析!H56</f>
        <v>1022</v>
      </c>
    </row>
    <row r="74" spans="1:16" x14ac:dyDescent="0.2">
      <c r="A74" s="178" t="s">
        <v>81</v>
      </c>
      <c r="B74" s="179">
        <f>基金残高に係る経年分析!F57</f>
        <v>3944</v>
      </c>
      <c r="C74" s="179">
        <f>基金残高に係る経年分析!G57</f>
        <v>4646</v>
      </c>
      <c r="D74" s="179">
        <f>基金残高に係る経年分析!H57</f>
        <v>4619</v>
      </c>
    </row>
  </sheetData>
  <sheetProtection algorithmName="SHA-512" hashValue="F3quZMHPbLw6X5pCDTPX/AWZhLyc3VY92kG8UNrVXHMffsrHinLSXuU2n41aEsRRTpnaukk3cEJw1X74LMxTLQ==" saltValue="qznwLjw146/f4CCUUqS8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S22" sqref="BS22:CB22"/>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225</v>
      </c>
      <c r="DI1" s="603"/>
      <c r="DJ1" s="603"/>
      <c r="DK1" s="603"/>
      <c r="DL1" s="603"/>
      <c r="DM1" s="603"/>
      <c r="DN1" s="604"/>
      <c r="DO1" s="214"/>
      <c r="DP1" s="602" t="s">
        <v>226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230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231</v>
      </c>
      <c r="S4" s="606"/>
      <c r="T4" s="606"/>
      <c r="U4" s="606"/>
      <c r="V4" s="606"/>
      <c r="W4" s="606"/>
      <c r="X4" s="606"/>
      <c r="Y4" s="607"/>
      <c r="Z4" s="605" t="s">
        <v>232</v>
      </c>
      <c r="AA4" s="606"/>
      <c r="AB4" s="606"/>
      <c r="AC4" s="607"/>
      <c r="AD4" s="605" t="s">
        <v>233</v>
      </c>
      <c r="AE4" s="606"/>
      <c r="AF4" s="606"/>
      <c r="AG4" s="606"/>
      <c r="AH4" s="606"/>
      <c r="AI4" s="606"/>
      <c r="AJ4" s="606"/>
      <c r="AK4" s="607"/>
      <c r="AL4" s="605" t="s">
        <v>232</v>
      </c>
      <c r="AM4" s="606"/>
      <c r="AN4" s="606"/>
      <c r="AO4" s="607"/>
      <c r="AP4" s="608" t="s">
        <v>234</v>
      </c>
      <c r="AQ4" s="608"/>
      <c r="AR4" s="608"/>
      <c r="AS4" s="608"/>
      <c r="AT4" s="608"/>
      <c r="AU4" s="608"/>
      <c r="AV4" s="608"/>
      <c r="AW4" s="608"/>
      <c r="AX4" s="608"/>
      <c r="AY4" s="608"/>
      <c r="AZ4" s="608"/>
      <c r="BA4" s="608"/>
      <c r="BB4" s="608"/>
      <c r="BC4" s="608"/>
      <c r="BD4" s="608"/>
      <c r="BE4" s="608"/>
      <c r="BF4" s="608"/>
      <c r="BG4" s="608" t="s">
        <v>235</v>
      </c>
      <c r="BH4" s="608"/>
      <c r="BI4" s="608"/>
      <c r="BJ4" s="608"/>
      <c r="BK4" s="608"/>
      <c r="BL4" s="608"/>
      <c r="BM4" s="608"/>
      <c r="BN4" s="608"/>
      <c r="BO4" s="608" t="s">
        <v>232</v>
      </c>
      <c r="BP4" s="608"/>
      <c r="BQ4" s="608"/>
      <c r="BR4" s="608"/>
      <c r="BS4" s="608" t="s">
        <v>236</v>
      </c>
      <c r="BT4" s="608"/>
      <c r="BU4" s="608"/>
      <c r="BV4" s="608"/>
      <c r="BW4" s="608"/>
      <c r="BX4" s="608"/>
      <c r="BY4" s="608"/>
      <c r="BZ4" s="608"/>
      <c r="CA4" s="608"/>
      <c r="CB4" s="608"/>
      <c r="CD4" s="605" t="s">
        <v>237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238</v>
      </c>
      <c r="C5" s="610"/>
      <c r="D5" s="610"/>
      <c r="E5" s="610"/>
      <c r="F5" s="610"/>
      <c r="G5" s="610"/>
      <c r="H5" s="610"/>
      <c r="I5" s="610"/>
      <c r="J5" s="610"/>
      <c r="K5" s="610"/>
      <c r="L5" s="610"/>
      <c r="M5" s="610"/>
      <c r="N5" s="610"/>
      <c r="O5" s="610"/>
      <c r="P5" s="610"/>
      <c r="Q5" s="611"/>
      <c r="R5" s="612">
        <v>1611313</v>
      </c>
      <c r="S5" s="613"/>
      <c r="T5" s="613"/>
      <c r="U5" s="613"/>
      <c r="V5" s="613"/>
      <c r="W5" s="613"/>
      <c r="X5" s="613"/>
      <c r="Y5" s="614"/>
      <c r="Z5" s="615">
        <v>11.3</v>
      </c>
      <c r="AA5" s="615"/>
      <c r="AB5" s="615"/>
      <c r="AC5" s="615"/>
      <c r="AD5" s="616">
        <v>1611313</v>
      </c>
      <c r="AE5" s="616"/>
      <c r="AF5" s="616"/>
      <c r="AG5" s="616"/>
      <c r="AH5" s="616"/>
      <c r="AI5" s="616"/>
      <c r="AJ5" s="616"/>
      <c r="AK5" s="616"/>
      <c r="AL5" s="617">
        <v>22.1</v>
      </c>
      <c r="AM5" s="618"/>
      <c r="AN5" s="618"/>
      <c r="AO5" s="619"/>
      <c r="AP5" s="609" t="s">
        <v>239</v>
      </c>
      <c r="AQ5" s="610"/>
      <c r="AR5" s="610"/>
      <c r="AS5" s="610"/>
      <c r="AT5" s="610"/>
      <c r="AU5" s="610"/>
      <c r="AV5" s="610"/>
      <c r="AW5" s="610"/>
      <c r="AX5" s="610"/>
      <c r="AY5" s="610"/>
      <c r="AZ5" s="610"/>
      <c r="BA5" s="610"/>
      <c r="BB5" s="610"/>
      <c r="BC5" s="610"/>
      <c r="BD5" s="610"/>
      <c r="BE5" s="610"/>
      <c r="BF5" s="611"/>
      <c r="BG5" s="623">
        <v>1611313</v>
      </c>
      <c r="BH5" s="624"/>
      <c r="BI5" s="624"/>
      <c r="BJ5" s="624"/>
      <c r="BK5" s="624"/>
      <c r="BL5" s="624"/>
      <c r="BM5" s="624"/>
      <c r="BN5" s="625"/>
      <c r="BO5" s="626">
        <v>100</v>
      </c>
      <c r="BP5" s="626"/>
      <c r="BQ5" s="626"/>
      <c r="BR5" s="626"/>
      <c r="BS5" s="627">
        <v>52960</v>
      </c>
      <c r="BT5" s="627"/>
      <c r="BU5" s="627"/>
      <c r="BV5" s="627"/>
      <c r="BW5" s="627"/>
      <c r="BX5" s="627"/>
      <c r="BY5" s="627"/>
      <c r="BZ5" s="627"/>
      <c r="CA5" s="627"/>
      <c r="CB5" s="631"/>
      <c r="CD5" s="605" t="s">
        <v>234</v>
      </c>
      <c r="CE5" s="606"/>
      <c r="CF5" s="606"/>
      <c r="CG5" s="606"/>
      <c r="CH5" s="606"/>
      <c r="CI5" s="606"/>
      <c r="CJ5" s="606"/>
      <c r="CK5" s="606"/>
      <c r="CL5" s="606"/>
      <c r="CM5" s="606"/>
      <c r="CN5" s="606"/>
      <c r="CO5" s="606"/>
      <c r="CP5" s="606"/>
      <c r="CQ5" s="607"/>
      <c r="CR5" s="605" t="s">
        <v>240</v>
      </c>
      <c r="CS5" s="606"/>
      <c r="CT5" s="606"/>
      <c r="CU5" s="606"/>
      <c r="CV5" s="606"/>
      <c r="CW5" s="606"/>
      <c r="CX5" s="606"/>
      <c r="CY5" s="607"/>
      <c r="CZ5" s="605" t="s">
        <v>232</v>
      </c>
      <c r="DA5" s="606"/>
      <c r="DB5" s="606"/>
      <c r="DC5" s="607"/>
      <c r="DD5" s="605" t="s">
        <v>241</v>
      </c>
      <c r="DE5" s="606"/>
      <c r="DF5" s="606"/>
      <c r="DG5" s="606"/>
      <c r="DH5" s="606"/>
      <c r="DI5" s="606"/>
      <c r="DJ5" s="606"/>
      <c r="DK5" s="606"/>
      <c r="DL5" s="606"/>
      <c r="DM5" s="606"/>
      <c r="DN5" s="606"/>
      <c r="DO5" s="606"/>
      <c r="DP5" s="607"/>
      <c r="DQ5" s="605" t="s">
        <v>242</v>
      </c>
      <c r="DR5" s="606"/>
      <c r="DS5" s="606"/>
      <c r="DT5" s="606"/>
      <c r="DU5" s="606"/>
      <c r="DV5" s="606"/>
      <c r="DW5" s="606"/>
      <c r="DX5" s="606"/>
      <c r="DY5" s="606"/>
      <c r="DZ5" s="606"/>
      <c r="EA5" s="606"/>
      <c r="EB5" s="606"/>
      <c r="EC5" s="607"/>
    </row>
    <row r="6" spans="2:143" ht="11.25" customHeight="1" x14ac:dyDescent="0.2">
      <c r="B6" s="620" t="s">
        <v>243</v>
      </c>
      <c r="C6" s="621"/>
      <c r="D6" s="621"/>
      <c r="E6" s="621"/>
      <c r="F6" s="621"/>
      <c r="G6" s="621"/>
      <c r="H6" s="621"/>
      <c r="I6" s="621"/>
      <c r="J6" s="621"/>
      <c r="K6" s="621"/>
      <c r="L6" s="621"/>
      <c r="M6" s="621"/>
      <c r="N6" s="621"/>
      <c r="O6" s="621"/>
      <c r="P6" s="621"/>
      <c r="Q6" s="622"/>
      <c r="R6" s="623">
        <v>214396</v>
      </c>
      <c r="S6" s="624"/>
      <c r="T6" s="624"/>
      <c r="U6" s="624"/>
      <c r="V6" s="624"/>
      <c r="W6" s="624"/>
      <c r="X6" s="624"/>
      <c r="Y6" s="625"/>
      <c r="Z6" s="626">
        <v>1.5</v>
      </c>
      <c r="AA6" s="626"/>
      <c r="AB6" s="626"/>
      <c r="AC6" s="626"/>
      <c r="AD6" s="627">
        <v>214396</v>
      </c>
      <c r="AE6" s="627"/>
      <c r="AF6" s="627"/>
      <c r="AG6" s="627"/>
      <c r="AH6" s="627"/>
      <c r="AI6" s="627"/>
      <c r="AJ6" s="627"/>
      <c r="AK6" s="627"/>
      <c r="AL6" s="628">
        <v>2.9</v>
      </c>
      <c r="AM6" s="629"/>
      <c r="AN6" s="629"/>
      <c r="AO6" s="630"/>
      <c r="AP6" s="620" t="s">
        <v>244</v>
      </c>
      <c r="AQ6" s="621"/>
      <c r="AR6" s="621"/>
      <c r="AS6" s="621"/>
      <c r="AT6" s="621"/>
      <c r="AU6" s="621"/>
      <c r="AV6" s="621"/>
      <c r="AW6" s="621"/>
      <c r="AX6" s="621"/>
      <c r="AY6" s="621"/>
      <c r="AZ6" s="621"/>
      <c r="BA6" s="621"/>
      <c r="BB6" s="621"/>
      <c r="BC6" s="621"/>
      <c r="BD6" s="621"/>
      <c r="BE6" s="621"/>
      <c r="BF6" s="622"/>
      <c r="BG6" s="623">
        <v>1611313</v>
      </c>
      <c r="BH6" s="624"/>
      <c r="BI6" s="624"/>
      <c r="BJ6" s="624"/>
      <c r="BK6" s="624"/>
      <c r="BL6" s="624"/>
      <c r="BM6" s="624"/>
      <c r="BN6" s="625"/>
      <c r="BO6" s="626">
        <v>100</v>
      </c>
      <c r="BP6" s="626"/>
      <c r="BQ6" s="626"/>
      <c r="BR6" s="626"/>
      <c r="BS6" s="627">
        <v>52960</v>
      </c>
      <c r="BT6" s="627"/>
      <c r="BU6" s="627"/>
      <c r="BV6" s="627"/>
      <c r="BW6" s="627"/>
      <c r="BX6" s="627"/>
      <c r="BY6" s="627"/>
      <c r="BZ6" s="627"/>
      <c r="CA6" s="627"/>
      <c r="CB6" s="631"/>
      <c r="CD6" s="609" t="s">
        <v>245</v>
      </c>
      <c r="CE6" s="610"/>
      <c r="CF6" s="610"/>
      <c r="CG6" s="610"/>
      <c r="CH6" s="610"/>
      <c r="CI6" s="610"/>
      <c r="CJ6" s="610"/>
      <c r="CK6" s="610"/>
      <c r="CL6" s="610"/>
      <c r="CM6" s="610"/>
      <c r="CN6" s="610"/>
      <c r="CO6" s="610"/>
      <c r="CP6" s="610"/>
      <c r="CQ6" s="611"/>
      <c r="CR6" s="623">
        <v>92944</v>
      </c>
      <c r="CS6" s="624"/>
      <c r="CT6" s="624"/>
      <c r="CU6" s="624"/>
      <c r="CV6" s="624"/>
      <c r="CW6" s="624"/>
      <c r="CX6" s="624"/>
      <c r="CY6" s="625"/>
      <c r="CZ6" s="617">
        <v>0.7</v>
      </c>
      <c r="DA6" s="618"/>
      <c r="DB6" s="618"/>
      <c r="DC6" s="634"/>
      <c r="DD6" s="632" t="s">
        <v>179</v>
      </c>
      <c r="DE6" s="624"/>
      <c r="DF6" s="624"/>
      <c r="DG6" s="624"/>
      <c r="DH6" s="624"/>
      <c r="DI6" s="624"/>
      <c r="DJ6" s="624"/>
      <c r="DK6" s="624"/>
      <c r="DL6" s="624"/>
      <c r="DM6" s="624"/>
      <c r="DN6" s="624"/>
      <c r="DO6" s="624"/>
      <c r="DP6" s="625"/>
      <c r="DQ6" s="632">
        <v>92847</v>
      </c>
      <c r="DR6" s="624"/>
      <c r="DS6" s="624"/>
      <c r="DT6" s="624"/>
      <c r="DU6" s="624"/>
      <c r="DV6" s="624"/>
      <c r="DW6" s="624"/>
      <c r="DX6" s="624"/>
      <c r="DY6" s="624"/>
      <c r="DZ6" s="624"/>
      <c r="EA6" s="624"/>
      <c r="EB6" s="624"/>
      <c r="EC6" s="633"/>
    </row>
    <row r="7" spans="2:143" ht="11.25" customHeight="1" x14ac:dyDescent="0.2">
      <c r="B7" s="620" t="s">
        <v>246</v>
      </c>
      <c r="C7" s="621"/>
      <c r="D7" s="621"/>
      <c r="E7" s="621"/>
      <c r="F7" s="621"/>
      <c r="G7" s="621"/>
      <c r="H7" s="621"/>
      <c r="I7" s="621"/>
      <c r="J7" s="621"/>
      <c r="K7" s="621"/>
      <c r="L7" s="621"/>
      <c r="M7" s="621"/>
      <c r="N7" s="621"/>
      <c r="O7" s="621"/>
      <c r="P7" s="621"/>
      <c r="Q7" s="622"/>
      <c r="R7" s="623">
        <v>545</v>
      </c>
      <c r="S7" s="624"/>
      <c r="T7" s="624"/>
      <c r="U7" s="624"/>
      <c r="V7" s="624"/>
      <c r="W7" s="624"/>
      <c r="X7" s="624"/>
      <c r="Y7" s="625"/>
      <c r="Z7" s="626">
        <v>0</v>
      </c>
      <c r="AA7" s="626"/>
      <c r="AB7" s="626"/>
      <c r="AC7" s="626"/>
      <c r="AD7" s="627">
        <v>545</v>
      </c>
      <c r="AE7" s="627"/>
      <c r="AF7" s="627"/>
      <c r="AG7" s="627"/>
      <c r="AH7" s="627"/>
      <c r="AI7" s="627"/>
      <c r="AJ7" s="627"/>
      <c r="AK7" s="627"/>
      <c r="AL7" s="628">
        <v>0</v>
      </c>
      <c r="AM7" s="629"/>
      <c r="AN7" s="629"/>
      <c r="AO7" s="630"/>
      <c r="AP7" s="620" t="s">
        <v>247</v>
      </c>
      <c r="AQ7" s="621"/>
      <c r="AR7" s="621"/>
      <c r="AS7" s="621"/>
      <c r="AT7" s="621"/>
      <c r="AU7" s="621"/>
      <c r="AV7" s="621"/>
      <c r="AW7" s="621"/>
      <c r="AX7" s="621"/>
      <c r="AY7" s="621"/>
      <c r="AZ7" s="621"/>
      <c r="BA7" s="621"/>
      <c r="BB7" s="621"/>
      <c r="BC7" s="621"/>
      <c r="BD7" s="621"/>
      <c r="BE7" s="621"/>
      <c r="BF7" s="622"/>
      <c r="BG7" s="623">
        <v>684416</v>
      </c>
      <c r="BH7" s="624"/>
      <c r="BI7" s="624"/>
      <c r="BJ7" s="624"/>
      <c r="BK7" s="624"/>
      <c r="BL7" s="624"/>
      <c r="BM7" s="624"/>
      <c r="BN7" s="625"/>
      <c r="BO7" s="626">
        <v>42.5</v>
      </c>
      <c r="BP7" s="626"/>
      <c r="BQ7" s="626"/>
      <c r="BR7" s="626"/>
      <c r="BS7" s="627">
        <v>52960</v>
      </c>
      <c r="BT7" s="627"/>
      <c r="BU7" s="627"/>
      <c r="BV7" s="627"/>
      <c r="BW7" s="627"/>
      <c r="BX7" s="627"/>
      <c r="BY7" s="627"/>
      <c r="BZ7" s="627"/>
      <c r="CA7" s="627"/>
      <c r="CB7" s="631"/>
      <c r="CD7" s="620" t="s">
        <v>248</v>
      </c>
      <c r="CE7" s="621"/>
      <c r="CF7" s="621"/>
      <c r="CG7" s="621"/>
      <c r="CH7" s="621"/>
      <c r="CI7" s="621"/>
      <c r="CJ7" s="621"/>
      <c r="CK7" s="621"/>
      <c r="CL7" s="621"/>
      <c r="CM7" s="621"/>
      <c r="CN7" s="621"/>
      <c r="CO7" s="621"/>
      <c r="CP7" s="621"/>
      <c r="CQ7" s="622"/>
      <c r="CR7" s="623">
        <v>2750781</v>
      </c>
      <c r="CS7" s="624"/>
      <c r="CT7" s="624"/>
      <c r="CU7" s="624"/>
      <c r="CV7" s="624"/>
      <c r="CW7" s="624"/>
      <c r="CX7" s="624"/>
      <c r="CY7" s="625"/>
      <c r="CZ7" s="626">
        <v>19.8</v>
      </c>
      <c r="DA7" s="626"/>
      <c r="DB7" s="626"/>
      <c r="DC7" s="626"/>
      <c r="DD7" s="632">
        <v>64628</v>
      </c>
      <c r="DE7" s="624"/>
      <c r="DF7" s="624"/>
      <c r="DG7" s="624"/>
      <c r="DH7" s="624"/>
      <c r="DI7" s="624"/>
      <c r="DJ7" s="624"/>
      <c r="DK7" s="624"/>
      <c r="DL7" s="624"/>
      <c r="DM7" s="624"/>
      <c r="DN7" s="624"/>
      <c r="DO7" s="624"/>
      <c r="DP7" s="625"/>
      <c r="DQ7" s="632">
        <v>2139933</v>
      </c>
      <c r="DR7" s="624"/>
      <c r="DS7" s="624"/>
      <c r="DT7" s="624"/>
      <c r="DU7" s="624"/>
      <c r="DV7" s="624"/>
      <c r="DW7" s="624"/>
      <c r="DX7" s="624"/>
      <c r="DY7" s="624"/>
      <c r="DZ7" s="624"/>
      <c r="EA7" s="624"/>
      <c r="EB7" s="624"/>
      <c r="EC7" s="633"/>
    </row>
    <row r="8" spans="2:143" ht="11.25" customHeight="1" x14ac:dyDescent="0.2">
      <c r="B8" s="620" t="s">
        <v>249</v>
      </c>
      <c r="C8" s="621"/>
      <c r="D8" s="621"/>
      <c r="E8" s="621"/>
      <c r="F8" s="621"/>
      <c r="G8" s="621"/>
      <c r="H8" s="621"/>
      <c r="I8" s="621"/>
      <c r="J8" s="621"/>
      <c r="K8" s="621"/>
      <c r="L8" s="621"/>
      <c r="M8" s="621"/>
      <c r="N8" s="621"/>
      <c r="O8" s="621"/>
      <c r="P8" s="621"/>
      <c r="Q8" s="622"/>
      <c r="R8" s="623">
        <v>9990</v>
      </c>
      <c r="S8" s="624"/>
      <c r="T8" s="624"/>
      <c r="U8" s="624"/>
      <c r="V8" s="624"/>
      <c r="W8" s="624"/>
      <c r="X8" s="624"/>
      <c r="Y8" s="625"/>
      <c r="Z8" s="626">
        <v>0.1</v>
      </c>
      <c r="AA8" s="626"/>
      <c r="AB8" s="626"/>
      <c r="AC8" s="626"/>
      <c r="AD8" s="627">
        <v>9990</v>
      </c>
      <c r="AE8" s="627"/>
      <c r="AF8" s="627"/>
      <c r="AG8" s="627"/>
      <c r="AH8" s="627"/>
      <c r="AI8" s="627"/>
      <c r="AJ8" s="627"/>
      <c r="AK8" s="627"/>
      <c r="AL8" s="628">
        <v>0.1</v>
      </c>
      <c r="AM8" s="629"/>
      <c r="AN8" s="629"/>
      <c r="AO8" s="630"/>
      <c r="AP8" s="620" t="s">
        <v>250</v>
      </c>
      <c r="AQ8" s="621"/>
      <c r="AR8" s="621"/>
      <c r="AS8" s="621"/>
      <c r="AT8" s="621"/>
      <c r="AU8" s="621"/>
      <c r="AV8" s="621"/>
      <c r="AW8" s="621"/>
      <c r="AX8" s="621"/>
      <c r="AY8" s="621"/>
      <c r="AZ8" s="621"/>
      <c r="BA8" s="621"/>
      <c r="BB8" s="621"/>
      <c r="BC8" s="621"/>
      <c r="BD8" s="621"/>
      <c r="BE8" s="621"/>
      <c r="BF8" s="622"/>
      <c r="BG8" s="623">
        <v>20555</v>
      </c>
      <c r="BH8" s="624"/>
      <c r="BI8" s="624"/>
      <c r="BJ8" s="624"/>
      <c r="BK8" s="624"/>
      <c r="BL8" s="624"/>
      <c r="BM8" s="624"/>
      <c r="BN8" s="625"/>
      <c r="BO8" s="626">
        <v>1.3</v>
      </c>
      <c r="BP8" s="626"/>
      <c r="BQ8" s="626"/>
      <c r="BR8" s="626"/>
      <c r="BS8" s="627" t="s">
        <v>131</v>
      </c>
      <c r="BT8" s="627"/>
      <c r="BU8" s="627"/>
      <c r="BV8" s="627"/>
      <c r="BW8" s="627"/>
      <c r="BX8" s="627"/>
      <c r="BY8" s="627"/>
      <c r="BZ8" s="627"/>
      <c r="CA8" s="627"/>
      <c r="CB8" s="631"/>
      <c r="CD8" s="620" t="s">
        <v>251</v>
      </c>
      <c r="CE8" s="621"/>
      <c r="CF8" s="621"/>
      <c r="CG8" s="621"/>
      <c r="CH8" s="621"/>
      <c r="CI8" s="621"/>
      <c r="CJ8" s="621"/>
      <c r="CK8" s="621"/>
      <c r="CL8" s="621"/>
      <c r="CM8" s="621"/>
      <c r="CN8" s="621"/>
      <c r="CO8" s="621"/>
      <c r="CP8" s="621"/>
      <c r="CQ8" s="622"/>
      <c r="CR8" s="623">
        <v>2829793</v>
      </c>
      <c r="CS8" s="624"/>
      <c r="CT8" s="624"/>
      <c r="CU8" s="624"/>
      <c r="CV8" s="624"/>
      <c r="CW8" s="624"/>
      <c r="CX8" s="624"/>
      <c r="CY8" s="625"/>
      <c r="CZ8" s="626">
        <v>20.399999999999999</v>
      </c>
      <c r="DA8" s="626"/>
      <c r="DB8" s="626"/>
      <c r="DC8" s="626"/>
      <c r="DD8" s="632">
        <v>8117</v>
      </c>
      <c r="DE8" s="624"/>
      <c r="DF8" s="624"/>
      <c r="DG8" s="624"/>
      <c r="DH8" s="624"/>
      <c r="DI8" s="624"/>
      <c r="DJ8" s="624"/>
      <c r="DK8" s="624"/>
      <c r="DL8" s="624"/>
      <c r="DM8" s="624"/>
      <c r="DN8" s="624"/>
      <c r="DO8" s="624"/>
      <c r="DP8" s="625"/>
      <c r="DQ8" s="632">
        <v>1697551</v>
      </c>
      <c r="DR8" s="624"/>
      <c r="DS8" s="624"/>
      <c r="DT8" s="624"/>
      <c r="DU8" s="624"/>
      <c r="DV8" s="624"/>
      <c r="DW8" s="624"/>
      <c r="DX8" s="624"/>
      <c r="DY8" s="624"/>
      <c r="DZ8" s="624"/>
      <c r="EA8" s="624"/>
      <c r="EB8" s="624"/>
      <c r="EC8" s="633"/>
    </row>
    <row r="9" spans="2:143" ht="11.25" customHeight="1" x14ac:dyDescent="0.2">
      <c r="B9" s="620" t="s">
        <v>252</v>
      </c>
      <c r="C9" s="621"/>
      <c r="D9" s="621"/>
      <c r="E9" s="621"/>
      <c r="F9" s="621"/>
      <c r="G9" s="621"/>
      <c r="H9" s="621"/>
      <c r="I9" s="621"/>
      <c r="J9" s="621"/>
      <c r="K9" s="621"/>
      <c r="L9" s="621"/>
      <c r="M9" s="621"/>
      <c r="N9" s="621"/>
      <c r="O9" s="621"/>
      <c r="P9" s="621"/>
      <c r="Q9" s="622"/>
      <c r="R9" s="623">
        <v>6642</v>
      </c>
      <c r="S9" s="624"/>
      <c r="T9" s="624"/>
      <c r="U9" s="624"/>
      <c r="V9" s="624"/>
      <c r="W9" s="624"/>
      <c r="X9" s="624"/>
      <c r="Y9" s="625"/>
      <c r="Z9" s="626">
        <v>0</v>
      </c>
      <c r="AA9" s="626"/>
      <c r="AB9" s="626"/>
      <c r="AC9" s="626"/>
      <c r="AD9" s="627">
        <v>6642</v>
      </c>
      <c r="AE9" s="627"/>
      <c r="AF9" s="627"/>
      <c r="AG9" s="627"/>
      <c r="AH9" s="627"/>
      <c r="AI9" s="627"/>
      <c r="AJ9" s="627"/>
      <c r="AK9" s="627"/>
      <c r="AL9" s="628">
        <v>0.1</v>
      </c>
      <c r="AM9" s="629"/>
      <c r="AN9" s="629"/>
      <c r="AO9" s="630"/>
      <c r="AP9" s="620" t="s">
        <v>253</v>
      </c>
      <c r="AQ9" s="621"/>
      <c r="AR9" s="621"/>
      <c r="AS9" s="621"/>
      <c r="AT9" s="621"/>
      <c r="AU9" s="621"/>
      <c r="AV9" s="621"/>
      <c r="AW9" s="621"/>
      <c r="AX9" s="621"/>
      <c r="AY9" s="621"/>
      <c r="AZ9" s="621"/>
      <c r="BA9" s="621"/>
      <c r="BB9" s="621"/>
      <c r="BC9" s="621"/>
      <c r="BD9" s="621"/>
      <c r="BE9" s="621"/>
      <c r="BF9" s="622"/>
      <c r="BG9" s="623">
        <v>444310</v>
      </c>
      <c r="BH9" s="624"/>
      <c r="BI9" s="624"/>
      <c r="BJ9" s="624"/>
      <c r="BK9" s="624"/>
      <c r="BL9" s="624"/>
      <c r="BM9" s="624"/>
      <c r="BN9" s="625"/>
      <c r="BO9" s="626">
        <v>27.6</v>
      </c>
      <c r="BP9" s="626"/>
      <c r="BQ9" s="626"/>
      <c r="BR9" s="626"/>
      <c r="BS9" s="627" t="s">
        <v>131</v>
      </c>
      <c r="BT9" s="627"/>
      <c r="BU9" s="627"/>
      <c r="BV9" s="627"/>
      <c r="BW9" s="627"/>
      <c r="BX9" s="627"/>
      <c r="BY9" s="627"/>
      <c r="BZ9" s="627"/>
      <c r="CA9" s="627"/>
      <c r="CB9" s="631"/>
      <c r="CD9" s="620" t="s">
        <v>254</v>
      </c>
      <c r="CE9" s="621"/>
      <c r="CF9" s="621"/>
      <c r="CG9" s="621"/>
      <c r="CH9" s="621"/>
      <c r="CI9" s="621"/>
      <c r="CJ9" s="621"/>
      <c r="CK9" s="621"/>
      <c r="CL9" s="621"/>
      <c r="CM9" s="621"/>
      <c r="CN9" s="621"/>
      <c r="CO9" s="621"/>
      <c r="CP9" s="621"/>
      <c r="CQ9" s="622"/>
      <c r="CR9" s="623">
        <v>1160025</v>
      </c>
      <c r="CS9" s="624"/>
      <c r="CT9" s="624"/>
      <c r="CU9" s="624"/>
      <c r="CV9" s="624"/>
      <c r="CW9" s="624"/>
      <c r="CX9" s="624"/>
      <c r="CY9" s="625"/>
      <c r="CZ9" s="626">
        <v>8.4</v>
      </c>
      <c r="DA9" s="626"/>
      <c r="DB9" s="626"/>
      <c r="DC9" s="626"/>
      <c r="DD9" s="632">
        <v>27043</v>
      </c>
      <c r="DE9" s="624"/>
      <c r="DF9" s="624"/>
      <c r="DG9" s="624"/>
      <c r="DH9" s="624"/>
      <c r="DI9" s="624"/>
      <c r="DJ9" s="624"/>
      <c r="DK9" s="624"/>
      <c r="DL9" s="624"/>
      <c r="DM9" s="624"/>
      <c r="DN9" s="624"/>
      <c r="DO9" s="624"/>
      <c r="DP9" s="625"/>
      <c r="DQ9" s="632">
        <v>896197</v>
      </c>
      <c r="DR9" s="624"/>
      <c r="DS9" s="624"/>
      <c r="DT9" s="624"/>
      <c r="DU9" s="624"/>
      <c r="DV9" s="624"/>
      <c r="DW9" s="624"/>
      <c r="DX9" s="624"/>
      <c r="DY9" s="624"/>
      <c r="DZ9" s="624"/>
      <c r="EA9" s="624"/>
      <c r="EB9" s="624"/>
      <c r="EC9" s="633"/>
    </row>
    <row r="10" spans="2:143" ht="11.25" customHeight="1" x14ac:dyDescent="0.2">
      <c r="B10" s="620" t="s">
        <v>255</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131</v>
      </c>
      <c r="AE10" s="627"/>
      <c r="AF10" s="627"/>
      <c r="AG10" s="627"/>
      <c r="AH10" s="627"/>
      <c r="AI10" s="627"/>
      <c r="AJ10" s="627"/>
      <c r="AK10" s="627"/>
      <c r="AL10" s="628" t="s">
        <v>131</v>
      </c>
      <c r="AM10" s="629"/>
      <c r="AN10" s="629"/>
      <c r="AO10" s="630"/>
      <c r="AP10" s="620" t="s">
        <v>256</v>
      </c>
      <c r="AQ10" s="621"/>
      <c r="AR10" s="621"/>
      <c r="AS10" s="621"/>
      <c r="AT10" s="621"/>
      <c r="AU10" s="621"/>
      <c r="AV10" s="621"/>
      <c r="AW10" s="621"/>
      <c r="AX10" s="621"/>
      <c r="AY10" s="621"/>
      <c r="AZ10" s="621"/>
      <c r="BA10" s="621"/>
      <c r="BB10" s="621"/>
      <c r="BC10" s="621"/>
      <c r="BD10" s="621"/>
      <c r="BE10" s="621"/>
      <c r="BF10" s="622"/>
      <c r="BG10" s="623">
        <v>34186</v>
      </c>
      <c r="BH10" s="624"/>
      <c r="BI10" s="624"/>
      <c r="BJ10" s="624"/>
      <c r="BK10" s="624"/>
      <c r="BL10" s="624"/>
      <c r="BM10" s="624"/>
      <c r="BN10" s="625"/>
      <c r="BO10" s="626">
        <v>2.1</v>
      </c>
      <c r="BP10" s="626"/>
      <c r="BQ10" s="626"/>
      <c r="BR10" s="626"/>
      <c r="BS10" s="627" t="s">
        <v>131</v>
      </c>
      <c r="BT10" s="627"/>
      <c r="BU10" s="627"/>
      <c r="BV10" s="627"/>
      <c r="BW10" s="627"/>
      <c r="BX10" s="627"/>
      <c r="BY10" s="627"/>
      <c r="BZ10" s="627"/>
      <c r="CA10" s="627"/>
      <c r="CB10" s="631"/>
      <c r="CD10" s="620" t="s">
        <v>257</v>
      </c>
      <c r="CE10" s="621"/>
      <c r="CF10" s="621"/>
      <c r="CG10" s="621"/>
      <c r="CH10" s="621"/>
      <c r="CI10" s="621"/>
      <c r="CJ10" s="621"/>
      <c r="CK10" s="621"/>
      <c r="CL10" s="621"/>
      <c r="CM10" s="621"/>
      <c r="CN10" s="621"/>
      <c r="CO10" s="621"/>
      <c r="CP10" s="621"/>
      <c r="CQ10" s="622"/>
      <c r="CR10" s="623">
        <v>17000</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2">
      <c r="B11" s="620" t="s">
        <v>258</v>
      </c>
      <c r="C11" s="621"/>
      <c r="D11" s="621"/>
      <c r="E11" s="621"/>
      <c r="F11" s="621"/>
      <c r="G11" s="621"/>
      <c r="H11" s="621"/>
      <c r="I11" s="621"/>
      <c r="J11" s="621"/>
      <c r="K11" s="621"/>
      <c r="L11" s="621"/>
      <c r="M11" s="621"/>
      <c r="N11" s="621"/>
      <c r="O11" s="621"/>
      <c r="P11" s="621"/>
      <c r="Q11" s="622"/>
      <c r="R11" s="623">
        <v>310874</v>
      </c>
      <c r="S11" s="624"/>
      <c r="T11" s="624"/>
      <c r="U11" s="624"/>
      <c r="V11" s="624"/>
      <c r="W11" s="624"/>
      <c r="X11" s="624"/>
      <c r="Y11" s="625"/>
      <c r="Z11" s="628">
        <v>2.2000000000000002</v>
      </c>
      <c r="AA11" s="629"/>
      <c r="AB11" s="629"/>
      <c r="AC11" s="635"/>
      <c r="AD11" s="632">
        <v>310874</v>
      </c>
      <c r="AE11" s="624"/>
      <c r="AF11" s="624"/>
      <c r="AG11" s="624"/>
      <c r="AH11" s="624"/>
      <c r="AI11" s="624"/>
      <c r="AJ11" s="624"/>
      <c r="AK11" s="625"/>
      <c r="AL11" s="628">
        <v>4.3</v>
      </c>
      <c r="AM11" s="629"/>
      <c r="AN11" s="629"/>
      <c r="AO11" s="630"/>
      <c r="AP11" s="620" t="s">
        <v>259</v>
      </c>
      <c r="AQ11" s="621"/>
      <c r="AR11" s="621"/>
      <c r="AS11" s="621"/>
      <c r="AT11" s="621"/>
      <c r="AU11" s="621"/>
      <c r="AV11" s="621"/>
      <c r="AW11" s="621"/>
      <c r="AX11" s="621"/>
      <c r="AY11" s="621"/>
      <c r="AZ11" s="621"/>
      <c r="BA11" s="621"/>
      <c r="BB11" s="621"/>
      <c r="BC11" s="621"/>
      <c r="BD11" s="621"/>
      <c r="BE11" s="621"/>
      <c r="BF11" s="622"/>
      <c r="BG11" s="623">
        <v>185365</v>
      </c>
      <c r="BH11" s="624"/>
      <c r="BI11" s="624"/>
      <c r="BJ11" s="624"/>
      <c r="BK11" s="624"/>
      <c r="BL11" s="624"/>
      <c r="BM11" s="624"/>
      <c r="BN11" s="625"/>
      <c r="BO11" s="626">
        <v>11.5</v>
      </c>
      <c r="BP11" s="626"/>
      <c r="BQ11" s="626"/>
      <c r="BR11" s="626"/>
      <c r="BS11" s="627">
        <v>52960</v>
      </c>
      <c r="BT11" s="627"/>
      <c r="BU11" s="627"/>
      <c r="BV11" s="627"/>
      <c r="BW11" s="627"/>
      <c r="BX11" s="627"/>
      <c r="BY11" s="627"/>
      <c r="BZ11" s="627"/>
      <c r="CA11" s="627"/>
      <c r="CB11" s="631"/>
      <c r="CD11" s="620" t="s">
        <v>260</v>
      </c>
      <c r="CE11" s="621"/>
      <c r="CF11" s="621"/>
      <c r="CG11" s="621"/>
      <c r="CH11" s="621"/>
      <c r="CI11" s="621"/>
      <c r="CJ11" s="621"/>
      <c r="CK11" s="621"/>
      <c r="CL11" s="621"/>
      <c r="CM11" s="621"/>
      <c r="CN11" s="621"/>
      <c r="CO11" s="621"/>
      <c r="CP11" s="621"/>
      <c r="CQ11" s="622"/>
      <c r="CR11" s="623">
        <v>762599</v>
      </c>
      <c r="CS11" s="624"/>
      <c r="CT11" s="624"/>
      <c r="CU11" s="624"/>
      <c r="CV11" s="624"/>
      <c r="CW11" s="624"/>
      <c r="CX11" s="624"/>
      <c r="CY11" s="625"/>
      <c r="CZ11" s="626">
        <v>5.5</v>
      </c>
      <c r="DA11" s="626"/>
      <c r="DB11" s="626"/>
      <c r="DC11" s="626"/>
      <c r="DD11" s="632">
        <v>105351</v>
      </c>
      <c r="DE11" s="624"/>
      <c r="DF11" s="624"/>
      <c r="DG11" s="624"/>
      <c r="DH11" s="624"/>
      <c r="DI11" s="624"/>
      <c r="DJ11" s="624"/>
      <c r="DK11" s="624"/>
      <c r="DL11" s="624"/>
      <c r="DM11" s="624"/>
      <c r="DN11" s="624"/>
      <c r="DO11" s="624"/>
      <c r="DP11" s="625"/>
      <c r="DQ11" s="632">
        <v>362686</v>
      </c>
      <c r="DR11" s="624"/>
      <c r="DS11" s="624"/>
      <c r="DT11" s="624"/>
      <c r="DU11" s="624"/>
      <c r="DV11" s="624"/>
      <c r="DW11" s="624"/>
      <c r="DX11" s="624"/>
      <c r="DY11" s="624"/>
      <c r="DZ11" s="624"/>
      <c r="EA11" s="624"/>
      <c r="EB11" s="624"/>
      <c r="EC11" s="633"/>
    </row>
    <row r="12" spans="2:143" ht="11.25" customHeight="1" x14ac:dyDescent="0.2">
      <c r="B12" s="620" t="s">
        <v>261</v>
      </c>
      <c r="C12" s="621"/>
      <c r="D12" s="621"/>
      <c r="E12" s="621"/>
      <c r="F12" s="621"/>
      <c r="G12" s="621"/>
      <c r="H12" s="621"/>
      <c r="I12" s="621"/>
      <c r="J12" s="621"/>
      <c r="K12" s="621"/>
      <c r="L12" s="621"/>
      <c r="M12" s="621"/>
      <c r="N12" s="621"/>
      <c r="O12" s="621"/>
      <c r="P12" s="621"/>
      <c r="Q12" s="622"/>
      <c r="R12" s="623">
        <v>7286</v>
      </c>
      <c r="S12" s="624"/>
      <c r="T12" s="624"/>
      <c r="U12" s="624"/>
      <c r="V12" s="624"/>
      <c r="W12" s="624"/>
      <c r="X12" s="624"/>
      <c r="Y12" s="625"/>
      <c r="Z12" s="626">
        <v>0.1</v>
      </c>
      <c r="AA12" s="626"/>
      <c r="AB12" s="626"/>
      <c r="AC12" s="626"/>
      <c r="AD12" s="627">
        <v>7286</v>
      </c>
      <c r="AE12" s="627"/>
      <c r="AF12" s="627"/>
      <c r="AG12" s="627"/>
      <c r="AH12" s="627"/>
      <c r="AI12" s="627"/>
      <c r="AJ12" s="627"/>
      <c r="AK12" s="627"/>
      <c r="AL12" s="628">
        <v>0.1</v>
      </c>
      <c r="AM12" s="629"/>
      <c r="AN12" s="629"/>
      <c r="AO12" s="630"/>
      <c r="AP12" s="620" t="s">
        <v>262</v>
      </c>
      <c r="AQ12" s="621"/>
      <c r="AR12" s="621"/>
      <c r="AS12" s="621"/>
      <c r="AT12" s="621"/>
      <c r="AU12" s="621"/>
      <c r="AV12" s="621"/>
      <c r="AW12" s="621"/>
      <c r="AX12" s="621"/>
      <c r="AY12" s="621"/>
      <c r="AZ12" s="621"/>
      <c r="BA12" s="621"/>
      <c r="BB12" s="621"/>
      <c r="BC12" s="621"/>
      <c r="BD12" s="621"/>
      <c r="BE12" s="621"/>
      <c r="BF12" s="622"/>
      <c r="BG12" s="623">
        <v>798098</v>
      </c>
      <c r="BH12" s="624"/>
      <c r="BI12" s="624"/>
      <c r="BJ12" s="624"/>
      <c r="BK12" s="624"/>
      <c r="BL12" s="624"/>
      <c r="BM12" s="624"/>
      <c r="BN12" s="625"/>
      <c r="BO12" s="626">
        <v>49.5</v>
      </c>
      <c r="BP12" s="626"/>
      <c r="BQ12" s="626"/>
      <c r="BR12" s="626"/>
      <c r="BS12" s="627" t="s">
        <v>179</v>
      </c>
      <c r="BT12" s="627"/>
      <c r="BU12" s="627"/>
      <c r="BV12" s="627"/>
      <c r="BW12" s="627"/>
      <c r="BX12" s="627"/>
      <c r="BY12" s="627"/>
      <c r="BZ12" s="627"/>
      <c r="CA12" s="627"/>
      <c r="CB12" s="631"/>
      <c r="CD12" s="620" t="s">
        <v>263</v>
      </c>
      <c r="CE12" s="621"/>
      <c r="CF12" s="621"/>
      <c r="CG12" s="621"/>
      <c r="CH12" s="621"/>
      <c r="CI12" s="621"/>
      <c r="CJ12" s="621"/>
      <c r="CK12" s="621"/>
      <c r="CL12" s="621"/>
      <c r="CM12" s="621"/>
      <c r="CN12" s="621"/>
      <c r="CO12" s="621"/>
      <c r="CP12" s="621"/>
      <c r="CQ12" s="622"/>
      <c r="CR12" s="623">
        <v>236406</v>
      </c>
      <c r="CS12" s="624"/>
      <c r="CT12" s="624"/>
      <c r="CU12" s="624"/>
      <c r="CV12" s="624"/>
      <c r="CW12" s="624"/>
      <c r="CX12" s="624"/>
      <c r="CY12" s="625"/>
      <c r="CZ12" s="626">
        <v>1.7</v>
      </c>
      <c r="DA12" s="626"/>
      <c r="DB12" s="626"/>
      <c r="DC12" s="626"/>
      <c r="DD12" s="632">
        <v>12538</v>
      </c>
      <c r="DE12" s="624"/>
      <c r="DF12" s="624"/>
      <c r="DG12" s="624"/>
      <c r="DH12" s="624"/>
      <c r="DI12" s="624"/>
      <c r="DJ12" s="624"/>
      <c r="DK12" s="624"/>
      <c r="DL12" s="624"/>
      <c r="DM12" s="624"/>
      <c r="DN12" s="624"/>
      <c r="DO12" s="624"/>
      <c r="DP12" s="625"/>
      <c r="DQ12" s="632">
        <v>54494</v>
      </c>
      <c r="DR12" s="624"/>
      <c r="DS12" s="624"/>
      <c r="DT12" s="624"/>
      <c r="DU12" s="624"/>
      <c r="DV12" s="624"/>
      <c r="DW12" s="624"/>
      <c r="DX12" s="624"/>
      <c r="DY12" s="624"/>
      <c r="DZ12" s="624"/>
      <c r="EA12" s="624"/>
      <c r="EB12" s="624"/>
      <c r="EC12" s="633"/>
    </row>
    <row r="13" spans="2:143" ht="11.25" customHeight="1" x14ac:dyDescent="0.2">
      <c r="B13" s="620" t="s">
        <v>264</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131</v>
      </c>
      <c r="AA13" s="626"/>
      <c r="AB13" s="626"/>
      <c r="AC13" s="626"/>
      <c r="AD13" s="627" t="s">
        <v>179</v>
      </c>
      <c r="AE13" s="627"/>
      <c r="AF13" s="627"/>
      <c r="AG13" s="627"/>
      <c r="AH13" s="627"/>
      <c r="AI13" s="627"/>
      <c r="AJ13" s="627"/>
      <c r="AK13" s="627"/>
      <c r="AL13" s="628" t="s">
        <v>131</v>
      </c>
      <c r="AM13" s="629"/>
      <c r="AN13" s="629"/>
      <c r="AO13" s="630"/>
      <c r="AP13" s="620" t="s">
        <v>265</v>
      </c>
      <c r="AQ13" s="621"/>
      <c r="AR13" s="621"/>
      <c r="AS13" s="621"/>
      <c r="AT13" s="621"/>
      <c r="AU13" s="621"/>
      <c r="AV13" s="621"/>
      <c r="AW13" s="621"/>
      <c r="AX13" s="621"/>
      <c r="AY13" s="621"/>
      <c r="AZ13" s="621"/>
      <c r="BA13" s="621"/>
      <c r="BB13" s="621"/>
      <c r="BC13" s="621"/>
      <c r="BD13" s="621"/>
      <c r="BE13" s="621"/>
      <c r="BF13" s="622"/>
      <c r="BG13" s="623">
        <v>794309</v>
      </c>
      <c r="BH13" s="624"/>
      <c r="BI13" s="624"/>
      <c r="BJ13" s="624"/>
      <c r="BK13" s="624"/>
      <c r="BL13" s="624"/>
      <c r="BM13" s="624"/>
      <c r="BN13" s="625"/>
      <c r="BO13" s="626">
        <v>49.3</v>
      </c>
      <c r="BP13" s="626"/>
      <c r="BQ13" s="626"/>
      <c r="BR13" s="626"/>
      <c r="BS13" s="627" t="s">
        <v>179</v>
      </c>
      <c r="BT13" s="627"/>
      <c r="BU13" s="627"/>
      <c r="BV13" s="627"/>
      <c r="BW13" s="627"/>
      <c r="BX13" s="627"/>
      <c r="BY13" s="627"/>
      <c r="BZ13" s="627"/>
      <c r="CA13" s="627"/>
      <c r="CB13" s="631"/>
      <c r="CD13" s="620" t="s">
        <v>266</v>
      </c>
      <c r="CE13" s="621"/>
      <c r="CF13" s="621"/>
      <c r="CG13" s="621"/>
      <c r="CH13" s="621"/>
      <c r="CI13" s="621"/>
      <c r="CJ13" s="621"/>
      <c r="CK13" s="621"/>
      <c r="CL13" s="621"/>
      <c r="CM13" s="621"/>
      <c r="CN13" s="621"/>
      <c r="CO13" s="621"/>
      <c r="CP13" s="621"/>
      <c r="CQ13" s="622"/>
      <c r="CR13" s="623">
        <v>1198440</v>
      </c>
      <c r="CS13" s="624"/>
      <c r="CT13" s="624"/>
      <c r="CU13" s="624"/>
      <c r="CV13" s="624"/>
      <c r="CW13" s="624"/>
      <c r="CX13" s="624"/>
      <c r="CY13" s="625"/>
      <c r="CZ13" s="626">
        <v>8.6</v>
      </c>
      <c r="DA13" s="626"/>
      <c r="DB13" s="626"/>
      <c r="DC13" s="626"/>
      <c r="DD13" s="632">
        <v>625099</v>
      </c>
      <c r="DE13" s="624"/>
      <c r="DF13" s="624"/>
      <c r="DG13" s="624"/>
      <c r="DH13" s="624"/>
      <c r="DI13" s="624"/>
      <c r="DJ13" s="624"/>
      <c r="DK13" s="624"/>
      <c r="DL13" s="624"/>
      <c r="DM13" s="624"/>
      <c r="DN13" s="624"/>
      <c r="DO13" s="624"/>
      <c r="DP13" s="625"/>
      <c r="DQ13" s="632">
        <v>642065</v>
      </c>
      <c r="DR13" s="624"/>
      <c r="DS13" s="624"/>
      <c r="DT13" s="624"/>
      <c r="DU13" s="624"/>
      <c r="DV13" s="624"/>
      <c r="DW13" s="624"/>
      <c r="DX13" s="624"/>
      <c r="DY13" s="624"/>
      <c r="DZ13" s="624"/>
      <c r="EA13" s="624"/>
      <c r="EB13" s="624"/>
      <c r="EC13" s="633"/>
    </row>
    <row r="14" spans="2:143" ht="11.25" customHeight="1" x14ac:dyDescent="0.2">
      <c r="B14" s="620" t="s">
        <v>267</v>
      </c>
      <c r="C14" s="621"/>
      <c r="D14" s="621"/>
      <c r="E14" s="621"/>
      <c r="F14" s="621"/>
      <c r="G14" s="621"/>
      <c r="H14" s="621"/>
      <c r="I14" s="621"/>
      <c r="J14" s="621"/>
      <c r="K14" s="621"/>
      <c r="L14" s="621"/>
      <c r="M14" s="621"/>
      <c r="N14" s="621"/>
      <c r="O14" s="621"/>
      <c r="P14" s="621"/>
      <c r="Q14" s="622"/>
      <c r="R14" s="623">
        <v>358</v>
      </c>
      <c r="S14" s="624"/>
      <c r="T14" s="624"/>
      <c r="U14" s="624"/>
      <c r="V14" s="624"/>
      <c r="W14" s="624"/>
      <c r="X14" s="624"/>
      <c r="Y14" s="625"/>
      <c r="Z14" s="626">
        <v>0</v>
      </c>
      <c r="AA14" s="626"/>
      <c r="AB14" s="626"/>
      <c r="AC14" s="626"/>
      <c r="AD14" s="627">
        <v>358</v>
      </c>
      <c r="AE14" s="627"/>
      <c r="AF14" s="627"/>
      <c r="AG14" s="627"/>
      <c r="AH14" s="627"/>
      <c r="AI14" s="627"/>
      <c r="AJ14" s="627"/>
      <c r="AK14" s="627"/>
      <c r="AL14" s="628">
        <v>0</v>
      </c>
      <c r="AM14" s="629"/>
      <c r="AN14" s="629"/>
      <c r="AO14" s="630"/>
      <c r="AP14" s="620" t="s">
        <v>268</v>
      </c>
      <c r="AQ14" s="621"/>
      <c r="AR14" s="621"/>
      <c r="AS14" s="621"/>
      <c r="AT14" s="621"/>
      <c r="AU14" s="621"/>
      <c r="AV14" s="621"/>
      <c r="AW14" s="621"/>
      <c r="AX14" s="621"/>
      <c r="AY14" s="621"/>
      <c r="AZ14" s="621"/>
      <c r="BA14" s="621"/>
      <c r="BB14" s="621"/>
      <c r="BC14" s="621"/>
      <c r="BD14" s="621"/>
      <c r="BE14" s="621"/>
      <c r="BF14" s="622"/>
      <c r="BG14" s="623">
        <v>69658</v>
      </c>
      <c r="BH14" s="624"/>
      <c r="BI14" s="624"/>
      <c r="BJ14" s="624"/>
      <c r="BK14" s="624"/>
      <c r="BL14" s="624"/>
      <c r="BM14" s="624"/>
      <c r="BN14" s="625"/>
      <c r="BO14" s="626">
        <v>4.3</v>
      </c>
      <c r="BP14" s="626"/>
      <c r="BQ14" s="626"/>
      <c r="BR14" s="626"/>
      <c r="BS14" s="627" t="s">
        <v>131</v>
      </c>
      <c r="BT14" s="627"/>
      <c r="BU14" s="627"/>
      <c r="BV14" s="627"/>
      <c r="BW14" s="627"/>
      <c r="BX14" s="627"/>
      <c r="BY14" s="627"/>
      <c r="BZ14" s="627"/>
      <c r="CA14" s="627"/>
      <c r="CB14" s="631"/>
      <c r="CD14" s="620" t="s">
        <v>269</v>
      </c>
      <c r="CE14" s="621"/>
      <c r="CF14" s="621"/>
      <c r="CG14" s="621"/>
      <c r="CH14" s="621"/>
      <c r="CI14" s="621"/>
      <c r="CJ14" s="621"/>
      <c r="CK14" s="621"/>
      <c r="CL14" s="621"/>
      <c r="CM14" s="621"/>
      <c r="CN14" s="621"/>
      <c r="CO14" s="621"/>
      <c r="CP14" s="621"/>
      <c r="CQ14" s="622"/>
      <c r="CR14" s="623">
        <v>302302</v>
      </c>
      <c r="CS14" s="624"/>
      <c r="CT14" s="624"/>
      <c r="CU14" s="624"/>
      <c r="CV14" s="624"/>
      <c r="CW14" s="624"/>
      <c r="CX14" s="624"/>
      <c r="CY14" s="625"/>
      <c r="CZ14" s="626">
        <v>2.2000000000000002</v>
      </c>
      <c r="DA14" s="626"/>
      <c r="DB14" s="626"/>
      <c r="DC14" s="626"/>
      <c r="DD14" s="632">
        <v>30872</v>
      </c>
      <c r="DE14" s="624"/>
      <c r="DF14" s="624"/>
      <c r="DG14" s="624"/>
      <c r="DH14" s="624"/>
      <c r="DI14" s="624"/>
      <c r="DJ14" s="624"/>
      <c r="DK14" s="624"/>
      <c r="DL14" s="624"/>
      <c r="DM14" s="624"/>
      <c r="DN14" s="624"/>
      <c r="DO14" s="624"/>
      <c r="DP14" s="625"/>
      <c r="DQ14" s="632">
        <v>274036</v>
      </c>
      <c r="DR14" s="624"/>
      <c r="DS14" s="624"/>
      <c r="DT14" s="624"/>
      <c r="DU14" s="624"/>
      <c r="DV14" s="624"/>
      <c r="DW14" s="624"/>
      <c r="DX14" s="624"/>
      <c r="DY14" s="624"/>
      <c r="DZ14" s="624"/>
      <c r="EA14" s="624"/>
      <c r="EB14" s="624"/>
      <c r="EC14" s="633"/>
    </row>
    <row r="15" spans="2:143" ht="11.25" customHeight="1" x14ac:dyDescent="0.2">
      <c r="B15" s="620" t="s">
        <v>270</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179</v>
      </c>
      <c r="AE15" s="627"/>
      <c r="AF15" s="627"/>
      <c r="AG15" s="627"/>
      <c r="AH15" s="627"/>
      <c r="AI15" s="627"/>
      <c r="AJ15" s="627"/>
      <c r="AK15" s="627"/>
      <c r="AL15" s="628" t="s">
        <v>179</v>
      </c>
      <c r="AM15" s="629"/>
      <c r="AN15" s="629"/>
      <c r="AO15" s="630"/>
      <c r="AP15" s="620" t="s">
        <v>271</v>
      </c>
      <c r="AQ15" s="621"/>
      <c r="AR15" s="621"/>
      <c r="AS15" s="621"/>
      <c r="AT15" s="621"/>
      <c r="AU15" s="621"/>
      <c r="AV15" s="621"/>
      <c r="AW15" s="621"/>
      <c r="AX15" s="621"/>
      <c r="AY15" s="621"/>
      <c r="AZ15" s="621"/>
      <c r="BA15" s="621"/>
      <c r="BB15" s="621"/>
      <c r="BC15" s="621"/>
      <c r="BD15" s="621"/>
      <c r="BE15" s="621"/>
      <c r="BF15" s="622"/>
      <c r="BG15" s="623">
        <v>59141</v>
      </c>
      <c r="BH15" s="624"/>
      <c r="BI15" s="624"/>
      <c r="BJ15" s="624"/>
      <c r="BK15" s="624"/>
      <c r="BL15" s="624"/>
      <c r="BM15" s="624"/>
      <c r="BN15" s="625"/>
      <c r="BO15" s="626">
        <v>3.7</v>
      </c>
      <c r="BP15" s="626"/>
      <c r="BQ15" s="626"/>
      <c r="BR15" s="626"/>
      <c r="BS15" s="627" t="s">
        <v>131</v>
      </c>
      <c r="BT15" s="627"/>
      <c r="BU15" s="627"/>
      <c r="BV15" s="627"/>
      <c r="BW15" s="627"/>
      <c r="BX15" s="627"/>
      <c r="BY15" s="627"/>
      <c r="BZ15" s="627"/>
      <c r="CA15" s="627"/>
      <c r="CB15" s="631"/>
      <c r="CD15" s="620" t="s">
        <v>272</v>
      </c>
      <c r="CE15" s="621"/>
      <c r="CF15" s="621"/>
      <c r="CG15" s="621"/>
      <c r="CH15" s="621"/>
      <c r="CI15" s="621"/>
      <c r="CJ15" s="621"/>
      <c r="CK15" s="621"/>
      <c r="CL15" s="621"/>
      <c r="CM15" s="621"/>
      <c r="CN15" s="621"/>
      <c r="CO15" s="621"/>
      <c r="CP15" s="621"/>
      <c r="CQ15" s="622"/>
      <c r="CR15" s="623">
        <v>2632173</v>
      </c>
      <c r="CS15" s="624"/>
      <c r="CT15" s="624"/>
      <c r="CU15" s="624"/>
      <c r="CV15" s="624"/>
      <c r="CW15" s="624"/>
      <c r="CX15" s="624"/>
      <c r="CY15" s="625"/>
      <c r="CZ15" s="626">
        <v>19</v>
      </c>
      <c r="DA15" s="626"/>
      <c r="DB15" s="626"/>
      <c r="DC15" s="626"/>
      <c r="DD15" s="632">
        <v>1923488</v>
      </c>
      <c r="DE15" s="624"/>
      <c r="DF15" s="624"/>
      <c r="DG15" s="624"/>
      <c r="DH15" s="624"/>
      <c r="DI15" s="624"/>
      <c r="DJ15" s="624"/>
      <c r="DK15" s="624"/>
      <c r="DL15" s="624"/>
      <c r="DM15" s="624"/>
      <c r="DN15" s="624"/>
      <c r="DO15" s="624"/>
      <c r="DP15" s="625"/>
      <c r="DQ15" s="632">
        <v>641812</v>
      </c>
      <c r="DR15" s="624"/>
      <c r="DS15" s="624"/>
      <c r="DT15" s="624"/>
      <c r="DU15" s="624"/>
      <c r="DV15" s="624"/>
      <c r="DW15" s="624"/>
      <c r="DX15" s="624"/>
      <c r="DY15" s="624"/>
      <c r="DZ15" s="624"/>
      <c r="EA15" s="624"/>
      <c r="EB15" s="624"/>
      <c r="EC15" s="633"/>
    </row>
    <row r="16" spans="2:143" ht="11.25" customHeight="1" x14ac:dyDescent="0.2">
      <c r="B16" s="620" t="s">
        <v>273</v>
      </c>
      <c r="C16" s="621"/>
      <c r="D16" s="621"/>
      <c r="E16" s="621"/>
      <c r="F16" s="621"/>
      <c r="G16" s="621"/>
      <c r="H16" s="621"/>
      <c r="I16" s="621"/>
      <c r="J16" s="621"/>
      <c r="K16" s="621"/>
      <c r="L16" s="621"/>
      <c r="M16" s="621"/>
      <c r="N16" s="621"/>
      <c r="O16" s="621"/>
      <c r="P16" s="621"/>
      <c r="Q16" s="622"/>
      <c r="R16" s="623">
        <v>19621</v>
      </c>
      <c r="S16" s="624"/>
      <c r="T16" s="624"/>
      <c r="U16" s="624"/>
      <c r="V16" s="624"/>
      <c r="W16" s="624"/>
      <c r="X16" s="624"/>
      <c r="Y16" s="625"/>
      <c r="Z16" s="626">
        <v>0.1</v>
      </c>
      <c r="AA16" s="626"/>
      <c r="AB16" s="626"/>
      <c r="AC16" s="626"/>
      <c r="AD16" s="627">
        <v>19621</v>
      </c>
      <c r="AE16" s="627"/>
      <c r="AF16" s="627"/>
      <c r="AG16" s="627"/>
      <c r="AH16" s="627"/>
      <c r="AI16" s="627"/>
      <c r="AJ16" s="627"/>
      <c r="AK16" s="627"/>
      <c r="AL16" s="628">
        <v>0.3</v>
      </c>
      <c r="AM16" s="629"/>
      <c r="AN16" s="629"/>
      <c r="AO16" s="630"/>
      <c r="AP16" s="620" t="s">
        <v>274</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275</v>
      </c>
      <c r="CE16" s="621"/>
      <c r="CF16" s="621"/>
      <c r="CG16" s="621"/>
      <c r="CH16" s="621"/>
      <c r="CI16" s="621"/>
      <c r="CJ16" s="621"/>
      <c r="CK16" s="621"/>
      <c r="CL16" s="621"/>
      <c r="CM16" s="621"/>
      <c r="CN16" s="621"/>
      <c r="CO16" s="621"/>
      <c r="CP16" s="621"/>
      <c r="CQ16" s="622"/>
      <c r="CR16" s="623">
        <v>48872</v>
      </c>
      <c r="CS16" s="624"/>
      <c r="CT16" s="624"/>
      <c r="CU16" s="624"/>
      <c r="CV16" s="624"/>
      <c r="CW16" s="624"/>
      <c r="CX16" s="624"/>
      <c r="CY16" s="625"/>
      <c r="CZ16" s="626">
        <v>0.4</v>
      </c>
      <c r="DA16" s="626"/>
      <c r="DB16" s="626"/>
      <c r="DC16" s="626"/>
      <c r="DD16" s="632" t="s">
        <v>179</v>
      </c>
      <c r="DE16" s="624"/>
      <c r="DF16" s="624"/>
      <c r="DG16" s="624"/>
      <c r="DH16" s="624"/>
      <c r="DI16" s="624"/>
      <c r="DJ16" s="624"/>
      <c r="DK16" s="624"/>
      <c r="DL16" s="624"/>
      <c r="DM16" s="624"/>
      <c r="DN16" s="624"/>
      <c r="DO16" s="624"/>
      <c r="DP16" s="625"/>
      <c r="DQ16" s="632">
        <v>4139</v>
      </c>
      <c r="DR16" s="624"/>
      <c r="DS16" s="624"/>
      <c r="DT16" s="624"/>
      <c r="DU16" s="624"/>
      <c r="DV16" s="624"/>
      <c r="DW16" s="624"/>
      <c r="DX16" s="624"/>
      <c r="DY16" s="624"/>
      <c r="DZ16" s="624"/>
      <c r="EA16" s="624"/>
      <c r="EB16" s="624"/>
      <c r="EC16" s="633"/>
    </row>
    <row r="17" spans="2:133" ht="11.25" customHeight="1" x14ac:dyDescent="0.2">
      <c r="B17" s="620" t="s">
        <v>276</v>
      </c>
      <c r="C17" s="621"/>
      <c r="D17" s="621"/>
      <c r="E17" s="621"/>
      <c r="F17" s="621"/>
      <c r="G17" s="621"/>
      <c r="H17" s="621"/>
      <c r="I17" s="621"/>
      <c r="J17" s="621"/>
      <c r="K17" s="621"/>
      <c r="L17" s="621"/>
      <c r="M17" s="621"/>
      <c r="N17" s="621"/>
      <c r="O17" s="621"/>
      <c r="P17" s="621"/>
      <c r="Q17" s="622"/>
      <c r="R17" s="623">
        <v>27933</v>
      </c>
      <c r="S17" s="624"/>
      <c r="T17" s="624"/>
      <c r="U17" s="624"/>
      <c r="V17" s="624"/>
      <c r="W17" s="624"/>
      <c r="X17" s="624"/>
      <c r="Y17" s="625"/>
      <c r="Z17" s="626">
        <v>0.2</v>
      </c>
      <c r="AA17" s="626"/>
      <c r="AB17" s="626"/>
      <c r="AC17" s="626"/>
      <c r="AD17" s="627">
        <v>27933</v>
      </c>
      <c r="AE17" s="627"/>
      <c r="AF17" s="627"/>
      <c r="AG17" s="627"/>
      <c r="AH17" s="627"/>
      <c r="AI17" s="627"/>
      <c r="AJ17" s="627"/>
      <c r="AK17" s="627"/>
      <c r="AL17" s="628">
        <v>0.4</v>
      </c>
      <c r="AM17" s="629"/>
      <c r="AN17" s="629"/>
      <c r="AO17" s="630"/>
      <c r="AP17" s="620" t="s">
        <v>277</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179</v>
      </c>
      <c r="BT17" s="627"/>
      <c r="BU17" s="627"/>
      <c r="BV17" s="627"/>
      <c r="BW17" s="627"/>
      <c r="BX17" s="627"/>
      <c r="BY17" s="627"/>
      <c r="BZ17" s="627"/>
      <c r="CA17" s="627"/>
      <c r="CB17" s="631"/>
      <c r="CD17" s="620" t="s">
        <v>278</v>
      </c>
      <c r="CE17" s="621"/>
      <c r="CF17" s="621"/>
      <c r="CG17" s="621"/>
      <c r="CH17" s="621"/>
      <c r="CI17" s="621"/>
      <c r="CJ17" s="621"/>
      <c r="CK17" s="621"/>
      <c r="CL17" s="621"/>
      <c r="CM17" s="621"/>
      <c r="CN17" s="621"/>
      <c r="CO17" s="621"/>
      <c r="CP17" s="621"/>
      <c r="CQ17" s="622"/>
      <c r="CR17" s="623">
        <v>1845597</v>
      </c>
      <c r="CS17" s="624"/>
      <c r="CT17" s="624"/>
      <c r="CU17" s="624"/>
      <c r="CV17" s="624"/>
      <c r="CW17" s="624"/>
      <c r="CX17" s="624"/>
      <c r="CY17" s="625"/>
      <c r="CZ17" s="626">
        <v>13.3</v>
      </c>
      <c r="DA17" s="626"/>
      <c r="DB17" s="626"/>
      <c r="DC17" s="626"/>
      <c r="DD17" s="632" t="s">
        <v>179</v>
      </c>
      <c r="DE17" s="624"/>
      <c r="DF17" s="624"/>
      <c r="DG17" s="624"/>
      <c r="DH17" s="624"/>
      <c r="DI17" s="624"/>
      <c r="DJ17" s="624"/>
      <c r="DK17" s="624"/>
      <c r="DL17" s="624"/>
      <c r="DM17" s="624"/>
      <c r="DN17" s="624"/>
      <c r="DO17" s="624"/>
      <c r="DP17" s="625"/>
      <c r="DQ17" s="632">
        <v>1844060</v>
      </c>
      <c r="DR17" s="624"/>
      <c r="DS17" s="624"/>
      <c r="DT17" s="624"/>
      <c r="DU17" s="624"/>
      <c r="DV17" s="624"/>
      <c r="DW17" s="624"/>
      <c r="DX17" s="624"/>
      <c r="DY17" s="624"/>
      <c r="DZ17" s="624"/>
      <c r="EA17" s="624"/>
      <c r="EB17" s="624"/>
      <c r="EC17" s="633"/>
    </row>
    <row r="18" spans="2:133" ht="11.25" customHeight="1" x14ac:dyDescent="0.2">
      <c r="B18" s="620" t="s">
        <v>279</v>
      </c>
      <c r="C18" s="621"/>
      <c r="D18" s="621"/>
      <c r="E18" s="621"/>
      <c r="F18" s="621"/>
      <c r="G18" s="621"/>
      <c r="H18" s="621"/>
      <c r="I18" s="621"/>
      <c r="J18" s="621"/>
      <c r="K18" s="621"/>
      <c r="L18" s="621"/>
      <c r="M18" s="621"/>
      <c r="N18" s="621"/>
      <c r="O18" s="621"/>
      <c r="P18" s="621"/>
      <c r="Q18" s="622"/>
      <c r="R18" s="623">
        <v>10023</v>
      </c>
      <c r="S18" s="624"/>
      <c r="T18" s="624"/>
      <c r="U18" s="624"/>
      <c r="V18" s="624"/>
      <c r="W18" s="624"/>
      <c r="X18" s="624"/>
      <c r="Y18" s="625"/>
      <c r="Z18" s="626">
        <v>0.1</v>
      </c>
      <c r="AA18" s="626"/>
      <c r="AB18" s="626"/>
      <c r="AC18" s="626"/>
      <c r="AD18" s="627">
        <v>10023</v>
      </c>
      <c r="AE18" s="627"/>
      <c r="AF18" s="627"/>
      <c r="AG18" s="627"/>
      <c r="AH18" s="627"/>
      <c r="AI18" s="627"/>
      <c r="AJ18" s="627"/>
      <c r="AK18" s="627"/>
      <c r="AL18" s="628">
        <v>0.1</v>
      </c>
      <c r="AM18" s="629"/>
      <c r="AN18" s="629"/>
      <c r="AO18" s="630"/>
      <c r="AP18" s="620" t="s">
        <v>280</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179</v>
      </c>
      <c r="BP18" s="626"/>
      <c r="BQ18" s="626"/>
      <c r="BR18" s="626"/>
      <c r="BS18" s="627" t="s">
        <v>131</v>
      </c>
      <c r="BT18" s="627"/>
      <c r="BU18" s="627"/>
      <c r="BV18" s="627"/>
      <c r="BW18" s="627"/>
      <c r="BX18" s="627"/>
      <c r="BY18" s="627"/>
      <c r="BZ18" s="627"/>
      <c r="CA18" s="627"/>
      <c r="CB18" s="631"/>
      <c r="CD18" s="620" t="s">
        <v>281</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282</v>
      </c>
      <c r="C19" s="621"/>
      <c r="D19" s="621"/>
      <c r="E19" s="621"/>
      <c r="F19" s="621"/>
      <c r="G19" s="621"/>
      <c r="H19" s="621"/>
      <c r="I19" s="621"/>
      <c r="J19" s="621"/>
      <c r="K19" s="621"/>
      <c r="L19" s="621"/>
      <c r="M19" s="621"/>
      <c r="N19" s="621"/>
      <c r="O19" s="621"/>
      <c r="P19" s="621"/>
      <c r="Q19" s="622"/>
      <c r="R19" s="623">
        <v>8959</v>
      </c>
      <c r="S19" s="624"/>
      <c r="T19" s="624"/>
      <c r="U19" s="624"/>
      <c r="V19" s="624"/>
      <c r="W19" s="624"/>
      <c r="X19" s="624"/>
      <c r="Y19" s="625"/>
      <c r="Z19" s="626">
        <v>0.1</v>
      </c>
      <c r="AA19" s="626"/>
      <c r="AB19" s="626"/>
      <c r="AC19" s="626"/>
      <c r="AD19" s="627">
        <v>8959</v>
      </c>
      <c r="AE19" s="627"/>
      <c r="AF19" s="627"/>
      <c r="AG19" s="627"/>
      <c r="AH19" s="627"/>
      <c r="AI19" s="627"/>
      <c r="AJ19" s="627"/>
      <c r="AK19" s="627"/>
      <c r="AL19" s="628">
        <v>0.1</v>
      </c>
      <c r="AM19" s="629"/>
      <c r="AN19" s="629"/>
      <c r="AO19" s="630"/>
      <c r="AP19" s="620" t="s">
        <v>283</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131</v>
      </c>
      <c r="BT19" s="627"/>
      <c r="BU19" s="627"/>
      <c r="BV19" s="627"/>
      <c r="BW19" s="627"/>
      <c r="BX19" s="627"/>
      <c r="BY19" s="627"/>
      <c r="BZ19" s="627"/>
      <c r="CA19" s="627"/>
      <c r="CB19" s="631"/>
      <c r="CD19" s="620" t="s">
        <v>284</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179</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285</v>
      </c>
      <c r="C20" s="637"/>
      <c r="D20" s="637"/>
      <c r="E20" s="637"/>
      <c r="F20" s="637"/>
      <c r="G20" s="637"/>
      <c r="H20" s="637"/>
      <c r="I20" s="637"/>
      <c r="J20" s="637"/>
      <c r="K20" s="637"/>
      <c r="L20" s="637"/>
      <c r="M20" s="637"/>
      <c r="N20" s="637"/>
      <c r="O20" s="637"/>
      <c r="P20" s="637"/>
      <c r="Q20" s="638"/>
      <c r="R20" s="623">
        <v>1064</v>
      </c>
      <c r="S20" s="624"/>
      <c r="T20" s="624"/>
      <c r="U20" s="624"/>
      <c r="V20" s="624"/>
      <c r="W20" s="624"/>
      <c r="X20" s="624"/>
      <c r="Y20" s="625"/>
      <c r="Z20" s="626">
        <v>0</v>
      </c>
      <c r="AA20" s="626"/>
      <c r="AB20" s="626"/>
      <c r="AC20" s="626"/>
      <c r="AD20" s="627">
        <v>1064</v>
      </c>
      <c r="AE20" s="627"/>
      <c r="AF20" s="627"/>
      <c r="AG20" s="627"/>
      <c r="AH20" s="627"/>
      <c r="AI20" s="627"/>
      <c r="AJ20" s="627"/>
      <c r="AK20" s="627"/>
      <c r="AL20" s="628">
        <v>0</v>
      </c>
      <c r="AM20" s="629"/>
      <c r="AN20" s="629"/>
      <c r="AO20" s="630"/>
      <c r="AP20" s="620" t="s">
        <v>286</v>
      </c>
      <c r="AQ20" s="621"/>
      <c r="AR20" s="621"/>
      <c r="AS20" s="621"/>
      <c r="AT20" s="621"/>
      <c r="AU20" s="621"/>
      <c r="AV20" s="621"/>
      <c r="AW20" s="621"/>
      <c r="AX20" s="621"/>
      <c r="AY20" s="621"/>
      <c r="AZ20" s="621"/>
      <c r="BA20" s="621"/>
      <c r="BB20" s="621"/>
      <c r="BC20" s="621"/>
      <c r="BD20" s="621"/>
      <c r="BE20" s="621"/>
      <c r="BF20" s="622"/>
      <c r="BG20" s="623" t="s">
        <v>179</v>
      </c>
      <c r="BH20" s="624"/>
      <c r="BI20" s="624"/>
      <c r="BJ20" s="624"/>
      <c r="BK20" s="624"/>
      <c r="BL20" s="624"/>
      <c r="BM20" s="624"/>
      <c r="BN20" s="625"/>
      <c r="BO20" s="626" t="s">
        <v>179</v>
      </c>
      <c r="BP20" s="626"/>
      <c r="BQ20" s="626"/>
      <c r="BR20" s="626"/>
      <c r="BS20" s="627" t="s">
        <v>179</v>
      </c>
      <c r="BT20" s="627"/>
      <c r="BU20" s="627"/>
      <c r="BV20" s="627"/>
      <c r="BW20" s="627"/>
      <c r="BX20" s="627"/>
      <c r="BY20" s="627"/>
      <c r="BZ20" s="627"/>
      <c r="CA20" s="627"/>
      <c r="CB20" s="631"/>
      <c r="CD20" s="620" t="s">
        <v>287</v>
      </c>
      <c r="CE20" s="621"/>
      <c r="CF20" s="621"/>
      <c r="CG20" s="621"/>
      <c r="CH20" s="621"/>
      <c r="CI20" s="621"/>
      <c r="CJ20" s="621"/>
      <c r="CK20" s="621"/>
      <c r="CL20" s="621"/>
      <c r="CM20" s="621"/>
      <c r="CN20" s="621"/>
      <c r="CO20" s="621"/>
      <c r="CP20" s="621"/>
      <c r="CQ20" s="622"/>
      <c r="CR20" s="623">
        <v>13876932</v>
      </c>
      <c r="CS20" s="624"/>
      <c r="CT20" s="624"/>
      <c r="CU20" s="624"/>
      <c r="CV20" s="624"/>
      <c r="CW20" s="624"/>
      <c r="CX20" s="624"/>
      <c r="CY20" s="625"/>
      <c r="CZ20" s="626">
        <v>100</v>
      </c>
      <c r="DA20" s="626"/>
      <c r="DB20" s="626"/>
      <c r="DC20" s="626"/>
      <c r="DD20" s="632">
        <v>2797136</v>
      </c>
      <c r="DE20" s="624"/>
      <c r="DF20" s="624"/>
      <c r="DG20" s="624"/>
      <c r="DH20" s="624"/>
      <c r="DI20" s="624"/>
      <c r="DJ20" s="624"/>
      <c r="DK20" s="624"/>
      <c r="DL20" s="624"/>
      <c r="DM20" s="624"/>
      <c r="DN20" s="624"/>
      <c r="DO20" s="624"/>
      <c r="DP20" s="625"/>
      <c r="DQ20" s="632">
        <v>8649820</v>
      </c>
      <c r="DR20" s="624"/>
      <c r="DS20" s="624"/>
      <c r="DT20" s="624"/>
      <c r="DU20" s="624"/>
      <c r="DV20" s="624"/>
      <c r="DW20" s="624"/>
      <c r="DX20" s="624"/>
      <c r="DY20" s="624"/>
      <c r="DZ20" s="624"/>
      <c r="EA20" s="624"/>
      <c r="EB20" s="624"/>
      <c r="EC20" s="633"/>
    </row>
    <row r="21" spans="2:133" ht="11.25" customHeight="1" x14ac:dyDescent="0.2">
      <c r="B21" s="620" t="s">
        <v>288</v>
      </c>
      <c r="C21" s="621"/>
      <c r="D21" s="621"/>
      <c r="E21" s="621"/>
      <c r="F21" s="621"/>
      <c r="G21" s="621"/>
      <c r="H21" s="621"/>
      <c r="I21" s="621"/>
      <c r="J21" s="621"/>
      <c r="K21" s="621"/>
      <c r="L21" s="621"/>
      <c r="M21" s="621"/>
      <c r="N21" s="621"/>
      <c r="O21" s="621"/>
      <c r="P21" s="621"/>
      <c r="Q21" s="622"/>
      <c r="R21" s="623">
        <v>5521702</v>
      </c>
      <c r="S21" s="624"/>
      <c r="T21" s="624"/>
      <c r="U21" s="624"/>
      <c r="V21" s="624"/>
      <c r="W21" s="624"/>
      <c r="X21" s="624"/>
      <c r="Y21" s="625"/>
      <c r="Z21" s="626">
        <v>38.6</v>
      </c>
      <c r="AA21" s="626"/>
      <c r="AB21" s="626"/>
      <c r="AC21" s="626"/>
      <c r="AD21" s="627">
        <v>5083217</v>
      </c>
      <c r="AE21" s="627"/>
      <c r="AF21" s="627"/>
      <c r="AG21" s="627"/>
      <c r="AH21" s="627"/>
      <c r="AI21" s="627"/>
      <c r="AJ21" s="627"/>
      <c r="AK21" s="627"/>
      <c r="AL21" s="628">
        <v>69.599999999999994</v>
      </c>
      <c r="AM21" s="629"/>
      <c r="AN21" s="629"/>
      <c r="AO21" s="630"/>
      <c r="AP21" s="620" t="s">
        <v>289</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179</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290</v>
      </c>
      <c r="C22" s="621"/>
      <c r="D22" s="621"/>
      <c r="E22" s="621"/>
      <c r="F22" s="621"/>
      <c r="G22" s="621"/>
      <c r="H22" s="621"/>
      <c r="I22" s="621"/>
      <c r="J22" s="621"/>
      <c r="K22" s="621"/>
      <c r="L22" s="621"/>
      <c r="M22" s="621"/>
      <c r="N22" s="621"/>
      <c r="O22" s="621"/>
      <c r="P22" s="621"/>
      <c r="Q22" s="622"/>
      <c r="R22" s="623">
        <v>5083217</v>
      </c>
      <c r="S22" s="624"/>
      <c r="T22" s="624"/>
      <c r="U22" s="624"/>
      <c r="V22" s="624"/>
      <c r="W22" s="624"/>
      <c r="X22" s="624"/>
      <c r="Y22" s="625"/>
      <c r="Z22" s="626">
        <v>35.6</v>
      </c>
      <c r="AA22" s="626"/>
      <c r="AB22" s="626"/>
      <c r="AC22" s="626"/>
      <c r="AD22" s="627">
        <v>5083217</v>
      </c>
      <c r="AE22" s="627"/>
      <c r="AF22" s="627"/>
      <c r="AG22" s="627"/>
      <c r="AH22" s="627"/>
      <c r="AI22" s="627"/>
      <c r="AJ22" s="627"/>
      <c r="AK22" s="627"/>
      <c r="AL22" s="628">
        <v>69.599999999999994</v>
      </c>
      <c r="AM22" s="629"/>
      <c r="AN22" s="629"/>
      <c r="AO22" s="630"/>
      <c r="AP22" s="620" t="s">
        <v>291</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131</v>
      </c>
      <c r="BT22" s="627"/>
      <c r="BU22" s="627"/>
      <c r="BV22" s="627"/>
      <c r="BW22" s="627"/>
      <c r="BX22" s="627"/>
      <c r="BY22" s="627"/>
      <c r="BZ22" s="627"/>
      <c r="CA22" s="627"/>
      <c r="CB22" s="631"/>
      <c r="CD22" s="605" t="s">
        <v>292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293</v>
      </c>
      <c r="C23" s="621"/>
      <c r="D23" s="621"/>
      <c r="E23" s="621"/>
      <c r="F23" s="621"/>
      <c r="G23" s="621"/>
      <c r="H23" s="621"/>
      <c r="I23" s="621"/>
      <c r="J23" s="621"/>
      <c r="K23" s="621"/>
      <c r="L23" s="621"/>
      <c r="M23" s="621"/>
      <c r="N23" s="621"/>
      <c r="O23" s="621"/>
      <c r="P23" s="621"/>
      <c r="Q23" s="622"/>
      <c r="R23" s="623">
        <v>438485</v>
      </c>
      <c r="S23" s="624"/>
      <c r="T23" s="624"/>
      <c r="U23" s="624"/>
      <c r="V23" s="624"/>
      <c r="W23" s="624"/>
      <c r="X23" s="624"/>
      <c r="Y23" s="625"/>
      <c r="Z23" s="626">
        <v>3.1</v>
      </c>
      <c r="AA23" s="626"/>
      <c r="AB23" s="626"/>
      <c r="AC23" s="626"/>
      <c r="AD23" s="627" t="s">
        <v>131</v>
      </c>
      <c r="AE23" s="627"/>
      <c r="AF23" s="627"/>
      <c r="AG23" s="627"/>
      <c r="AH23" s="627"/>
      <c r="AI23" s="627"/>
      <c r="AJ23" s="627"/>
      <c r="AK23" s="627"/>
      <c r="AL23" s="628" t="s">
        <v>179</v>
      </c>
      <c r="AM23" s="629"/>
      <c r="AN23" s="629"/>
      <c r="AO23" s="630"/>
      <c r="AP23" s="620" t="s">
        <v>294</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234</v>
      </c>
      <c r="CE23" s="606"/>
      <c r="CF23" s="606"/>
      <c r="CG23" s="606"/>
      <c r="CH23" s="606"/>
      <c r="CI23" s="606"/>
      <c r="CJ23" s="606"/>
      <c r="CK23" s="606"/>
      <c r="CL23" s="606"/>
      <c r="CM23" s="606"/>
      <c r="CN23" s="606"/>
      <c r="CO23" s="606"/>
      <c r="CP23" s="606"/>
      <c r="CQ23" s="607"/>
      <c r="CR23" s="605" t="s">
        <v>295</v>
      </c>
      <c r="CS23" s="606"/>
      <c r="CT23" s="606"/>
      <c r="CU23" s="606"/>
      <c r="CV23" s="606"/>
      <c r="CW23" s="606"/>
      <c r="CX23" s="606"/>
      <c r="CY23" s="607"/>
      <c r="CZ23" s="605" t="s">
        <v>296</v>
      </c>
      <c r="DA23" s="606"/>
      <c r="DB23" s="606"/>
      <c r="DC23" s="607"/>
      <c r="DD23" s="605" t="s">
        <v>297</v>
      </c>
      <c r="DE23" s="606"/>
      <c r="DF23" s="606"/>
      <c r="DG23" s="606"/>
      <c r="DH23" s="606"/>
      <c r="DI23" s="606"/>
      <c r="DJ23" s="606"/>
      <c r="DK23" s="607"/>
      <c r="DL23" s="650" t="s">
        <v>298</v>
      </c>
      <c r="DM23" s="651"/>
      <c r="DN23" s="651"/>
      <c r="DO23" s="651"/>
      <c r="DP23" s="651"/>
      <c r="DQ23" s="651"/>
      <c r="DR23" s="651"/>
      <c r="DS23" s="651"/>
      <c r="DT23" s="651"/>
      <c r="DU23" s="651"/>
      <c r="DV23" s="652"/>
      <c r="DW23" s="605" t="s">
        <v>299</v>
      </c>
      <c r="DX23" s="606"/>
      <c r="DY23" s="606"/>
      <c r="DZ23" s="606"/>
      <c r="EA23" s="606"/>
      <c r="EB23" s="606"/>
      <c r="EC23" s="607"/>
    </row>
    <row r="24" spans="2:133" ht="11.25" customHeight="1" x14ac:dyDescent="0.2">
      <c r="B24" s="620" t="s">
        <v>300</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301</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131</v>
      </c>
      <c r="BP24" s="626"/>
      <c r="BQ24" s="626"/>
      <c r="BR24" s="626"/>
      <c r="BS24" s="627" t="s">
        <v>179</v>
      </c>
      <c r="BT24" s="627"/>
      <c r="BU24" s="627"/>
      <c r="BV24" s="627"/>
      <c r="BW24" s="627"/>
      <c r="BX24" s="627"/>
      <c r="BY24" s="627"/>
      <c r="BZ24" s="627"/>
      <c r="CA24" s="627"/>
      <c r="CB24" s="631"/>
      <c r="CD24" s="609" t="s">
        <v>302</v>
      </c>
      <c r="CE24" s="610"/>
      <c r="CF24" s="610"/>
      <c r="CG24" s="610"/>
      <c r="CH24" s="610"/>
      <c r="CI24" s="610"/>
      <c r="CJ24" s="610"/>
      <c r="CK24" s="610"/>
      <c r="CL24" s="610"/>
      <c r="CM24" s="610"/>
      <c r="CN24" s="610"/>
      <c r="CO24" s="610"/>
      <c r="CP24" s="610"/>
      <c r="CQ24" s="611"/>
      <c r="CR24" s="612">
        <v>4896198</v>
      </c>
      <c r="CS24" s="613"/>
      <c r="CT24" s="613"/>
      <c r="CU24" s="613"/>
      <c r="CV24" s="613"/>
      <c r="CW24" s="613"/>
      <c r="CX24" s="613"/>
      <c r="CY24" s="614"/>
      <c r="CZ24" s="617">
        <v>35.299999999999997</v>
      </c>
      <c r="DA24" s="618"/>
      <c r="DB24" s="618"/>
      <c r="DC24" s="634"/>
      <c r="DD24" s="653">
        <v>3835165</v>
      </c>
      <c r="DE24" s="613"/>
      <c r="DF24" s="613"/>
      <c r="DG24" s="613"/>
      <c r="DH24" s="613"/>
      <c r="DI24" s="613"/>
      <c r="DJ24" s="613"/>
      <c r="DK24" s="614"/>
      <c r="DL24" s="653">
        <v>3268624</v>
      </c>
      <c r="DM24" s="613"/>
      <c r="DN24" s="613"/>
      <c r="DO24" s="613"/>
      <c r="DP24" s="613"/>
      <c r="DQ24" s="613"/>
      <c r="DR24" s="613"/>
      <c r="DS24" s="613"/>
      <c r="DT24" s="613"/>
      <c r="DU24" s="613"/>
      <c r="DV24" s="614"/>
      <c r="DW24" s="617">
        <v>44.3</v>
      </c>
      <c r="DX24" s="618"/>
      <c r="DY24" s="618"/>
      <c r="DZ24" s="618"/>
      <c r="EA24" s="618"/>
      <c r="EB24" s="618"/>
      <c r="EC24" s="619"/>
    </row>
    <row r="25" spans="2:133" ht="11.25" customHeight="1" x14ac:dyDescent="0.2">
      <c r="B25" s="620" t="s">
        <v>303</v>
      </c>
      <c r="C25" s="621"/>
      <c r="D25" s="621"/>
      <c r="E25" s="621"/>
      <c r="F25" s="621"/>
      <c r="G25" s="621"/>
      <c r="H25" s="621"/>
      <c r="I25" s="621"/>
      <c r="J25" s="621"/>
      <c r="K25" s="621"/>
      <c r="L25" s="621"/>
      <c r="M25" s="621"/>
      <c r="N25" s="621"/>
      <c r="O25" s="621"/>
      <c r="P25" s="621"/>
      <c r="Q25" s="622"/>
      <c r="R25" s="623">
        <v>7740683</v>
      </c>
      <c r="S25" s="624"/>
      <c r="T25" s="624"/>
      <c r="U25" s="624"/>
      <c r="V25" s="624"/>
      <c r="W25" s="624"/>
      <c r="X25" s="624"/>
      <c r="Y25" s="625"/>
      <c r="Z25" s="626">
        <v>54.2</v>
      </c>
      <c r="AA25" s="626"/>
      <c r="AB25" s="626"/>
      <c r="AC25" s="626"/>
      <c r="AD25" s="627">
        <v>7302198</v>
      </c>
      <c r="AE25" s="627"/>
      <c r="AF25" s="627"/>
      <c r="AG25" s="627"/>
      <c r="AH25" s="627"/>
      <c r="AI25" s="627"/>
      <c r="AJ25" s="627"/>
      <c r="AK25" s="627"/>
      <c r="AL25" s="628">
        <v>100</v>
      </c>
      <c r="AM25" s="629"/>
      <c r="AN25" s="629"/>
      <c r="AO25" s="630"/>
      <c r="AP25" s="620" t="s">
        <v>304</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305</v>
      </c>
      <c r="CE25" s="621"/>
      <c r="CF25" s="621"/>
      <c r="CG25" s="621"/>
      <c r="CH25" s="621"/>
      <c r="CI25" s="621"/>
      <c r="CJ25" s="621"/>
      <c r="CK25" s="621"/>
      <c r="CL25" s="621"/>
      <c r="CM25" s="621"/>
      <c r="CN25" s="621"/>
      <c r="CO25" s="621"/>
      <c r="CP25" s="621"/>
      <c r="CQ25" s="622"/>
      <c r="CR25" s="623">
        <v>1893693</v>
      </c>
      <c r="CS25" s="656"/>
      <c r="CT25" s="656"/>
      <c r="CU25" s="656"/>
      <c r="CV25" s="656"/>
      <c r="CW25" s="656"/>
      <c r="CX25" s="656"/>
      <c r="CY25" s="657"/>
      <c r="CZ25" s="628">
        <v>13.6</v>
      </c>
      <c r="DA25" s="654"/>
      <c r="DB25" s="654"/>
      <c r="DC25" s="658"/>
      <c r="DD25" s="632">
        <v>1723595</v>
      </c>
      <c r="DE25" s="656"/>
      <c r="DF25" s="656"/>
      <c r="DG25" s="656"/>
      <c r="DH25" s="656"/>
      <c r="DI25" s="656"/>
      <c r="DJ25" s="656"/>
      <c r="DK25" s="657"/>
      <c r="DL25" s="632">
        <v>1635853</v>
      </c>
      <c r="DM25" s="656"/>
      <c r="DN25" s="656"/>
      <c r="DO25" s="656"/>
      <c r="DP25" s="656"/>
      <c r="DQ25" s="656"/>
      <c r="DR25" s="656"/>
      <c r="DS25" s="656"/>
      <c r="DT25" s="656"/>
      <c r="DU25" s="656"/>
      <c r="DV25" s="657"/>
      <c r="DW25" s="628">
        <v>22.2</v>
      </c>
      <c r="DX25" s="654"/>
      <c r="DY25" s="654"/>
      <c r="DZ25" s="654"/>
      <c r="EA25" s="654"/>
      <c r="EB25" s="654"/>
      <c r="EC25" s="655"/>
    </row>
    <row r="26" spans="2:133" ht="11.25" customHeight="1" x14ac:dyDescent="0.2">
      <c r="B26" s="620" t="s">
        <v>306</v>
      </c>
      <c r="C26" s="621"/>
      <c r="D26" s="621"/>
      <c r="E26" s="621"/>
      <c r="F26" s="621"/>
      <c r="G26" s="621"/>
      <c r="H26" s="621"/>
      <c r="I26" s="621"/>
      <c r="J26" s="621"/>
      <c r="K26" s="621"/>
      <c r="L26" s="621"/>
      <c r="M26" s="621"/>
      <c r="N26" s="621"/>
      <c r="O26" s="621"/>
      <c r="P26" s="621"/>
      <c r="Q26" s="622"/>
      <c r="R26" s="623">
        <v>1840</v>
      </c>
      <c r="S26" s="624"/>
      <c r="T26" s="624"/>
      <c r="U26" s="624"/>
      <c r="V26" s="624"/>
      <c r="W26" s="624"/>
      <c r="X26" s="624"/>
      <c r="Y26" s="625"/>
      <c r="Z26" s="626">
        <v>0</v>
      </c>
      <c r="AA26" s="626"/>
      <c r="AB26" s="626"/>
      <c r="AC26" s="626"/>
      <c r="AD26" s="627">
        <v>1840</v>
      </c>
      <c r="AE26" s="627"/>
      <c r="AF26" s="627"/>
      <c r="AG26" s="627"/>
      <c r="AH26" s="627"/>
      <c r="AI26" s="627"/>
      <c r="AJ26" s="627"/>
      <c r="AK26" s="627"/>
      <c r="AL26" s="628">
        <v>0</v>
      </c>
      <c r="AM26" s="629"/>
      <c r="AN26" s="629"/>
      <c r="AO26" s="630"/>
      <c r="AP26" s="620" t="s">
        <v>307</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179</v>
      </c>
      <c r="BT26" s="627"/>
      <c r="BU26" s="627"/>
      <c r="BV26" s="627"/>
      <c r="BW26" s="627"/>
      <c r="BX26" s="627"/>
      <c r="BY26" s="627"/>
      <c r="BZ26" s="627"/>
      <c r="CA26" s="627"/>
      <c r="CB26" s="631"/>
      <c r="CD26" s="620" t="s">
        <v>308</v>
      </c>
      <c r="CE26" s="621"/>
      <c r="CF26" s="621"/>
      <c r="CG26" s="621"/>
      <c r="CH26" s="621"/>
      <c r="CI26" s="621"/>
      <c r="CJ26" s="621"/>
      <c r="CK26" s="621"/>
      <c r="CL26" s="621"/>
      <c r="CM26" s="621"/>
      <c r="CN26" s="621"/>
      <c r="CO26" s="621"/>
      <c r="CP26" s="621"/>
      <c r="CQ26" s="622"/>
      <c r="CR26" s="623">
        <v>969774</v>
      </c>
      <c r="CS26" s="624"/>
      <c r="CT26" s="624"/>
      <c r="CU26" s="624"/>
      <c r="CV26" s="624"/>
      <c r="CW26" s="624"/>
      <c r="CX26" s="624"/>
      <c r="CY26" s="625"/>
      <c r="CZ26" s="628">
        <v>7</v>
      </c>
      <c r="DA26" s="654"/>
      <c r="DB26" s="654"/>
      <c r="DC26" s="658"/>
      <c r="DD26" s="632">
        <v>848266</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4"/>
      <c r="DY26" s="654"/>
      <c r="DZ26" s="654"/>
      <c r="EA26" s="654"/>
      <c r="EB26" s="654"/>
      <c r="EC26" s="655"/>
    </row>
    <row r="27" spans="2:133" ht="11.25" customHeight="1" x14ac:dyDescent="0.2">
      <c r="B27" s="620" t="s">
        <v>309</v>
      </c>
      <c r="C27" s="621"/>
      <c r="D27" s="621"/>
      <c r="E27" s="621"/>
      <c r="F27" s="621"/>
      <c r="G27" s="621"/>
      <c r="H27" s="621"/>
      <c r="I27" s="621"/>
      <c r="J27" s="621"/>
      <c r="K27" s="621"/>
      <c r="L27" s="621"/>
      <c r="M27" s="621"/>
      <c r="N27" s="621"/>
      <c r="O27" s="621"/>
      <c r="P27" s="621"/>
      <c r="Q27" s="622"/>
      <c r="R27" s="623">
        <v>71897</v>
      </c>
      <c r="S27" s="624"/>
      <c r="T27" s="624"/>
      <c r="U27" s="624"/>
      <c r="V27" s="624"/>
      <c r="W27" s="624"/>
      <c r="X27" s="624"/>
      <c r="Y27" s="625"/>
      <c r="Z27" s="626">
        <v>0.5</v>
      </c>
      <c r="AA27" s="626"/>
      <c r="AB27" s="626"/>
      <c r="AC27" s="626"/>
      <c r="AD27" s="627" t="s">
        <v>179</v>
      </c>
      <c r="AE27" s="627"/>
      <c r="AF27" s="627"/>
      <c r="AG27" s="627"/>
      <c r="AH27" s="627"/>
      <c r="AI27" s="627"/>
      <c r="AJ27" s="627"/>
      <c r="AK27" s="627"/>
      <c r="AL27" s="628" t="s">
        <v>131</v>
      </c>
      <c r="AM27" s="629"/>
      <c r="AN27" s="629"/>
      <c r="AO27" s="630"/>
      <c r="AP27" s="620" t="s">
        <v>310</v>
      </c>
      <c r="AQ27" s="621"/>
      <c r="AR27" s="621"/>
      <c r="AS27" s="621"/>
      <c r="AT27" s="621"/>
      <c r="AU27" s="621"/>
      <c r="AV27" s="621"/>
      <c r="AW27" s="621"/>
      <c r="AX27" s="621"/>
      <c r="AY27" s="621"/>
      <c r="AZ27" s="621"/>
      <c r="BA27" s="621"/>
      <c r="BB27" s="621"/>
      <c r="BC27" s="621"/>
      <c r="BD27" s="621"/>
      <c r="BE27" s="621"/>
      <c r="BF27" s="622"/>
      <c r="BG27" s="623">
        <v>1611313</v>
      </c>
      <c r="BH27" s="624"/>
      <c r="BI27" s="624"/>
      <c r="BJ27" s="624"/>
      <c r="BK27" s="624"/>
      <c r="BL27" s="624"/>
      <c r="BM27" s="624"/>
      <c r="BN27" s="625"/>
      <c r="BO27" s="626">
        <v>100</v>
      </c>
      <c r="BP27" s="626"/>
      <c r="BQ27" s="626"/>
      <c r="BR27" s="626"/>
      <c r="BS27" s="627">
        <v>52960</v>
      </c>
      <c r="BT27" s="627"/>
      <c r="BU27" s="627"/>
      <c r="BV27" s="627"/>
      <c r="BW27" s="627"/>
      <c r="BX27" s="627"/>
      <c r="BY27" s="627"/>
      <c r="BZ27" s="627"/>
      <c r="CA27" s="627"/>
      <c r="CB27" s="631"/>
      <c r="CD27" s="620" t="s">
        <v>311</v>
      </c>
      <c r="CE27" s="621"/>
      <c r="CF27" s="621"/>
      <c r="CG27" s="621"/>
      <c r="CH27" s="621"/>
      <c r="CI27" s="621"/>
      <c r="CJ27" s="621"/>
      <c r="CK27" s="621"/>
      <c r="CL27" s="621"/>
      <c r="CM27" s="621"/>
      <c r="CN27" s="621"/>
      <c r="CO27" s="621"/>
      <c r="CP27" s="621"/>
      <c r="CQ27" s="622"/>
      <c r="CR27" s="623">
        <v>1156908</v>
      </c>
      <c r="CS27" s="656"/>
      <c r="CT27" s="656"/>
      <c r="CU27" s="656"/>
      <c r="CV27" s="656"/>
      <c r="CW27" s="656"/>
      <c r="CX27" s="656"/>
      <c r="CY27" s="657"/>
      <c r="CZ27" s="628">
        <v>8.3000000000000007</v>
      </c>
      <c r="DA27" s="654"/>
      <c r="DB27" s="654"/>
      <c r="DC27" s="658"/>
      <c r="DD27" s="632">
        <v>267510</v>
      </c>
      <c r="DE27" s="656"/>
      <c r="DF27" s="656"/>
      <c r="DG27" s="656"/>
      <c r="DH27" s="656"/>
      <c r="DI27" s="656"/>
      <c r="DJ27" s="656"/>
      <c r="DK27" s="657"/>
      <c r="DL27" s="632">
        <v>267027</v>
      </c>
      <c r="DM27" s="656"/>
      <c r="DN27" s="656"/>
      <c r="DO27" s="656"/>
      <c r="DP27" s="656"/>
      <c r="DQ27" s="656"/>
      <c r="DR27" s="656"/>
      <c r="DS27" s="656"/>
      <c r="DT27" s="656"/>
      <c r="DU27" s="656"/>
      <c r="DV27" s="657"/>
      <c r="DW27" s="628">
        <v>3.6</v>
      </c>
      <c r="DX27" s="654"/>
      <c r="DY27" s="654"/>
      <c r="DZ27" s="654"/>
      <c r="EA27" s="654"/>
      <c r="EB27" s="654"/>
      <c r="EC27" s="655"/>
    </row>
    <row r="28" spans="2:133" ht="11.25" customHeight="1" x14ac:dyDescent="0.2">
      <c r="B28" s="620" t="s">
        <v>312</v>
      </c>
      <c r="C28" s="621"/>
      <c r="D28" s="621"/>
      <c r="E28" s="621"/>
      <c r="F28" s="621"/>
      <c r="G28" s="621"/>
      <c r="H28" s="621"/>
      <c r="I28" s="621"/>
      <c r="J28" s="621"/>
      <c r="K28" s="621"/>
      <c r="L28" s="621"/>
      <c r="M28" s="621"/>
      <c r="N28" s="621"/>
      <c r="O28" s="621"/>
      <c r="P28" s="621"/>
      <c r="Q28" s="622"/>
      <c r="R28" s="623">
        <v>198067</v>
      </c>
      <c r="S28" s="624"/>
      <c r="T28" s="624"/>
      <c r="U28" s="624"/>
      <c r="V28" s="624"/>
      <c r="W28" s="624"/>
      <c r="X28" s="624"/>
      <c r="Y28" s="625"/>
      <c r="Z28" s="626">
        <v>1.4</v>
      </c>
      <c r="AA28" s="626"/>
      <c r="AB28" s="626"/>
      <c r="AC28" s="626"/>
      <c r="AD28" s="627" t="s">
        <v>131</v>
      </c>
      <c r="AE28" s="627"/>
      <c r="AF28" s="627"/>
      <c r="AG28" s="627"/>
      <c r="AH28" s="627"/>
      <c r="AI28" s="627"/>
      <c r="AJ28" s="627"/>
      <c r="AK28" s="627"/>
      <c r="AL28" s="628" t="s">
        <v>131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313</v>
      </c>
      <c r="CE28" s="621"/>
      <c r="CF28" s="621"/>
      <c r="CG28" s="621"/>
      <c r="CH28" s="621"/>
      <c r="CI28" s="621"/>
      <c r="CJ28" s="621"/>
      <c r="CK28" s="621"/>
      <c r="CL28" s="621"/>
      <c r="CM28" s="621"/>
      <c r="CN28" s="621"/>
      <c r="CO28" s="621"/>
      <c r="CP28" s="621"/>
      <c r="CQ28" s="622"/>
      <c r="CR28" s="623">
        <v>1845597</v>
      </c>
      <c r="CS28" s="624"/>
      <c r="CT28" s="624"/>
      <c r="CU28" s="624"/>
      <c r="CV28" s="624"/>
      <c r="CW28" s="624"/>
      <c r="CX28" s="624"/>
      <c r="CY28" s="625"/>
      <c r="CZ28" s="628">
        <v>13.3</v>
      </c>
      <c r="DA28" s="654"/>
      <c r="DB28" s="654"/>
      <c r="DC28" s="658"/>
      <c r="DD28" s="632">
        <v>1844060</v>
      </c>
      <c r="DE28" s="624"/>
      <c r="DF28" s="624"/>
      <c r="DG28" s="624"/>
      <c r="DH28" s="624"/>
      <c r="DI28" s="624"/>
      <c r="DJ28" s="624"/>
      <c r="DK28" s="625"/>
      <c r="DL28" s="632">
        <v>1365744</v>
      </c>
      <c r="DM28" s="624"/>
      <c r="DN28" s="624"/>
      <c r="DO28" s="624"/>
      <c r="DP28" s="624"/>
      <c r="DQ28" s="624"/>
      <c r="DR28" s="624"/>
      <c r="DS28" s="624"/>
      <c r="DT28" s="624"/>
      <c r="DU28" s="624"/>
      <c r="DV28" s="625"/>
      <c r="DW28" s="628">
        <v>18.5</v>
      </c>
      <c r="DX28" s="654"/>
      <c r="DY28" s="654"/>
      <c r="DZ28" s="654"/>
      <c r="EA28" s="654"/>
      <c r="EB28" s="654"/>
      <c r="EC28" s="655"/>
    </row>
    <row r="29" spans="2:133" ht="11.25" customHeight="1" x14ac:dyDescent="0.2">
      <c r="B29" s="620" t="s">
        <v>314</v>
      </c>
      <c r="C29" s="621"/>
      <c r="D29" s="621"/>
      <c r="E29" s="621"/>
      <c r="F29" s="621"/>
      <c r="G29" s="621"/>
      <c r="H29" s="621"/>
      <c r="I29" s="621"/>
      <c r="J29" s="621"/>
      <c r="K29" s="621"/>
      <c r="L29" s="621"/>
      <c r="M29" s="621"/>
      <c r="N29" s="621"/>
      <c r="O29" s="621"/>
      <c r="P29" s="621"/>
      <c r="Q29" s="622"/>
      <c r="R29" s="623">
        <v>19666</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315</v>
      </c>
      <c r="CE29" s="660"/>
      <c r="CF29" s="620" t="s">
        <v>72</v>
      </c>
      <c r="CG29" s="621"/>
      <c r="CH29" s="621"/>
      <c r="CI29" s="621"/>
      <c r="CJ29" s="621"/>
      <c r="CK29" s="621"/>
      <c r="CL29" s="621"/>
      <c r="CM29" s="621"/>
      <c r="CN29" s="621"/>
      <c r="CO29" s="621"/>
      <c r="CP29" s="621"/>
      <c r="CQ29" s="622"/>
      <c r="CR29" s="623">
        <v>1845597</v>
      </c>
      <c r="CS29" s="656"/>
      <c r="CT29" s="656"/>
      <c r="CU29" s="656"/>
      <c r="CV29" s="656"/>
      <c r="CW29" s="656"/>
      <c r="CX29" s="656"/>
      <c r="CY29" s="657"/>
      <c r="CZ29" s="628">
        <v>13.3</v>
      </c>
      <c r="DA29" s="654"/>
      <c r="DB29" s="654"/>
      <c r="DC29" s="658"/>
      <c r="DD29" s="632">
        <v>1844060</v>
      </c>
      <c r="DE29" s="656"/>
      <c r="DF29" s="656"/>
      <c r="DG29" s="656"/>
      <c r="DH29" s="656"/>
      <c r="DI29" s="656"/>
      <c r="DJ29" s="656"/>
      <c r="DK29" s="657"/>
      <c r="DL29" s="632">
        <v>1365744</v>
      </c>
      <c r="DM29" s="656"/>
      <c r="DN29" s="656"/>
      <c r="DO29" s="656"/>
      <c r="DP29" s="656"/>
      <c r="DQ29" s="656"/>
      <c r="DR29" s="656"/>
      <c r="DS29" s="656"/>
      <c r="DT29" s="656"/>
      <c r="DU29" s="656"/>
      <c r="DV29" s="657"/>
      <c r="DW29" s="628">
        <v>18.5</v>
      </c>
      <c r="DX29" s="654"/>
      <c r="DY29" s="654"/>
      <c r="DZ29" s="654"/>
      <c r="EA29" s="654"/>
      <c r="EB29" s="654"/>
      <c r="EC29" s="655"/>
    </row>
    <row r="30" spans="2:133" ht="11.25" customHeight="1" x14ac:dyDescent="0.2">
      <c r="B30" s="620" t="s">
        <v>316</v>
      </c>
      <c r="C30" s="621"/>
      <c r="D30" s="621"/>
      <c r="E30" s="621"/>
      <c r="F30" s="621"/>
      <c r="G30" s="621"/>
      <c r="H30" s="621"/>
      <c r="I30" s="621"/>
      <c r="J30" s="621"/>
      <c r="K30" s="621"/>
      <c r="L30" s="621"/>
      <c r="M30" s="621"/>
      <c r="N30" s="621"/>
      <c r="O30" s="621"/>
      <c r="P30" s="621"/>
      <c r="Q30" s="622"/>
      <c r="R30" s="623">
        <v>1846646</v>
      </c>
      <c r="S30" s="624"/>
      <c r="T30" s="624"/>
      <c r="U30" s="624"/>
      <c r="V30" s="624"/>
      <c r="W30" s="624"/>
      <c r="X30" s="624"/>
      <c r="Y30" s="625"/>
      <c r="Z30" s="626">
        <v>12.9</v>
      </c>
      <c r="AA30" s="626"/>
      <c r="AB30" s="626"/>
      <c r="AC30" s="626"/>
      <c r="AD30" s="627" t="s">
        <v>131</v>
      </c>
      <c r="AE30" s="627"/>
      <c r="AF30" s="627"/>
      <c r="AG30" s="627"/>
      <c r="AH30" s="627"/>
      <c r="AI30" s="627"/>
      <c r="AJ30" s="627"/>
      <c r="AK30" s="627"/>
      <c r="AL30" s="628" t="s">
        <v>131</v>
      </c>
      <c r="AM30" s="629"/>
      <c r="AN30" s="629"/>
      <c r="AO30" s="630"/>
      <c r="AP30" s="605" t="s">
        <v>234</v>
      </c>
      <c r="AQ30" s="606"/>
      <c r="AR30" s="606"/>
      <c r="AS30" s="606"/>
      <c r="AT30" s="606"/>
      <c r="AU30" s="606"/>
      <c r="AV30" s="606"/>
      <c r="AW30" s="606"/>
      <c r="AX30" s="606"/>
      <c r="AY30" s="606"/>
      <c r="AZ30" s="606"/>
      <c r="BA30" s="606"/>
      <c r="BB30" s="606"/>
      <c r="BC30" s="606"/>
      <c r="BD30" s="606"/>
      <c r="BE30" s="606"/>
      <c r="BF30" s="607"/>
      <c r="BG30" s="605" t="s">
        <v>317</v>
      </c>
      <c r="BH30" s="665"/>
      <c r="BI30" s="665"/>
      <c r="BJ30" s="665"/>
      <c r="BK30" s="665"/>
      <c r="BL30" s="665"/>
      <c r="BM30" s="665"/>
      <c r="BN30" s="665"/>
      <c r="BO30" s="665"/>
      <c r="BP30" s="665"/>
      <c r="BQ30" s="666"/>
      <c r="BR30" s="605" t="s">
        <v>318</v>
      </c>
      <c r="BS30" s="665"/>
      <c r="BT30" s="665"/>
      <c r="BU30" s="665"/>
      <c r="BV30" s="665"/>
      <c r="BW30" s="665"/>
      <c r="BX30" s="665"/>
      <c r="BY30" s="665"/>
      <c r="BZ30" s="665"/>
      <c r="CA30" s="665"/>
      <c r="CB30" s="666"/>
      <c r="CD30" s="661"/>
      <c r="CE30" s="662"/>
      <c r="CF30" s="620" t="s">
        <v>319</v>
      </c>
      <c r="CG30" s="621"/>
      <c r="CH30" s="621"/>
      <c r="CI30" s="621"/>
      <c r="CJ30" s="621"/>
      <c r="CK30" s="621"/>
      <c r="CL30" s="621"/>
      <c r="CM30" s="621"/>
      <c r="CN30" s="621"/>
      <c r="CO30" s="621"/>
      <c r="CP30" s="621"/>
      <c r="CQ30" s="622"/>
      <c r="CR30" s="623">
        <v>1811249</v>
      </c>
      <c r="CS30" s="624"/>
      <c r="CT30" s="624"/>
      <c r="CU30" s="624"/>
      <c r="CV30" s="624"/>
      <c r="CW30" s="624"/>
      <c r="CX30" s="624"/>
      <c r="CY30" s="625"/>
      <c r="CZ30" s="628">
        <v>13.1</v>
      </c>
      <c r="DA30" s="654"/>
      <c r="DB30" s="654"/>
      <c r="DC30" s="658"/>
      <c r="DD30" s="632">
        <v>1809766</v>
      </c>
      <c r="DE30" s="624"/>
      <c r="DF30" s="624"/>
      <c r="DG30" s="624"/>
      <c r="DH30" s="624"/>
      <c r="DI30" s="624"/>
      <c r="DJ30" s="624"/>
      <c r="DK30" s="625"/>
      <c r="DL30" s="632">
        <v>1331466</v>
      </c>
      <c r="DM30" s="624"/>
      <c r="DN30" s="624"/>
      <c r="DO30" s="624"/>
      <c r="DP30" s="624"/>
      <c r="DQ30" s="624"/>
      <c r="DR30" s="624"/>
      <c r="DS30" s="624"/>
      <c r="DT30" s="624"/>
      <c r="DU30" s="624"/>
      <c r="DV30" s="625"/>
      <c r="DW30" s="628">
        <v>18.100000000000001</v>
      </c>
      <c r="DX30" s="654"/>
      <c r="DY30" s="654"/>
      <c r="DZ30" s="654"/>
      <c r="EA30" s="654"/>
      <c r="EB30" s="654"/>
      <c r="EC30" s="655"/>
    </row>
    <row r="31" spans="2:133" ht="11.25" customHeight="1" x14ac:dyDescent="0.2">
      <c r="B31" s="636" t="s">
        <v>320</v>
      </c>
      <c r="C31" s="637"/>
      <c r="D31" s="637"/>
      <c r="E31" s="637"/>
      <c r="F31" s="637"/>
      <c r="G31" s="637"/>
      <c r="H31" s="637"/>
      <c r="I31" s="637"/>
      <c r="J31" s="637"/>
      <c r="K31" s="637"/>
      <c r="L31" s="637"/>
      <c r="M31" s="637"/>
      <c r="N31" s="637"/>
      <c r="O31" s="637"/>
      <c r="P31" s="637"/>
      <c r="Q31" s="638"/>
      <c r="R31" s="623" t="s">
        <v>179</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321</v>
      </c>
      <c r="AQ31" s="670"/>
      <c r="AR31" s="670"/>
      <c r="AS31" s="670"/>
      <c r="AT31" s="675" t="s">
        <v>322</v>
      </c>
      <c r="AU31" s="218"/>
      <c r="AV31" s="218"/>
      <c r="AW31" s="218"/>
      <c r="AX31" s="609" t="s">
        <v>195</v>
      </c>
      <c r="AY31" s="610"/>
      <c r="AZ31" s="610"/>
      <c r="BA31" s="610"/>
      <c r="BB31" s="610"/>
      <c r="BC31" s="610"/>
      <c r="BD31" s="610"/>
      <c r="BE31" s="610"/>
      <c r="BF31" s="611"/>
      <c r="BG31" s="679">
        <v>99.4</v>
      </c>
      <c r="BH31" s="667"/>
      <c r="BI31" s="667"/>
      <c r="BJ31" s="667"/>
      <c r="BK31" s="667"/>
      <c r="BL31" s="667"/>
      <c r="BM31" s="618">
        <v>98.1</v>
      </c>
      <c r="BN31" s="667"/>
      <c r="BO31" s="667"/>
      <c r="BP31" s="667"/>
      <c r="BQ31" s="668"/>
      <c r="BR31" s="679">
        <v>99.5</v>
      </c>
      <c r="BS31" s="667"/>
      <c r="BT31" s="667"/>
      <c r="BU31" s="667"/>
      <c r="BV31" s="667"/>
      <c r="BW31" s="667"/>
      <c r="BX31" s="618">
        <v>97.9</v>
      </c>
      <c r="BY31" s="667"/>
      <c r="BZ31" s="667"/>
      <c r="CA31" s="667"/>
      <c r="CB31" s="668"/>
      <c r="CD31" s="661"/>
      <c r="CE31" s="662"/>
      <c r="CF31" s="620" t="s">
        <v>323</v>
      </c>
      <c r="CG31" s="621"/>
      <c r="CH31" s="621"/>
      <c r="CI31" s="621"/>
      <c r="CJ31" s="621"/>
      <c r="CK31" s="621"/>
      <c r="CL31" s="621"/>
      <c r="CM31" s="621"/>
      <c r="CN31" s="621"/>
      <c r="CO31" s="621"/>
      <c r="CP31" s="621"/>
      <c r="CQ31" s="622"/>
      <c r="CR31" s="623">
        <v>34348</v>
      </c>
      <c r="CS31" s="656"/>
      <c r="CT31" s="656"/>
      <c r="CU31" s="656"/>
      <c r="CV31" s="656"/>
      <c r="CW31" s="656"/>
      <c r="CX31" s="656"/>
      <c r="CY31" s="657"/>
      <c r="CZ31" s="628">
        <v>0.2</v>
      </c>
      <c r="DA31" s="654"/>
      <c r="DB31" s="654"/>
      <c r="DC31" s="658"/>
      <c r="DD31" s="632">
        <v>34294</v>
      </c>
      <c r="DE31" s="656"/>
      <c r="DF31" s="656"/>
      <c r="DG31" s="656"/>
      <c r="DH31" s="656"/>
      <c r="DI31" s="656"/>
      <c r="DJ31" s="656"/>
      <c r="DK31" s="657"/>
      <c r="DL31" s="632">
        <v>34278</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2">
      <c r="B32" s="620" t="s">
        <v>324</v>
      </c>
      <c r="C32" s="621"/>
      <c r="D32" s="621"/>
      <c r="E32" s="621"/>
      <c r="F32" s="621"/>
      <c r="G32" s="621"/>
      <c r="H32" s="621"/>
      <c r="I32" s="621"/>
      <c r="J32" s="621"/>
      <c r="K32" s="621"/>
      <c r="L32" s="621"/>
      <c r="M32" s="621"/>
      <c r="N32" s="621"/>
      <c r="O32" s="621"/>
      <c r="P32" s="621"/>
      <c r="Q32" s="622"/>
      <c r="R32" s="623">
        <v>699115</v>
      </c>
      <c r="S32" s="624"/>
      <c r="T32" s="624"/>
      <c r="U32" s="624"/>
      <c r="V32" s="624"/>
      <c r="W32" s="624"/>
      <c r="X32" s="624"/>
      <c r="Y32" s="625"/>
      <c r="Z32" s="626">
        <v>4.9000000000000004</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325</v>
      </c>
      <c r="AX32" s="620" t="s">
        <v>326</v>
      </c>
      <c r="AY32" s="621"/>
      <c r="AZ32" s="621"/>
      <c r="BA32" s="621"/>
      <c r="BB32" s="621"/>
      <c r="BC32" s="621"/>
      <c r="BD32" s="621"/>
      <c r="BE32" s="621"/>
      <c r="BF32" s="622"/>
      <c r="BG32" s="680">
        <v>99.5</v>
      </c>
      <c r="BH32" s="656"/>
      <c r="BI32" s="656"/>
      <c r="BJ32" s="656"/>
      <c r="BK32" s="656"/>
      <c r="BL32" s="656"/>
      <c r="BM32" s="629">
        <v>98.5</v>
      </c>
      <c r="BN32" s="656"/>
      <c r="BO32" s="656"/>
      <c r="BP32" s="656"/>
      <c r="BQ32" s="678"/>
      <c r="BR32" s="680">
        <v>99.6</v>
      </c>
      <c r="BS32" s="656"/>
      <c r="BT32" s="656"/>
      <c r="BU32" s="656"/>
      <c r="BV32" s="656"/>
      <c r="BW32" s="656"/>
      <c r="BX32" s="629">
        <v>98.5</v>
      </c>
      <c r="BY32" s="656"/>
      <c r="BZ32" s="656"/>
      <c r="CA32" s="656"/>
      <c r="CB32" s="678"/>
      <c r="CD32" s="663"/>
      <c r="CE32" s="664"/>
      <c r="CF32" s="620" t="s">
        <v>327</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4"/>
      <c r="DB32" s="654"/>
      <c r="DC32" s="658"/>
      <c r="DD32" s="632" t="s">
        <v>131</v>
      </c>
      <c r="DE32" s="624"/>
      <c r="DF32" s="624"/>
      <c r="DG32" s="624"/>
      <c r="DH32" s="624"/>
      <c r="DI32" s="624"/>
      <c r="DJ32" s="624"/>
      <c r="DK32" s="625"/>
      <c r="DL32" s="632" t="s">
        <v>179</v>
      </c>
      <c r="DM32" s="624"/>
      <c r="DN32" s="624"/>
      <c r="DO32" s="624"/>
      <c r="DP32" s="624"/>
      <c r="DQ32" s="624"/>
      <c r="DR32" s="624"/>
      <c r="DS32" s="624"/>
      <c r="DT32" s="624"/>
      <c r="DU32" s="624"/>
      <c r="DV32" s="625"/>
      <c r="DW32" s="628" t="s">
        <v>179</v>
      </c>
      <c r="DX32" s="654"/>
      <c r="DY32" s="654"/>
      <c r="DZ32" s="654"/>
      <c r="EA32" s="654"/>
      <c r="EB32" s="654"/>
      <c r="EC32" s="655"/>
    </row>
    <row r="33" spans="2:133" ht="11.25" customHeight="1" x14ac:dyDescent="0.2">
      <c r="B33" s="620" t="s">
        <v>328</v>
      </c>
      <c r="C33" s="621"/>
      <c r="D33" s="621"/>
      <c r="E33" s="621"/>
      <c r="F33" s="621"/>
      <c r="G33" s="621"/>
      <c r="H33" s="621"/>
      <c r="I33" s="621"/>
      <c r="J33" s="621"/>
      <c r="K33" s="621"/>
      <c r="L33" s="621"/>
      <c r="M33" s="621"/>
      <c r="N33" s="621"/>
      <c r="O33" s="621"/>
      <c r="P33" s="621"/>
      <c r="Q33" s="622"/>
      <c r="R33" s="623">
        <v>30007</v>
      </c>
      <c r="S33" s="624"/>
      <c r="T33" s="624"/>
      <c r="U33" s="624"/>
      <c r="V33" s="624"/>
      <c r="W33" s="624"/>
      <c r="X33" s="624"/>
      <c r="Y33" s="625"/>
      <c r="Z33" s="626">
        <v>0.2</v>
      </c>
      <c r="AA33" s="626"/>
      <c r="AB33" s="626"/>
      <c r="AC33" s="626"/>
      <c r="AD33" s="627" t="s">
        <v>179</v>
      </c>
      <c r="AE33" s="627"/>
      <c r="AF33" s="627"/>
      <c r="AG33" s="627"/>
      <c r="AH33" s="627"/>
      <c r="AI33" s="627"/>
      <c r="AJ33" s="627"/>
      <c r="AK33" s="627"/>
      <c r="AL33" s="628" t="s">
        <v>179</v>
      </c>
      <c r="AM33" s="629"/>
      <c r="AN33" s="629"/>
      <c r="AO33" s="630"/>
      <c r="AP33" s="673"/>
      <c r="AQ33" s="674"/>
      <c r="AR33" s="674"/>
      <c r="AS33" s="674"/>
      <c r="AT33" s="677"/>
      <c r="AU33" s="219"/>
      <c r="AV33" s="219"/>
      <c r="AW33" s="219"/>
      <c r="AX33" s="644" t="s">
        <v>329</v>
      </c>
      <c r="AY33" s="645"/>
      <c r="AZ33" s="645"/>
      <c r="BA33" s="645"/>
      <c r="BB33" s="645"/>
      <c r="BC33" s="645"/>
      <c r="BD33" s="645"/>
      <c r="BE33" s="645"/>
      <c r="BF33" s="646"/>
      <c r="BG33" s="681">
        <v>99.3</v>
      </c>
      <c r="BH33" s="682"/>
      <c r="BI33" s="682"/>
      <c r="BJ33" s="682"/>
      <c r="BK33" s="682"/>
      <c r="BL33" s="682"/>
      <c r="BM33" s="683">
        <v>97.8</v>
      </c>
      <c r="BN33" s="682"/>
      <c r="BO33" s="682"/>
      <c r="BP33" s="682"/>
      <c r="BQ33" s="684"/>
      <c r="BR33" s="681">
        <v>99.4</v>
      </c>
      <c r="BS33" s="682"/>
      <c r="BT33" s="682"/>
      <c r="BU33" s="682"/>
      <c r="BV33" s="682"/>
      <c r="BW33" s="682"/>
      <c r="BX33" s="683">
        <v>97.4</v>
      </c>
      <c r="BY33" s="682"/>
      <c r="BZ33" s="682"/>
      <c r="CA33" s="682"/>
      <c r="CB33" s="684"/>
      <c r="CD33" s="620" t="s">
        <v>330</v>
      </c>
      <c r="CE33" s="621"/>
      <c r="CF33" s="621"/>
      <c r="CG33" s="621"/>
      <c r="CH33" s="621"/>
      <c r="CI33" s="621"/>
      <c r="CJ33" s="621"/>
      <c r="CK33" s="621"/>
      <c r="CL33" s="621"/>
      <c r="CM33" s="621"/>
      <c r="CN33" s="621"/>
      <c r="CO33" s="621"/>
      <c r="CP33" s="621"/>
      <c r="CQ33" s="622"/>
      <c r="CR33" s="623">
        <v>6134726</v>
      </c>
      <c r="CS33" s="656"/>
      <c r="CT33" s="656"/>
      <c r="CU33" s="656"/>
      <c r="CV33" s="656"/>
      <c r="CW33" s="656"/>
      <c r="CX33" s="656"/>
      <c r="CY33" s="657"/>
      <c r="CZ33" s="628">
        <v>44.2</v>
      </c>
      <c r="DA33" s="654"/>
      <c r="DB33" s="654"/>
      <c r="DC33" s="658"/>
      <c r="DD33" s="632">
        <v>4638698</v>
      </c>
      <c r="DE33" s="656"/>
      <c r="DF33" s="656"/>
      <c r="DG33" s="656"/>
      <c r="DH33" s="656"/>
      <c r="DI33" s="656"/>
      <c r="DJ33" s="656"/>
      <c r="DK33" s="657"/>
      <c r="DL33" s="632">
        <v>2694082</v>
      </c>
      <c r="DM33" s="656"/>
      <c r="DN33" s="656"/>
      <c r="DO33" s="656"/>
      <c r="DP33" s="656"/>
      <c r="DQ33" s="656"/>
      <c r="DR33" s="656"/>
      <c r="DS33" s="656"/>
      <c r="DT33" s="656"/>
      <c r="DU33" s="656"/>
      <c r="DV33" s="657"/>
      <c r="DW33" s="628">
        <v>36.5</v>
      </c>
      <c r="DX33" s="654"/>
      <c r="DY33" s="654"/>
      <c r="DZ33" s="654"/>
      <c r="EA33" s="654"/>
      <c r="EB33" s="654"/>
      <c r="EC33" s="655"/>
    </row>
    <row r="34" spans="2:133" ht="11.25" customHeight="1" x14ac:dyDescent="0.2">
      <c r="B34" s="620" t="s">
        <v>331</v>
      </c>
      <c r="C34" s="621"/>
      <c r="D34" s="621"/>
      <c r="E34" s="621"/>
      <c r="F34" s="621"/>
      <c r="G34" s="621"/>
      <c r="H34" s="621"/>
      <c r="I34" s="621"/>
      <c r="J34" s="621"/>
      <c r="K34" s="621"/>
      <c r="L34" s="621"/>
      <c r="M34" s="621"/>
      <c r="N34" s="621"/>
      <c r="O34" s="621"/>
      <c r="P34" s="621"/>
      <c r="Q34" s="622"/>
      <c r="R34" s="623">
        <v>104708</v>
      </c>
      <c r="S34" s="624"/>
      <c r="T34" s="624"/>
      <c r="U34" s="624"/>
      <c r="V34" s="624"/>
      <c r="W34" s="624"/>
      <c r="X34" s="624"/>
      <c r="Y34" s="625"/>
      <c r="Z34" s="626">
        <v>0.7</v>
      </c>
      <c r="AA34" s="626"/>
      <c r="AB34" s="626"/>
      <c r="AC34" s="626"/>
      <c r="AD34" s="627" t="s">
        <v>179</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332</v>
      </c>
      <c r="CE34" s="621"/>
      <c r="CF34" s="621"/>
      <c r="CG34" s="621"/>
      <c r="CH34" s="621"/>
      <c r="CI34" s="621"/>
      <c r="CJ34" s="621"/>
      <c r="CK34" s="621"/>
      <c r="CL34" s="621"/>
      <c r="CM34" s="621"/>
      <c r="CN34" s="621"/>
      <c r="CO34" s="621"/>
      <c r="CP34" s="621"/>
      <c r="CQ34" s="622"/>
      <c r="CR34" s="623">
        <v>1838177</v>
      </c>
      <c r="CS34" s="624"/>
      <c r="CT34" s="624"/>
      <c r="CU34" s="624"/>
      <c r="CV34" s="624"/>
      <c r="CW34" s="624"/>
      <c r="CX34" s="624"/>
      <c r="CY34" s="625"/>
      <c r="CZ34" s="628">
        <v>13.2</v>
      </c>
      <c r="DA34" s="654"/>
      <c r="DB34" s="654"/>
      <c r="DC34" s="658"/>
      <c r="DD34" s="632">
        <v>1182666</v>
      </c>
      <c r="DE34" s="624"/>
      <c r="DF34" s="624"/>
      <c r="DG34" s="624"/>
      <c r="DH34" s="624"/>
      <c r="DI34" s="624"/>
      <c r="DJ34" s="624"/>
      <c r="DK34" s="625"/>
      <c r="DL34" s="632">
        <v>976657</v>
      </c>
      <c r="DM34" s="624"/>
      <c r="DN34" s="624"/>
      <c r="DO34" s="624"/>
      <c r="DP34" s="624"/>
      <c r="DQ34" s="624"/>
      <c r="DR34" s="624"/>
      <c r="DS34" s="624"/>
      <c r="DT34" s="624"/>
      <c r="DU34" s="624"/>
      <c r="DV34" s="625"/>
      <c r="DW34" s="628">
        <v>13.2</v>
      </c>
      <c r="DX34" s="654"/>
      <c r="DY34" s="654"/>
      <c r="DZ34" s="654"/>
      <c r="EA34" s="654"/>
      <c r="EB34" s="654"/>
      <c r="EC34" s="655"/>
    </row>
    <row r="35" spans="2:133" ht="11.25" customHeight="1" x14ac:dyDescent="0.2">
      <c r="B35" s="620" t="s">
        <v>333</v>
      </c>
      <c r="C35" s="621"/>
      <c r="D35" s="621"/>
      <c r="E35" s="621"/>
      <c r="F35" s="621"/>
      <c r="G35" s="621"/>
      <c r="H35" s="621"/>
      <c r="I35" s="621"/>
      <c r="J35" s="621"/>
      <c r="K35" s="621"/>
      <c r="L35" s="621"/>
      <c r="M35" s="621"/>
      <c r="N35" s="621"/>
      <c r="O35" s="621"/>
      <c r="P35" s="621"/>
      <c r="Q35" s="622"/>
      <c r="R35" s="623">
        <v>990924</v>
      </c>
      <c r="S35" s="624"/>
      <c r="T35" s="624"/>
      <c r="U35" s="624"/>
      <c r="V35" s="624"/>
      <c r="W35" s="624"/>
      <c r="X35" s="624"/>
      <c r="Y35" s="625"/>
      <c r="Z35" s="626">
        <v>6.9</v>
      </c>
      <c r="AA35" s="626"/>
      <c r="AB35" s="626"/>
      <c r="AC35" s="626"/>
      <c r="AD35" s="627" t="s">
        <v>131</v>
      </c>
      <c r="AE35" s="627"/>
      <c r="AF35" s="627"/>
      <c r="AG35" s="627"/>
      <c r="AH35" s="627"/>
      <c r="AI35" s="627"/>
      <c r="AJ35" s="627"/>
      <c r="AK35" s="627"/>
      <c r="AL35" s="628" t="s">
        <v>131</v>
      </c>
      <c r="AM35" s="629"/>
      <c r="AN35" s="629"/>
      <c r="AO35" s="630"/>
      <c r="AP35" s="222"/>
      <c r="AQ35" s="605" t="s">
        <v>334</v>
      </c>
      <c r="AR35" s="606"/>
      <c r="AS35" s="606"/>
      <c r="AT35" s="606"/>
      <c r="AU35" s="606"/>
      <c r="AV35" s="606"/>
      <c r="AW35" s="606"/>
      <c r="AX35" s="606"/>
      <c r="AY35" s="606"/>
      <c r="AZ35" s="606"/>
      <c r="BA35" s="606"/>
      <c r="BB35" s="606"/>
      <c r="BC35" s="606"/>
      <c r="BD35" s="606"/>
      <c r="BE35" s="606"/>
      <c r="BF35" s="607"/>
      <c r="BG35" s="605" t="s">
        <v>335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336</v>
      </c>
      <c r="CE35" s="621"/>
      <c r="CF35" s="621"/>
      <c r="CG35" s="621"/>
      <c r="CH35" s="621"/>
      <c r="CI35" s="621"/>
      <c r="CJ35" s="621"/>
      <c r="CK35" s="621"/>
      <c r="CL35" s="621"/>
      <c r="CM35" s="621"/>
      <c r="CN35" s="621"/>
      <c r="CO35" s="621"/>
      <c r="CP35" s="621"/>
      <c r="CQ35" s="622"/>
      <c r="CR35" s="623">
        <v>35926</v>
      </c>
      <c r="CS35" s="656"/>
      <c r="CT35" s="656"/>
      <c r="CU35" s="656"/>
      <c r="CV35" s="656"/>
      <c r="CW35" s="656"/>
      <c r="CX35" s="656"/>
      <c r="CY35" s="657"/>
      <c r="CZ35" s="628">
        <v>0.3</v>
      </c>
      <c r="DA35" s="654"/>
      <c r="DB35" s="654"/>
      <c r="DC35" s="658"/>
      <c r="DD35" s="632">
        <v>28612</v>
      </c>
      <c r="DE35" s="656"/>
      <c r="DF35" s="656"/>
      <c r="DG35" s="656"/>
      <c r="DH35" s="656"/>
      <c r="DI35" s="656"/>
      <c r="DJ35" s="656"/>
      <c r="DK35" s="657"/>
      <c r="DL35" s="632">
        <v>14785</v>
      </c>
      <c r="DM35" s="656"/>
      <c r="DN35" s="656"/>
      <c r="DO35" s="656"/>
      <c r="DP35" s="656"/>
      <c r="DQ35" s="656"/>
      <c r="DR35" s="656"/>
      <c r="DS35" s="656"/>
      <c r="DT35" s="656"/>
      <c r="DU35" s="656"/>
      <c r="DV35" s="657"/>
      <c r="DW35" s="628">
        <v>0.2</v>
      </c>
      <c r="DX35" s="654"/>
      <c r="DY35" s="654"/>
      <c r="DZ35" s="654"/>
      <c r="EA35" s="654"/>
      <c r="EB35" s="654"/>
      <c r="EC35" s="655"/>
    </row>
    <row r="36" spans="2:133" ht="11.25" customHeight="1" x14ac:dyDescent="0.2">
      <c r="B36" s="620" t="s">
        <v>337</v>
      </c>
      <c r="C36" s="621"/>
      <c r="D36" s="621"/>
      <c r="E36" s="621"/>
      <c r="F36" s="621"/>
      <c r="G36" s="621"/>
      <c r="H36" s="621"/>
      <c r="I36" s="621"/>
      <c r="J36" s="621"/>
      <c r="K36" s="621"/>
      <c r="L36" s="621"/>
      <c r="M36" s="621"/>
      <c r="N36" s="621"/>
      <c r="O36" s="621"/>
      <c r="P36" s="621"/>
      <c r="Q36" s="622"/>
      <c r="R36" s="623">
        <v>498216</v>
      </c>
      <c r="S36" s="624"/>
      <c r="T36" s="624"/>
      <c r="U36" s="624"/>
      <c r="V36" s="624"/>
      <c r="W36" s="624"/>
      <c r="X36" s="624"/>
      <c r="Y36" s="625"/>
      <c r="Z36" s="626">
        <v>3.5</v>
      </c>
      <c r="AA36" s="626"/>
      <c r="AB36" s="626"/>
      <c r="AC36" s="626"/>
      <c r="AD36" s="627" t="s">
        <v>131</v>
      </c>
      <c r="AE36" s="627"/>
      <c r="AF36" s="627"/>
      <c r="AG36" s="627"/>
      <c r="AH36" s="627"/>
      <c r="AI36" s="627"/>
      <c r="AJ36" s="627"/>
      <c r="AK36" s="627"/>
      <c r="AL36" s="628" t="s">
        <v>131</v>
      </c>
      <c r="AM36" s="629"/>
      <c r="AN36" s="629"/>
      <c r="AO36" s="630"/>
      <c r="AP36" s="222"/>
      <c r="AQ36" s="689" t="s">
        <v>338</v>
      </c>
      <c r="AR36" s="690"/>
      <c r="AS36" s="690"/>
      <c r="AT36" s="690"/>
      <c r="AU36" s="690"/>
      <c r="AV36" s="690"/>
      <c r="AW36" s="690"/>
      <c r="AX36" s="690"/>
      <c r="AY36" s="691"/>
      <c r="AZ36" s="612">
        <v>1580232</v>
      </c>
      <c r="BA36" s="613"/>
      <c r="BB36" s="613"/>
      <c r="BC36" s="613"/>
      <c r="BD36" s="613"/>
      <c r="BE36" s="613"/>
      <c r="BF36" s="685"/>
      <c r="BG36" s="609" t="s">
        <v>339</v>
      </c>
      <c r="BH36" s="610"/>
      <c r="BI36" s="610"/>
      <c r="BJ36" s="610"/>
      <c r="BK36" s="610"/>
      <c r="BL36" s="610"/>
      <c r="BM36" s="610"/>
      <c r="BN36" s="610"/>
      <c r="BO36" s="610"/>
      <c r="BP36" s="610"/>
      <c r="BQ36" s="610"/>
      <c r="BR36" s="610"/>
      <c r="BS36" s="610"/>
      <c r="BT36" s="610"/>
      <c r="BU36" s="611"/>
      <c r="BV36" s="612">
        <v>12114</v>
      </c>
      <c r="BW36" s="613"/>
      <c r="BX36" s="613"/>
      <c r="BY36" s="613"/>
      <c r="BZ36" s="613"/>
      <c r="CA36" s="613"/>
      <c r="CB36" s="685"/>
      <c r="CD36" s="620" t="s">
        <v>340</v>
      </c>
      <c r="CE36" s="621"/>
      <c r="CF36" s="621"/>
      <c r="CG36" s="621"/>
      <c r="CH36" s="621"/>
      <c r="CI36" s="621"/>
      <c r="CJ36" s="621"/>
      <c r="CK36" s="621"/>
      <c r="CL36" s="621"/>
      <c r="CM36" s="621"/>
      <c r="CN36" s="621"/>
      <c r="CO36" s="621"/>
      <c r="CP36" s="621"/>
      <c r="CQ36" s="622"/>
      <c r="CR36" s="623">
        <v>1637943</v>
      </c>
      <c r="CS36" s="624"/>
      <c r="CT36" s="624"/>
      <c r="CU36" s="624"/>
      <c r="CV36" s="624"/>
      <c r="CW36" s="624"/>
      <c r="CX36" s="624"/>
      <c r="CY36" s="625"/>
      <c r="CZ36" s="628">
        <v>11.8</v>
      </c>
      <c r="DA36" s="654"/>
      <c r="DB36" s="654"/>
      <c r="DC36" s="658"/>
      <c r="DD36" s="632">
        <v>1103251</v>
      </c>
      <c r="DE36" s="624"/>
      <c r="DF36" s="624"/>
      <c r="DG36" s="624"/>
      <c r="DH36" s="624"/>
      <c r="DI36" s="624"/>
      <c r="DJ36" s="624"/>
      <c r="DK36" s="625"/>
      <c r="DL36" s="632">
        <v>657487</v>
      </c>
      <c r="DM36" s="624"/>
      <c r="DN36" s="624"/>
      <c r="DO36" s="624"/>
      <c r="DP36" s="624"/>
      <c r="DQ36" s="624"/>
      <c r="DR36" s="624"/>
      <c r="DS36" s="624"/>
      <c r="DT36" s="624"/>
      <c r="DU36" s="624"/>
      <c r="DV36" s="625"/>
      <c r="DW36" s="628">
        <v>8.9</v>
      </c>
      <c r="DX36" s="654"/>
      <c r="DY36" s="654"/>
      <c r="DZ36" s="654"/>
      <c r="EA36" s="654"/>
      <c r="EB36" s="654"/>
      <c r="EC36" s="655"/>
    </row>
    <row r="37" spans="2:133" ht="11.25" customHeight="1" x14ac:dyDescent="0.2">
      <c r="B37" s="620" t="s">
        <v>341</v>
      </c>
      <c r="C37" s="621"/>
      <c r="D37" s="621"/>
      <c r="E37" s="621"/>
      <c r="F37" s="621"/>
      <c r="G37" s="621"/>
      <c r="H37" s="621"/>
      <c r="I37" s="621"/>
      <c r="J37" s="621"/>
      <c r="K37" s="621"/>
      <c r="L37" s="621"/>
      <c r="M37" s="621"/>
      <c r="N37" s="621"/>
      <c r="O37" s="621"/>
      <c r="P37" s="621"/>
      <c r="Q37" s="622"/>
      <c r="R37" s="623">
        <v>119885</v>
      </c>
      <c r="S37" s="624"/>
      <c r="T37" s="624"/>
      <c r="U37" s="624"/>
      <c r="V37" s="624"/>
      <c r="W37" s="624"/>
      <c r="X37" s="624"/>
      <c r="Y37" s="625"/>
      <c r="Z37" s="626">
        <v>0.8</v>
      </c>
      <c r="AA37" s="626"/>
      <c r="AB37" s="626"/>
      <c r="AC37" s="626"/>
      <c r="AD37" s="627">
        <v>50</v>
      </c>
      <c r="AE37" s="627"/>
      <c r="AF37" s="627"/>
      <c r="AG37" s="627"/>
      <c r="AH37" s="627"/>
      <c r="AI37" s="627"/>
      <c r="AJ37" s="627"/>
      <c r="AK37" s="627"/>
      <c r="AL37" s="628">
        <v>0</v>
      </c>
      <c r="AM37" s="629"/>
      <c r="AN37" s="629"/>
      <c r="AO37" s="630"/>
      <c r="AQ37" s="686" t="s">
        <v>342</v>
      </c>
      <c r="AR37" s="687"/>
      <c r="AS37" s="687"/>
      <c r="AT37" s="687"/>
      <c r="AU37" s="687"/>
      <c r="AV37" s="687"/>
      <c r="AW37" s="687"/>
      <c r="AX37" s="687"/>
      <c r="AY37" s="688"/>
      <c r="AZ37" s="623">
        <v>437900</v>
      </c>
      <c r="BA37" s="624"/>
      <c r="BB37" s="624"/>
      <c r="BC37" s="624"/>
      <c r="BD37" s="656"/>
      <c r="BE37" s="656"/>
      <c r="BF37" s="678"/>
      <c r="BG37" s="620" t="s">
        <v>343</v>
      </c>
      <c r="BH37" s="621"/>
      <c r="BI37" s="621"/>
      <c r="BJ37" s="621"/>
      <c r="BK37" s="621"/>
      <c r="BL37" s="621"/>
      <c r="BM37" s="621"/>
      <c r="BN37" s="621"/>
      <c r="BO37" s="621"/>
      <c r="BP37" s="621"/>
      <c r="BQ37" s="621"/>
      <c r="BR37" s="621"/>
      <c r="BS37" s="621"/>
      <c r="BT37" s="621"/>
      <c r="BU37" s="622"/>
      <c r="BV37" s="623">
        <v>-21191</v>
      </c>
      <c r="BW37" s="624"/>
      <c r="BX37" s="624"/>
      <c r="BY37" s="624"/>
      <c r="BZ37" s="624"/>
      <c r="CA37" s="624"/>
      <c r="CB37" s="633"/>
      <c r="CD37" s="620" t="s">
        <v>344</v>
      </c>
      <c r="CE37" s="621"/>
      <c r="CF37" s="621"/>
      <c r="CG37" s="621"/>
      <c r="CH37" s="621"/>
      <c r="CI37" s="621"/>
      <c r="CJ37" s="621"/>
      <c r="CK37" s="621"/>
      <c r="CL37" s="621"/>
      <c r="CM37" s="621"/>
      <c r="CN37" s="621"/>
      <c r="CO37" s="621"/>
      <c r="CP37" s="621"/>
      <c r="CQ37" s="622"/>
      <c r="CR37" s="623">
        <v>409271</v>
      </c>
      <c r="CS37" s="656"/>
      <c r="CT37" s="656"/>
      <c r="CU37" s="656"/>
      <c r="CV37" s="656"/>
      <c r="CW37" s="656"/>
      <c r="CX37" s="656"/>
      <c r="CY37" s="657"/>
      <c r="CZ37" s="628">
        <v>2.9</v>
      </c>
      <c r="DA37" s="654"/>
      <c r="DB37" s="654"/>
      <c r="DC37" s="658"/>
      <c r="DD37" s="632">
        <v>400058</v>
      </c>
      <c r="DE37" s="656"/>
      <c r="DF37" s="656"/>
      <c r="DG37" s="656"/>
      <c r="DH37" s="656"/>
      <c r="DI37" s="656"/>
      <c r="DJ37" s="656"/>
      <c r="DK37" s="657"/>
      <c r="DL37" s="632">
        <v>393029</v>
      </c>
      <c r="DM37" s="656"/>
      <c r="DN37" s="656"/>
      <c r="DO37" s="656"/>
      <c r="DP37" s="656"/>
      <c r="DQ37" s="656"/>
      <c r="DR37" s="656"/>
      <c r="DS37" s="656"/>
      <c r="DT37" s="656"/>
      <c r="DU37" s="656"/>
      <c r="DV37" s="657"/>
      <c r="DW37" s="628">
        <v>5.3</v>
      </c>
      <c r="DX37" s="654"/>
      <c r="DY37" s="654"/>
      <c r="DZ37" s="654"/>
      <c r="EA37" s="654"/>
      <c r="EB37" s="654"/>
      <c r="EC37" s="655"/>
    </row>
    <row r="38" spans="2:133" ht="11.25" customHeight="1" x14ac:dyDescent="0.2">
      <c r="B38" s="620" t="s">
        <v>345</v>
      </c>
      <c r="C38" s="621"/>
      <c r="D38" s="621"/>
      <c r="E38" s="621"/>
      <c r="F38" s="621"/>
      <c r="G38" s="621"/>
      <c r="H38" s="621"/>
      <c r="I38" s="621"/>
      <c r="J38" s="621"/>
      <c r="K38" s="621"/>
      <c r="L38" s="621"/>
      <c r="M38" s="621"/>
      <c r="N38" s="621"/>
      <c r="O38" s="621"/>
      <c r="P38" s="621"/>
      <c r="Q38" s="622"/>
      <c r="R38" s="623">
        <v>1966323</v>
      </c>
      <c r="S38" s="624"/>
      <c r="T38" s="624"/>
      <c r="U38" s="624"/>
      <c r="V38" s="624"/>
      <c r="W38" s="624"/>
      <c r="X38" s="624"/>
      <c r="Y38" s="625"/>
      <c r="Z38" s="626">
        <v>13.8</v>
      </c>
      <c r="AA38" s="626"/>
      <c r="AB38" s="626"/>
      <c r="AC38" s="626"/>
      <c r="AD38" s="627" t="s">
        <v>131</v>
      </c>
      <c r="AE38" s="627"/>
      <c r="AF38" s="627"/>
      <c r="AG38" s="627"/>
      <c r="AH38" s="627"/>
      <c r="AI38" s="627"/>
      <c r="AJ38" s="627"/>
      <c r="AK38" s="627"/>
      <c r="AL38" s="628" t="s">
        <v>131</v>
      </c>
      <c r="AM38" s="629"/>
      <c r="AN38" s="629"/>
      <c r="AO38" s="630"/>
      <c r="AQ38" s="686" t="s">
        <v>346</v>
      </c>
      <c r="AR38" s="687"/>
      <c r="AS38" s="687"/>
      <c r="AT38" s="687"/>
      <c r="AU38" s="687"/>
      <c r="AV38" s="687"/>
      <c r="AW38" s="687"/>
      <c r="AX38" s="687"/>
      <c r="AY38" s="688"/>
      <c r="AZ38" s="623">
        <v>337111</v>
      </c>
      <c r="BA38" s="624"/>
      <c r="BB38" s="624"/>
      <c r="BC38" s="624"/>
      <c r="BD38" s="656"/>
      <c r="BE38" s="656"/>
      <c r="BF38" s="678"/>
      <c r="BG38" s="620" t="s">
        <v>347</v>
      </c>
      <c r="BH38" s="621"/>
      <c r="BI38" s="621"/>
      <c r="BJ38" s="621"/>
      <c r="BK38" s="621"/>
      <c r="BL38" s="621"/>
      <c r="BM38" s="621"/>
      <c r="BN38" s="621"/>
      <c r="BO38" s="621"/>
      <c r="BP38" s="621"/>
      <c r="BQ38" s="621"/>
      <c r="BR38" s="621"/>
      <c r="BS38" s="621"/>
      <c r="BT38" s="621"/>
      <c r="BU38" s="622"/>
      <c r="BV38" s="623">
        <v>1905</v>
      </c>
      <c r="BW38" s="624"/>
      <c r="BX38" s="624"/>
      <c r="BY38" s="624"/>
      <c r="BZ38" s="624"/>
      <c r="CA38" s="624"/>
      <c r="CB38" s="633"/>
      <c r="CD38" s="620" t="s">
        <v>348</v>
      </c>
      <c r="CE38" s="621"/>
      <c r="CF38" s="621"/>
      <c r="CG38" s="621"/>
      <c r="CH38" s="621"/>
      <c r="CI38" s="621"/>
      <c r="CJ38" s="621"/>
      <c r="CK38" s="621"/>
      <c r="CL38" s="621"/>
      <c r="CM38" s="621"/>
      <c r="CN38" s="621"/>
      <c r="CO38" s="621"/>
      <c r="CP38" s="621"/>
      <c r="CQ38" s="622"/>
      <c r="CR38" s="623">
        <v>1243121</v>
      </c>
      <c r="CS38" s="624"/>
      <c r="CT38" s="624"/>
      <c r="CU38" s="624"/>
      <c r="CV38" s="624"/>
      <c r="CW38" s="624"/>
      <c r="CX38" s="624"/>
      <c r="CY38" s="625"/>
      <c r="CZ38" s="628">
        <v>9</v>
      </c>
      <c r="DA38" s="654"/>
      <c r="DB38" s="654"/>
      <c r="DC38" s="658"/>
      <c r="DD38" s="632">
        <v>1075220</v>
      </c>
      <c r="DE38" s="624"/>
      <c r="DF38" s="624"/>
      <c r="DG38" s="624"/>
      <c r="DH38" s="624"/>
      <c r="DI38" s="624"/>
      <c r="DJ38" s="624"/>
      <c r="DK38" s="625"/>
      <c r="DL38" s="632">
        <v>927325</v>
      </c>
      <c r="DM38" s="624"/>
      <c r="DN38" s="624"/>
      <c r="DO38" s="624"/>
      <c r="DP38" s="624"/>
      <c r="DQ38" s="624"/>
      <c r="DR38" s="624"/>
      <c r="DS38" s="624"/>
      <c r="DT38" s="624"/>
      <c r="DU38" s="624"/>
      <c r="DV38" s="625"/>
      <c r="DW38" s="628">
        <v>12.6</v>
      </c>
      <c r="DX38" s="654"/>
      <c r="DY38" s="654"/>
      <c r="DZ38" s="654"/>
      <c r="EA38" s="654"/>
      <c r="EB38" s="654"/>
      <c r="EC38" s="655"/>
    </row>
    <row r="39" spans="2:133" ht="11.25" customHeight="1" x14ac:dyDescent="0.2">
      <c r="B39" s="620" t="s">
        <v>349</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350</v>
      </c>
      <c r="AR39" s="687"/>
      <c r="AS39" s="687"/>
      <c r="AT39" s="687"/>
      <c r="AU39" s="687"/>
      <c r="AV39" s="687"/>
      <c r="AW39" s="687"/>
      <c r="AX39" s="687"/>
      <c r="AY39" s="688"/>
      <c r="AZ39" s="623">
        <v>31921</v>
      </c>
      <c r="BA39" s="624"/>
      <c r="BB39" s="624"/>
      <c r="BC39" s="624"/>
      <c r="BD39" s="656"/>
      <c r="BE39" s="656"/>
      <c r="BF39" s="678"/>
      <c r="BG39" s="620" t="s">
        <v>351</v>
      </c>
      <c r="BH39" s="621"/>
      <c r="BI39" s="621"/>
      <c r="BJ39" s="621"/>
      <c r="BK39" s="621"/>
      <c r="BL39" s="621"/>
      <c r="BM39" s="621"/>
      <c r="BN39" s="621"/>
      <c r="BO39" s="621"/>
      <c r="BP39" s="621"/>
      <c r="BQ39" s="621"/>
      <c r="BR39" s="621"/>
      <c r="BS39" s="621"/>
      <c r="BT39" s="621"/>
      <c r="BU39" s="622"/>
      <c r="BV39" s="623">
        <v>2764</v>
      </c>
      <c r="BW39" s="624"/>
      <c r="BX39" s="624"/>
      <c r="BY39" s="624"/>
      <c r="BZ39" s="624"/>
      <c r="CA39" s="624"/>
      <c r="CB39" s="633"/>
      <c r="CD39" s="620" t="s">
        <v>352</v>
      </c>
      <c r="CE39" s="621"/>
      <c r="CF39" s="621"/>
      <c r="CG39" s="621"/>
      <c r="CH39" s="621"/>
      <c r="CI39" s="621"/>
      <c r="CJ39" s="621"/>
      <c r="CK39" s="621"/>
      <c r="CL39" s="621"/>
      <c r="CM39" s="621"/>
      <c r="CN39" s="621"/>
      <c r="CO39" s="621"/>
      <c r="CP39" s="621"/>
      <c r="CQ39" s="622"/>
      <c r="CR39" s="623">
        <v>1242319</v>
      </c>
      <c r="CS39" s="656"/>
      <c r="CT39" s="656"/>
      <c r="CU39" s="656"/>
      <c r="CV39" s="656"/>
      <c r="CW39" s="656"/>
      <c r="CX39" s="656"/>
      <c r="CY39" s="657"/>
      <c r="CZ39" s="628">
        <v>9</v>
      </c>
      <c r="DA39" s="654"/>
      <c r="DB39" s="654"/>
      <c r="DC39" s="658"/>
      <c r="DD39" s="632">
        <v>1131109</v>
      </c>
      <c r="DE39" s="656"/>
      <c r="DF39" s="656"/>
      <c r="DG39" s="656"/>
      <c r="DH39" s="656"/>
      <c r="DI39" s="656"/>
      <c r="DJ39" s="656"/>
      <c r="DK39" s="657"/>
      <c r="DL39" s="632" t="s">
        <v>131</v>
      </c>
      <c r="DM39" s="656"/>
      <c r="DN39" s="656"/>
      <c r="DO39" s="656"/>
      <c r="DP39" s="656"/>
      <c r="DQ39" s="656"/>
      <c r="DR39" s="656"/>
      <c r="DS39" s="656"/>
      <c r="DT39" s="656"/>
      <c r="DU39" s="656"/>
      <c r="DV39" s="657"/>
      <c r="DW39" s="628" t="s">
        <v>179</v>
      </c>
      <c r="DX39" s="654"/>
      <c r="DY39" s="654"/>
      <c r="DZ39" s="654"/>
      <c r="EA39" s="654"/>
      <c r="EB39" s="654"/>
      <c r="EC39" s="655"/>
    </row>
    <row r="40" spans="2:133" ht="11.25" customHeight="1" x14ac:dyDescent="0.2">
      <c r="B40" s="620" t="s">
        <v>353</v>
      </c>
      <c r="C40" s="621"/>
      <c r="D40" s="621"/>
      <c r="E40" s="621"/>
      <c r="F40" s="621"/>
      <c r="G40" s="621"/>
      <c r="H40" s="621"/>
      <c r="I40" s="621"/>
      <c r="J40" s="621"/>
      <c r="K40" s="621"/>
      <c r="L40" s="621"/>
      <c r="M40" s="621"/>
      <c r="N40" s="621"/>
      <c r="O40" s="621"/>
      <c r="P40" s="621"/>
      <c r="Q40" s="622"/>
      <c r="R40" s="623">
        <v>69423</v>
      </c>
      <c r="S40" s="624"/>
      <c r="T40" s="624"/>
      <c r="U40" s="624"/>
      <c r="V40" s="624"/>
      <c r="W40" s="624"/>
      <c r="X40" s="624"/>
      <c r="Y40" s="625"/>
      <c r="Z40" s="626">
        <v>0.5</v>
      </c>
      <c r="AA40" s="626"/>
      <c r="AB40" s="626"/>
      <c r="AC40" s="626"/>
      <c r="AD40" s="627" t="s">
        <v>131</v>
      </c>
      <c r="AE40" s="627"/>
      <c r="AF40" s="627"/>
      <c r="AG40" s="627"/>
      <c r="AH40" s="627"/>
      <c r="AI40" s="627"/>
      <c r="AJ40" s="627"/>
      <c r="AK40" s="627"/>
      <c r="AL40" s="628" t="s">
        <v>179</v>
      </c>
      <c r="AM40" s="629"/>
      <c r="AN40" s="629"/>
      <c r="AO40" s="630"/>
      <c r="AQ40" s="686" t="s">
        <v>354</v>
      </c>
      <c r="AR40" s="687"/>
      <c r="AS40" s="687"/>
      <c r="AT40" s="687"/>
      <c r="AU40" s="687"/>
      <c r="AV40" s="687"/>
      <c r="AW40" s="687"/>
      <c r="AX40" s="687"/>
      <c r="AY40" s="688"/>
      <c r="AZ40" s="623">
        <v>9413</v>
      </c>
      <c r="BA40" s="624"/>
      <c r="BB40" s="624"/>
      <c r="BC40" s="624"/>
      <c r="BD40" s="656"/>
      <c r="BE40" s="656"/>
      <c r="BF40" s="678"/>
      <c r="BG40" s="671" t="s">
        <v>355</v>
      </c>
      <c r="BH40" s="672"/>
      <c r="BI40" s="672"/>
      <c r="BJ40" s="672"/>
      <c r="BK40" s="672"/>
      <c r="BL40" s="223"/>
      <c r="BM40" s="621" t="s">
        <v>356</v>
      </c>
      <c r="BN40" s="621"/>
      <c r="BO40" s="621"/>
      <c r="BP40" s="621"/>
      <c r="BQ40" s="621"/>
      <c r="BR40" s="621"/>
      <c r="BS40" s="621"/>
      <c r="BT40" s="621"/>
      <c r="BU40" s="622"/>
      <c r="BV40" s="623">
        <v>78</v>
      </c>
      <c r="BW40" s="624"/>
      <c r="BX40" s="624"/>
      <c r="BY40" s="624"/>
      <c r="BZ40" s="624"/>
      <c r="CA40" s="624"/>
      <c r="CB40" s="633"/>
      <c r="CD40" s="620" t="s">
        <v>357</v>
      </c>
      <c r="CE40" s="621"/>
      <c r="CF40" s="621"/>
      <c r="CG40" s="621"/>
      <c r="CH40" s="621"/>
      <c r="CI40" s="621"/>
      <c r="CJ40" s="621"/>
      <c r="CK40" s="621"/>
      <c r="CL40" s="621"/>
      <c r="CM40" s="621"/>
      <c r="CN40" s="621"/>
      <c r="CO40" s="621"/>
      <c r="CP40" s="621"/>
      <c r="CQ40" s="622"/>
      <c r="CR40" s="623">
        <v>137240</v>
      </c>
      <c r="CS40" s="624"/>
      <c r="CT40" s="624"/>
      <c r="CU40" s="624"/>
      <c r="CV40" s="624"/>
      <c r="CW40" s="624"/>
      <c r="CX40" s="624"/>
      <c r="CY40" s="625"/>
      <c r="CZ40" s="628">
        <v>1</v>
      </c>
      <c r="DA40" s="654"/>
      <c r="DB40" s="654"/>
      <c r="DC40" s="658"/>
      <c r="DD40" s="632">
        <v>117840</v>
      </c>
      <c r="DE40" s="624"/>
      <c r="DF40" s="624"/>
      <c r="DG40" s="624"/>
      <c r="DH40" s="624"/>
      <c r="DI40" s="624"/>
      <c r="DJ40" s="624"/>
      <c r="DK40" s="625"/>
      <c r="DL40" s="632">
        <v>117828</v>
      </c>
      <c r="DM40" s="624"/>
      <c r="DN40" s="624"/>
      <c r="DO40" s="624"/>
      <c r="DP40" s="624"/>
      <c r="DQ40" s="624"/>
      <c r="DR40" s="624"/>
      <c r="DS40" s="624"/>
      <c r="DT40" s="624"/>
      <c r="DU40" s="624"/>
      <c r="DV40" s="625"/>
      <c r="DW40" s="628">
        <v>1.6</v>
      </c>
      <c r="DX40" s="654"/>
      <c r="DY40" s="654"/>
      <c r="DZ40" s="654"/>
      <c r="EA40" s="654"/>
      <c r="EB40" s="654"/>
      <c r="EC40" s="655"/>
    </row>
    <row r="41" spans="2:133" ht="11.25" customHeight="1" x14ac:dyDescent="0.2">
      <c r="B41" s="644" t="s">
        <v>358</v>
      </c>
      <c r="C41" s="645"/>
      <c r="D41" s="645"/>
      <c r="E41" s="645"/>
      <c r="F41" s="645"/>
      <c r="G41" s="645"/>
      <c r="H41" s="645"/>
      <c r="I41" s="645"/>
      <c r="J41" s="645"/>
      <c r="K41" s="645"/>
      <c r="L41" s="645"/>
      <c r="M41" s="645"/>
      <c r="N41" s="645"/>
      <c r="O41" s="645"/>
      <c r="P41" s="645"/>
      <c r="Q41" s="646"/>
      <c r="R41" s="695">
        <v>14287977</v>
      </c>
      <c r="S41" s="696"/>
      <c r="T41" s="696"/>
      <c r="U41" s="696"/>
      <c r="V41" s="696"/>
      <c r="W41" s="696"/>
      <c r="X41" s="696"/>
      <c r="Y41" s="700"/>
      <c r="Z41" s="701">
        <v>100</v>
      </c>
      <c r="AA41" s="701"/>
      <c r="AB41" s="701"/>
      <c r="AC41" s="701"/>
      <c r="AD41" s="702">
        <v>7304088</v>
      </c>
      <c r="AE41" s="702"/>
      <c r="AF41" s="702"/>
      <c r="AG41" s="702"/>
      <c r="AH41" s="702"/>
      <c r="AI41" s="702"/>
      <c r="AJ41" s="702"/>
      <c r="AK41" s="702"/>
      <c r="AL41" s="703">
        <v>100</v>
      </c>
      <c r="AM41" s="683"/>
      <c r="AN41" s="683"/>
      <c r="AO41" s="704"/>
      <c r="AQ41" s="686" t="s">
        <v>359</v>
      </c>
      <c r="AR41" s="687"/>
      <c r="AS41" s="687"/>
      <c r="AT41" s="687"/>
      <c r="AU41" s="687"/>
      <c r="AV41" s="687"/>
      <c r="AW41" s="687"/>
      <c r="AX41" s="687"/>
      <c r="AY41" s="688"/>
      <c r="AZ41" s="623">
        <v>149269</v>
      </c>
      <c r="BA41" s="624"/>
      <c r="BB41" s="624"/>
      <c r="BC41" s="624"/>
      <c r="BD41" s="656"/>
      <c r="BE41" s="656"/>
      <c r="BF41" s="678"/>
      <c r="BG41" s="671"/>
      <c r="BH41" s="672"/>
      <c r="BI41" s="672"/>
      <c r="BJ41" s="672"/>
      <c r="BK41" s="672"/>
      <c r="BL41" s="223"/>
      <c r="BM41" s="621" t="s">
        <v>360</v>
      </c>
      <c r="BN41" s="621"/>
      <c r="BO41" s="621"/>
      <c r="BP41" s="621"/>
      <c r="BQ41" s="621"/>
      <c r="BR41" s="621"/>
      <c r="BS41" s="621"/>
      <c r="BT41" s="621"/>
      <c r="BU41" s="622"/>
      <c r="BV41" s="623" t="s">
        <v>361</v>
      </c>
      <c r="BW41" s="624"/>
      <c r="BX41" s="624"/>
      <c r="BY41" s="624"/>
      <c r="BZ41" s="624"/>
      <c r="CA41" s="624"/>
      <c r="CB41" s="633"/>
      <c r="CD41" s="620" t="s">
        <v>362</v>
      </c>
      <c r="CE41" s="621"/>
      <c r="CF41" s="621"/>
      <c r="CG41" s="621"/>
      <c r="CH41" s="621"/>
      <c r="CI41" s="621"/>
      <c r="CJ41" s="621"/>
      <c r="CK41" s="621"/>
      <c r="CL41" s="621"/>
      <c r="CM41" s="621"/>
      <c r="CN41" s="621"/>
      <c r="CO41" s="621"/>
      <c r="CP41" s="621"/>
      <c r="CQ41" s="622"/>
      <c r="CR41" s="623" t="s">
        <v>361</v>
      </c>
      <c r="CS41" s="656"/>
      <c r="CT41" s="656"/>
      <c r="CU41" s="656"/>
      <c r="CV41" s="656"/>
      <c r="CW41" s="656"/>
      <c r="CX41" s="656"/>
      <c r="CY41" s="657"/>
      <c r="CZ41" s="628" t="s">
        <v>131</v>
      </c>
      <c r="DA41" s="654"/>
      <c r="DB41" s="654"/>
      <c r="DC41" s="658"/>
      <c r="DD41" s="632" t="s">
        <v>361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363</v>
      </c>
      <c r="AR42" s="693"/>
      <c r="AS42" s="693"/>
      <c r="AT42" s="693"/>
      <c r="AU42" s="693"/>
      <c r="AV42" s="693"/>
      <c r="AW42" s="693"/>
      <c r="AX42" s="693"/>
      <c r="AY42" s="694"/>
      <c r="AZ42" s="695">
        <v>614618</v>
      </c>
      <c r="BA42" s="696"/>
      <c r="BB42" s="696"/>
      <c r="BC42" s="696"/>
      <c r="BD42" s="682"/>
      <c r="BE42" s="682"/>
      <c r="BF42" s="684"/>
      <c r="BG42" s="673"/>
      <c r="BH42" s="674"/>
      <c r="BI42" s="674"/>
      <c r="BJ42" s="674"/>
      <c r="BK42" s="674"/>
      <c r="BL42" s="224"/>
      <c r="BM42" s="645" t="s">
        <v>364</v>
      </c>
      <c r="BN42" s="645"/>
      <c r="BO42" s="645"/>
      <c r="BP42" s="645"/>
      <c r="BQ42" s="645"/>
      <c r="BR42" s="645"/>
      <c r="BS42" s="645"/>
      <c r="BT42" s="645"/>
      <c r="BU42" s="646"/>
      <c r="BV42" s="695">
        <v>436</v>
      </c>
      <c r="BW42" s="696"/>
      <c r="BX42" s="696"/>
      <c r="BY42" s="696"/>
      <c r="BZ42" s="696"/>
      <c r="CA42" s="696"/>
      <c r="CB42" s="705"/>
      <c r="CD42" s="620" t="s">
        <v>365</v>
      </c>
      <c r="CE42" s="621"/>
      <c r="CF42" s="621"/>
      <c r="CG42" s="621"/>
      <c r="CH42" s="621"/>
      <c r="CI42" s="621"/>
      <c r="CJ42" s="621"/>
      <c r="CK42" s="621"/>
      <c r="CL42" s="621"/>
      <c r="CM42" s="621"/>
      <c r="CN42" s="621"/>
      <c r="CO42" s="621"/>
      <c r="CP42" s="621"/>
      <c r="CQ42" s="622"/>
      <c r="CR42" s="623">
        <v>2846008</v>
      </c>
      <c r="CS42" s="656"/>
      <c r="CT42" s="656"/>
      <c r="CU42" s="656"/>
      <c r="CV42" s="656"/>
      <c r="CW42" s="656"/>
      <c r="CX42" s="656"/>
      <c r="CY42" s="657"/>
      <c r="CZ42" s="628">
        <v>20.5</v>
      </c>
      <c r="DA42" s="654"/>
      <c r="DB42" s="654"/>
      <c r="DC42" s="658"/>
      <c r="DD42" s="632">
        <v>175957</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366</v>
      </c>
      <c r="CD43" s="620" t="s">
        <v>367</v>
      </c>
      <c r="CE43" s="621"/>
      <c r="CF43" s="621"/>
      <c r="CG43" s="621"/>
      <c r="CH43" s="621"/>
      <c r="CI43" s="621"/>
      <c r="CJ43" s="621"/>
      <c r="CK43" s="621"/>
      <c r="CL43" s="621"/>
      <c r="CM43" s="621"/>
      <c r="CN43" s="621"/>
      <c r="CO43" s="621"/>
      <c r="CP43" s="621"/>
      <c r="CQ43" s="622"/>
      <c r="CR43" s="623">
        <v>79154</v>
      </c>
      <c r="CS43" s="656"/>
      <c r="CT43" s="656"/>
      <c r="CU43" s="656"/>
      <c r="CV43" s="656"/>
      <c r="CW43" s="656"/>
      <c r="CX43" s="656"/>
      <c r="CY43" s="657"/>
      <c r="CZ43" s="628">
        <v>0.6</v>
      </c>
      <c r="DA43" s="654"/>
      <c r="DB43" s="654"/>
      <c r="DC43" s="658"/>
      <c r="DD43" s="632">
        <v>38815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315</v>
      </c>
      <c r="CE44" s="660"/>
      <c r="CF44" s="620" t="s">
        <v>369</v>
      </c>
      <c r="CG44" s="621"/>
      <c r="CH44" s="621"/>
      <c r="CI44" s="621"/>
      <c r="CJ44" s="621"/>
      <c r="CK44" s="621"/>
      <c r="CL44" s="621"/>
      <c r="CM44" s="621"/>
      <c r="CN44" s="621"/>
      <c r="CO44" s="621"/>
      <c r="CP44" s="621"/>
      <c r="CQ44" s="622"/>
      <c r="CR44" s="623">
        <v>2797136</v>
      </c>
      <c r="CS44" s="624"/>
      <c r="CT44" s="624"/>
      <c r="CU44" s="624"/>
      <c r="CV44" s="624"/>
      <c r="CW44" s="624"/>
      <c r="CX44" s="624"/>
      <c r="CY44" s="625"/>
      <c r="CZ44" s="628">
        <v>20.2</v>
      </c>
      <c r="DA44" s="629"/>
      <c r="DB44" s="629"/>
      <c r="DC44" s="635"/>
      <c r="DD44" s="632">
        <v>171818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370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371</v>
      </c>
      <c r="CG45" s="621"/>
      <c r="CH45" s="621"/>
      <c r="CI45" s="621"/>
      <c r="CJ45" s="621"/>
      <c r="CK45" s="621"/>
      <c r="CL45" s="621"/>
      <c r="CM45" s="621"/>
      <c r="CN45" s="621"/>
      <c r="CO45" s="621"/>
      <c r="CP45" s="621"/>
      <c r="CQ45" s="622"/>
      <c r="CR45" s="623">
        <v>2139738</v>
      </c>
      <c r="CS45" s="656"/>
      <c r="CT45" s="656"/>
      <c r="CU45" s="656"/>
      <c r="CV45" s="656"/>
      <c r="CW45" s="656"/>
      <c r="CX45" s="656"/>
      <c r="CY45" s="657"/>
      <c r="CZ45" s="628">
        <v>15.4</v>
      </c>
      <c r="DA45" s="654"/>
      <c r="DB45" s="654"/>
      <c r="DC45" s="658"/>
      <c r="DD45" s="632">
        <v>9973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372</v>
      </c>
      <c r="CG46" s="621"/>
      <c r="CH46" s="621"/>
      <c r="CI46" s="621"/>
      <c r="CJ46" s="621"/>
      <c r="CK46" s="621"/>
      <c r="CL46" s="621"/>
      <c r="CM46" s="621"/>
      <c r="CN46" s="621"/>
      <c r="CO46" s="621"/>
      <c r="CP46" s="621"/>
      <c r="CQ46" s="622"/>
      <c r="CR46" s="623">
        <v>595170</v>
      </c>
      <c r="CS46" s="624"/>
      <c r="CT46" s="624"/>
      <c r="CU46" s="624"/>
      <c r="CV46" s="624"/>
      <c r="CW46" s="624"/>
      <c r="CX46" s="624"/>
      <c r="CY46" s="625"/>
      <c r="CZ46" s="628">
        <v>4.3</v>
      </c>
      <c r="DA46" s="629"/>
      <c r="DB46" s="629"/>
      <c r="DC46" s="635"/>
      <c r="DD46" s="632">
        <v>102429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373</v>
      </c>
      <c r="CG47" s="621"/>
      <c r="CH47" s="621"/>
      <c r="CI47" s="621"/>
      <c r="CJ47" s="621"/>
      <c r="CK47" s="621"/>
      <c r="CL47" s="621"/>
      <c r="CM47" s="621"/>
      <c r="CN47" s="621"/>
      <c r="CO47" s="621"/>
      <c r="CP47" s="621"/>
      <c r="CQ47" s="622"/>
      <c r="CR47" s="623">
        <v>48872</v>
      </c>
      <c r="CS47" s="656"/>
      <c r="CT47" s="656"/>
      <c r="CU47" s="656"/>
      <c r="CV47" s="656"/>
      <c r="CW47" s="656"/>
      <c r="CX47" s="656"/>
      <c r="CY47" s="657"/>
      <c r="CZ47" s="628">
        <v>0.4</v>
      </c>
      <c r="DA47" s="654"/>
      <c r="DB47" s="654"/>
      <c r="DC47" s="658"/>
      <c r="DD47" s="632">
        <v>4139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374</v>
      </c>
      <c r="CG48" s="621"/>
      <c r="CH48" s="621"/>
      <c r="CI48" s="621"/>
      <c r="CJ48" s="621"/>
      <c r="CK48" s="621"/>
      <c r="CL48" s="621"/>
      <c r="CM48" s="621"/>
      <c r="CN48" s="621"/>
      <c r="CO48" s="621"/>
      <c r="CP48" s="621"/>
      <c r="CQ48" s="622"/>
      <c r="CR48" s="623" t="s">
        <v>131</v>
      </c>
      <c r="CS48" s="624"/>
      <c r="CT48" s="624"/>
      <c r="CU48" s="624"/>
      <c r="CV48" s="624"/>
      <c r="CW48" s="624"/>
      <c r="CX48" s="624"/>
      <c r="CY48" s="625"/>
      <c r="CZ48" s="628" t="s">
        <v>361</v>
      </c>
      <c r="DA48" s="629"/>
      <c r="DB48" s="629"/>
      <c r="DC48" s="635"/>
      <c r="DD48" s="632" t="s">
        <v>361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375</v>
      </c>
      <c r="CE49" s="645"/>
      <c r="CF49" s="645"/>
      <c r="CG49" s="645"/>
      <c r="CH49" s="645"/>
      <c r="CI49" s="645"/>
      <c r="CJ49" s="645"/>
      <c r="CK49" s="645"/>
      <c r="CL49" s="645"/>
      <c r="CM49" s="645"/>
      <c r="CN49" s="645"/>
      <c r="CO49" s="645"/>
      <c r="CP49" s="645"/>
      <c r="CQ49" s="646"/>
      <c r="CR49" s="695">
        <v>13876932</v>
      </c>
      <c r="CS49" s="682"/>
      <c r="CT49" s="682"/>
      <c r="CU49" s="682"/>
      <c r="CV49" s="682"/>
      <c r="CW49" s="682"/>
      <c r="CX49" s="682"/>
      <c r="CY49" s="711"/>
      <c r="CZ49" s="703">
        <v>100</v>
      </c>
      <c r="DA49" s="712"/>
      <c r="DB49" s="712"/>
      <c r="DC49" s="713"/>
      <c r="DD49" s="714">
        <v>8649820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JW0xBPhhyZePE2mz4ubERsY0zAMhj4Jmh/ie9oQSOnzu8sCIpn5W9D+CzVPS6j+yr8rkEwqy6AwOClQM8ZYGA==" saltValue="05Lr34FH6LhKLtzniyirr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R9" sqref="CR9:CV9"/>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377</v>
      </c>
      <c r="DK2" s="723"/>
      <c r="DL2" s="723"/>
      <c r="DM2" s="723"/>
      <c r="DN2" s="723"/>
      <c r="DO2" s="724"/>
      <c r="DP2" s="228"/>
      <c r="DQ2" s="722" t="s">
        <v>378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381</v>
      </c>
      <c r="B5" s="728"/>
      <c r="C5" s="728"/>
      <c r="D5" s="728"/>
      <c r="E5" s="728"/>
      <c r="F5" s="728"/>
      <c r="G5" s="728"/>
      <c r="H5" s="728"/>
      <c r="I5" s="728"/>
      <c r="J5" s="728"/>
      <c r="K5" s="728"/>
      <c r="L5" s="728"/>
      <c r="M5" s="728"/>
      <c r="N5" s="728"/>
      <c r="O5" s="728"/>
      <c r="P5" s="729"/>
      <c r="Q5" s="733" t="s">
        <v>382</v>
      </c>
      <c r="R5" s="734"/>
      <c r="S5" s="734"/>
      <c r="T5" s="734"/>
      <c r="U5" s="735"/>
      <c r="V5" s="733" t="s">
        <v>383</v>
      </c>
      <c r="W5" s="734"/>
      <c r="X5" s="734"/>
      <c r="Y5" s="734"/>
      <c r="Z5" s="735"/>
      <c r="AA5" s="733" t="s">
        <v>384</v>
      </c>
      <c r="AB5" s="734"/>
      <c r="AC5" s="734"/>
      <c r="AD5" s="734"/>
      <c r="AE5" s="734"/>
      <c r="AF5" s="739" t="s">
        <v>385</v>
      </c>
      <c r="AG5" s="734"/>
      <c r="AH5" s="734"/>
      <c r="AI5" s="734"/>
      <c r="AJ5" s="740"/>
      <c r="AK5" s="734" t="s">
        <v>386</v>
      </c>
      <c r="AL5" s="734"/>
      <c r="AM5" s="734"/>
      <c r="AN5" s="734"/>
      <c r="AO5" s="735"/>
      <c r="AP5" s="733" t="s">
        <v>387</v>
      </c>
      <c r="AQ5" s="734"/>
      <c r="AR5" s="734"/>
      <c r="AS5" s="734"/>
      <c r="AT5" s="735"/>
      <c r="AU5" s="733" t="s">
        <v>388</v>
      </c>
      <c r="AV5" s="734"/>
      <c r="AW5" s="734"/>
      <c r="AX5" s="734"/>
      <c r="AY5" s="740"/>
      <c r="AZ5" s="232"/>
      <c r="BA5" s="232"/>
      <c r="BB5" s="232"/>
      <c r="BC5" s="232"/>
      <c r="BD5" s="232"/>
      <c r="BE5" s="233"/>
      <c r="BF5" s="233"/>
      <c r="BG5" s="233"/>
      <c r="BH5" s="233"/>
      <c r="BI5" s="233"/>
      <c r="BJ5" s="233"/>
      <c r="BK5" s="233"/>
      <c r="BL5" s="233"/>
      <c r="BM5" s="233"/>
      <c r="BN5" s="233"/>
      <c r="BO5" s="233"/>
      <c r="BP5" s="233"/>
      <c r="BQ5" s="727" t="s">
        <v>389</v>
      </c>
      <c r="BR5" s="728"/>
      <c r="BS5" s="728"/>
      <c r="BT5" s="728"/>
      <c r="BU5" s="728"/>
      <c r="BV5" s="728"/>
      <c r="BW5" s="728"/>
      <c r="BX5" s="728"/>
      <c r="BY5" s="728"/>
      <c r="BZ5" s="728"/>
      <c r="CA5" s="728"/>
      <c r="CB5" s="728"/>
      <c r="CC5" s="728"/>
      <c r="CD5" s="728"/>
      <c r="CE5" s="728"/>
      <c r="CF5" s="728"/>
      <c r="CG5" s="729"/>
      <c r="CH5" s="733" t="s">
        <v>390</v>
      </c>
      <c r="CI5" s="734"/>
      <c r="CJ5" s="734"/>
      <c r="CK5" s="734"/>
      <c r="CL5" s="735"/>
      <c r="CM5" s="733" t="s">
        <v>391</v>
      </c>
      <c r="CN5" s="734"/>
      <c r="CO5" s="734"/>
      <c r="CP5" s="734"/>
      <c r="CQ5" s="735"/>
      <c r="CR5" s="733" t="s">
        <v>392</v>
      </c>
      <c r="CS5" s="734"/>
      <c r="CT5" s="734"/>
      <c r="CU5" s="734"/>
      <c r="CV5" s="735"/>
      <c r="CW5" s="733" t="s">
        <v>393</v>
      </c>
      <c r="CX5" s="734"/>
      <c r="CY5" s="734"/>
      <c r="CZ5" s="734"/>
      <c r="DA5" s="735"/>
      <c r="DB5" s="733" t="s">
        <v>394</v>
      </c>
      <c r="DC5" s="734"/>
      <c r="DD5" s="734"/>
      <c r="DE5" s="734"/>
      <c r="DF5" s="735"/>
      <c r="DG5" s="763" t="s">
        <v>395</v>
      </c>
      <c r="DH5" s="764"/>
      <c r="DI5" s="764"/>
      <c r="DJ5" s="764"/>
      <c r="DK5" s="765"/>
      <c r="DL5" s="763" t="s">
        <v>396</v>
      </c>
      <c r="DM5" s="764"/>
      <c r="DN5" s="764"/>
      <c r="DO5" s="764"/>
      <c r="DP5" s="765"/>
      <c r="DQ5" s="733" t="s">
        <v>397</v>
      </c>
      <c r="DR5" s="734"/>
      <c r="DS5" s="734"/>
      <c r="DT5" s="734"/>
      <c r="DU5" s="735"/>
      <c r="DV5" s="733" t="s">
        <v>388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398</v>
      </c>
      <c r="C7" s="750"/>
      <c r="D7" s="750"/>
      <c r="E7" s="750"/>
      <c r="F7" s="750"/>
      <c r="G7" s="750"/>
      <c r="H7" s="750"/>
      <c r="I7" s="750"/>
      <c r="J7" s="750"/>
      <c r="K7" s="750"/>
      <c r="L7" s="750"/>
      <c r="M7" s="750"/>
      <c r="N7" s="750"/>
      <c r="O7" s="750"/>
      <c r="P7" s="751"/>
      <c r="Q7" s="752">
        <v>14128</v>
      </c>
      <c r="R7" s="753"/>
      <c r="S7" s="753"/>
      <c r="T7" s="753"/>
      <c r="U7" s="753"/>
      <c r="V7" s="753">
        <v>13712</v>
      </c>
      <c r="W7" s="753"/>
      <c r="X7" s="753"/>
      <c r="Y7" s="753"/>
      <c r="Z7" s="753"/>
      <c r="AA7" s="753">
        <v>416</v>
      </c>
      <c r="AB7" s="753"/>
      <c r="AC7" s="753"/>
      <c r="AD7" s="753"/>
      <c r="AE7" s="754"/>
      <c r="AF7" s="755">
        <v>415</v>
      </c>
      <c r="AG7" s="756"/>
      <c r="AH7" s="756"/>
      <c r="AI7" s="756"/>
      <c r="AJ7" s="757"/>
      <c r="AK7" s="758" t="s">
        <v>618</v>
      </c>
      <c r="AL7" s="759"/>
      <c r="AM7" s="759"/>
      <c r="AN7" s="759"/>
      <c r="AO7" s="759"/>
      <c r="AP7" s="759">
        <v>10812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637</v>
      </c>
      <c r="BT7" s="747"/>
      <c r="BU7" s="747"/>
      <c r="BV7" s="747"/>
      <c r="BW7" s="747"/>
      <c r="BX7" s="747"/>
      <c r="BY7" s="747"/>
      <c r="BZ7" s="747"/>
      <c r="CA7" s="747"/>
      <c r="CB7" s="747"/>
      <c r="CC7" s="747"/>
      <c r="CD7" s="747"/>
      <c r="CE7" s="747"/>
      <c r="CF7" s="747"/>
      <c r="CG7" s="762"/>
      <c r="CH7" s="743">
        <v>-2</v>
      </c>
      <c r="CI7" s="744"/>
      <c r="CJ7" s="744"/>
      <c r="CK7" s="744"/>
      <c r="CL7" s="745"/>
      <c r="CM7" s="743">
        <v>119</v>
      </c>
      <c r="CN7" s="744"/>
      <c r="CO7" s="744"/>
      <c r="CP7" s="744"/>
      <c r="CQ7" s="745"/>
      <c r="CR7" s="743">
        <v>70</v>
      </c>
      <c r="CS7" s="744"/>
      <c r="CT7" s="744"/>
      <c r="CU7" s="744"/>
      <c r="CV7" s="745"/>
      <c r="CW7" s="743">
        <v>10</v>
      </c>
      <c r="CX7" s="744"/>
      <c r="CY7" s="744"/>
      <c r="CZ7" s="744"/>
      <c r="DA7" s="745"/>
      <c r="DB7" s="743" t="s">
        <v>639</v>
      </c>
      <c r="DC7" s="744"/>
      <c r="DD7" s="744"/>
      <c r="DE7" s="744"/>
      <c r="DF7" s="745"/>
      <c r="DG7" s="743" t="s">
        <v>639</v>
      </c>
      <c r="DH7" s="744"/>
      <c r="DI7" s="744"/>
      <c r="DJ7" s="744"/>
      <c r="DK7" s="745"/>
      <c r="DL7" s="743" t="s">
        <v>639</v>
      </c>
      <c r="DM7" s="744"/>
      <c r="DN7" s="744"/>
      <c r="DO7" s="744"/>
      <c r="DP7" s="745"/>
      <c r="DQ7" s="743" t="s">
        <v>639</v>
      </c>
      <c r="DR7" s="744"/>
      <c r="DS7" s="744"/>
      <c r="DT7" s="744"/>
      <c r="DU7" s="745"/>
      <c r="DV7" s="746"/>
      <c r="DW7" s="747"/>
      <c r="DX7" s="747"/>
      <c r="DY7" s="747"/>
      <c r="DZ7" s="748"/>
      <c r="EA7" s="234"/>
    </row>
    <row r="8" spans="1:131" s="235" customFormat="1" ht="26.25" customHeight="1" x14ac:dyDescent="0.2">
      <c r="A8" s="238">
        <v>2</v>
      </c>
      <c r="B8" s="780" t="s">
        <v>399</v>
      </c>
      <c r="C8" s="781"/>
      <c r="D8" s="781"/>
      <c r="E8" s="781"/>
      <c r="F8" s="781"/>
      <c r="G8" s="781"/>
      <c r="H8" s="781"/>
      <c r="I8" s="781"/>
      <c r="J8" s="781"/>
      <c r="K8" s="781"/>
      <c r="L8" s="781"/>
      <c r="M8" s="781"/>
      <c r="N8" s="781"/>
      <c r="O8" s="781"/>
      <c r="P8" s="782"/>
      <c r="Q8" s="783">
        <v>504</v>
      </c>
      <c r="R8" s="784"/>
      <c r="S8" s="784"/>
      <c r="T8" s="784"/>
      <c r="U8" s="784"/>
      <c r="V8" s="784">
        <v>495</v>
      </c>
      <c r="W8" s="784"/>
      <c r="X8" s="784"/>
      <c r="Y8" s="784"/>
      <c r="Z8" s="784"/>
      <c r="AA8" s="784">
        <v>9</v>
      </c>
      <c r="AB8" s="784"/>
      <c r="AC8" s="784"/>
      <c r="AD8" s="784"/>
      <c r="AE8" s="785"/>
      <c r="AF8" s="786">
        <v>9</v>
      </c>
      <c r="AG8" s="787"/>
      <c r="AH8" s="787"/>
      <c r="AI8" s="787"/>
      <c r="AJ8" s="788"/>
      <c r="AK8" s="769">
        <v>312</v>
      </c>
      <c r="AL8" s="770"/>
      <c r="AM8" s="770"/>
      <c r="AN8" s="770"/>
      <c r="AO8" s="770"/>
      <c r="AP8" s="770">
        <v>598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638</v>
      </c>
      <c r="BT8" s="774"/>
      <c r="BU8" s="774"/>
      <c r="BV8" s="774"/>
      <c r="BW8" s="774"/>
      <c r="BX8" s="774"/>
      <c r="BY8" s="774"/>
      <c r="BZ8" s="774"/>
      <c r="CA8" s="774"/>
      <c r="CB8" s="774"/>
      <c r="CC8" s="774"/>
      <c r="CD8" s="774"/>
      <c r="CE8" s="774"/>
      <c r="CF8" s="774"/>
      <c r="CG8" s="775"/>
      <c r="CH8" s="776">
        <v>6</v>
      </c>
      <c r="CI8" s="777"/>
      <c r="CJ8" s="777"/>
      <c r="CK8" s="777"/>
      <c r="CL8" s="778"/>
      <c r="CM8" s="776">
        <v>3</v>
      </c>
      <c r="CN8" s="777"/>
      <c r="CO8" s="777"/>
      <c r="CP8" s="777"/>
      <c r="CQ8" s="778"/>
      <c r="CR8" s="776">
        <v>8</v>
      </c>
      <c r="CS8" s="777"/>
      <c r="CT8" s="777"/>
      <c r="CU8" s="777"/>
      <c r="CV8" s="778"/>
      <c r="CW8" s="776" t="s">
        <v>639</v>
      </c>
      <c r="CX8" s="777"/>
      <c r="CY8" s="777"/>
      <c r="CZ8" s="777"/>
      <c r="DA8" s="778"/>
      <c r="DB8" s="776" t="s">
        <v>639</v>
      </c>
      <c r="DC8" s="777"/>
      <c r="DD8" s="777"/>
      <c r="DE8" s="777"/>
      <c r="DF8" s="778"/>
      <c r="DG8" s="776" t="s">
        <v>639</v>
      </c>
      <c r="DH8" s="777"/>
      <c r="DI8" s="777"/>
      <c r="DJ8" s="777"/>
      <c r="DK8" s="778"/>
      <c r="DL8" s="776" t="s">
        <v>639</v>
      </c>
      <c r="DM8" s="777"/>
      <c r="DN8" s="777"/>
      <c r="DO8" s="777"/>
      <c r="DP8" s="778"/>
      <c r="DQ8" s="776" t="s">
        <v>639</v>
      </c>
      <c r="DR8" s="777"/>
      <c r="DS8" s="777"/>
      <c r="DT8" s="777"/>
      <c r="DU8" s="778"/>
      <c r="DV8" s="773"/>
      <c r="DW8" s="774"/>
      <c r="DX8" s="774"/>
      <c r="DY8" s="774"/>
      <c r="DZ8" s="779"/>
      <c r="EA8" s="234"/>
    </row>
    <row r="9" spans="1:131" s="235" customFormat="1" ht="26.25" customHeight="1" x14ac:dyDescent="0.2">
      <c r="A9" s="238">
        <v>3</v>
      </c>
      <c r="B9" s="780" t="s">
        <v>400</v>
      </c>
      <c r="C9" s="781"/>
      <c r="D9" s="781"/>
      <c r="E9" s="781"/>
      <c r="F9" s="781"/>
      <c r="G9" s="781"/>
      <c r="H9" s="781"/>
      <c r="I9" s="781"/>
      <c r="J9" s="781"/>
      <c r="K9" s="781"/>
      <c r="L9" s="781"/>
      <c r="M9" s="781"/>
      <c r="N9" s="781"/>
      <c r="O9" s="781"/>
      <c r="P9" s="782"/>
      <c r="Q9" s="783">
        <v>-14</v>
      </c>
      <c r="R9" s="784"/>
      <c r="S9" s="784"/>
      <c r="T9" s="784"/>
      <c r="U9" s="784"/>
      <c r="V9" s="784">
        <v>1</v>
      </c>
      <c r="W9" s="784"/>
      <c r="X9" s="784"/>
      <c r="Y9" s="784"/>
      <c r="Z9" s="784"/>
      <c r="AA9" s="784">
        <v>-15</v>
      </c>
      <c r="AB9" s="784"/>
      <c r="AC9" s="784"/>
      <c r="AD9" s="784"/>
      <c r="AE9" s="785"/>
      <c r="AF9" s="786">
        <v>-15</v>
      </c>
      <c r="AG9" s="787"/>
      <c r="AH9" s="787"/>
      <c r="AI9" s="787"/>
      <c r="AJ9" s="788"/>
      <c r="AK9" s="769" t="s">
        <v>618</v>
      </c>
      <c r="AL9" s="770"/>
      <c r="AM9" s="770"/>
      <c r="AN9" s="770"/>
      <c r="AO9" s="770"/>
      <c r="AP9" s="770" t="s">
        <v>618</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t="s">
        <v>401</v>
      </c>
      <c r="C10" s="781"/>
      <c r="D10" s="781"/>
      <c r="E10" s="781"/>
      <c r="F10" s="781"/>
      <c r="G10" s="781"/>
      <c r="H10" s="781"/>
      <c r="I10" s="781"/>
      <c r="J10" s="781"/>
      <c r="K10" s="781"/>
      <c r="L10" s="781"/>
      <c r="M10" s="781"/>
      <c r="N10" s="781"/>
      <c r="O10" s="781"/>
      <c r="P10" s="782"/>
      <c r="Q10" s="783">
        <v>23</v>
      </c>
      <c r="R10" s="784"/>
      <c r="S10" s="784"/>
      <c r="T10" s="784"/>
      <c r="U10" s="784"/>
      <c r="V10" s="784">
        <v>22</v>
      </c>
      <c r="W10" s="784"/>
      <c r="X10" s="784"/>
      <c r="Y10" s="784"/>
      <c r="Z10" s="784"/>
      <c r="AA10" s="784">
        <v>1</v>
      </c>
      <c r="AB10" s="784"/>
      <c r="AC10" s="784"/>
      <c r="AD10" s="784"/>
      <c r="AE10" s="785"/>
      <c r="AF10" s="786">
        <v>1</v>
      </c>
      <c r="AG10" s="787"/>
      <c r="AH10" s="787"/>
      <c r="AI10" s="787"/>
      <c r="AJ10" s="788"/>
      <c r="AK10" s="769">
        <v>11</v>
      </c>
      <c r="AL10" s="770"/>
      <c r="AM10" s="770"/>
      <c r="AN10" s="770"/>
      <c r="AO10" s="770"/>
      <c r="AP10" s="770">
        <v>12</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t="s">
        <v>402</v>
      </c>
      <c r="C11" s="781"/>
      <c r="D11" s="781"/>
      <c r="E11" s="781"/>
      <c r="F11" s="781"/>
      <c r="G11" s="781"/>
      <c r="H11" s="781"/>
      <c r="I11" s="781"/>
      <c r="J11" s="781"/>
      <c r="K11" s="781"/>
      <c r="L11" s="781"/>
      <c r="M11" s="781"/>
      <c r="N11" s="781"/>
      <c r="O11" s="781"/>
      <c r="P11" s="782"/>
      <c r="Q11" s="783">
        <v>16</v>
      </c>
      <c r="R11" s="784"/>
      <c r="S11" s="784"/>
      <c r="T11" s="784"/>
      <c r="U11" s="784"/>
      <c r="V11" s="784">
        <v>15</v>
      </c>
      <c r="W11" s="784"/>
      <c r="X11" s="784"/>
      <c r="Y11" s="784"/>
      <c r="Z11" s="784"/>
      <c r="AA11" s="784">
        <v>1</v>
      </c>
      <c r="AB11" s="784"/>
      <c r="AC11" s="784"/>
      <c r="AD11" s="784"/>
      <c r="AE11" s="785"/>
      <c r="AF11" s="786">
        <v>1</v>
      </c>
      <c r="AG11" s="787"/>
      <c r="AH11" s="787"/>
      <c r="AI11" s="787"/>
      <c r="AJ11" s="788"/>
      <c r="AK11" s="769">
        <v>6</v>
      </c>
      <c r="AL11" s="770"/>
      <c r="AM11" s="770"/>
      <c r="AN11" s="770"/>
      <c r="AO11" s="770"/>
      <c r="AP11" s="770">
        <v>15</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t="s">
        <v>403</v>
      </c>
      <c r="C12" s="781"/>
      <c r="D12" s="781"/>
      <c r="E12" s="781"/>
      <c r="F12" s="781"/>
      <c r="G12" s="781"/>
      <c r="H12" s="781"/>
      <c r="I12" s="781"/>
      <c r="J12" s="781"/>
      <c r="K12" s="781"/>
      <c r="L12" s="781"/>
      <c r="M12" s="781"/>
      <c r="N12" s="781"/>
      <c r="O12" s="781"/>
      <c r="P12" s="782"/>
      <c r="Q12" s="783">
        <v>16</v>
      </c>
      <c r="R12" s="784"/>
      <c r="S12" s="784"/>
      <c r="T12" s="784"/>
      <c r="U12" s="784"/>
      <c r="V12" s="784">
        <v>16</v>
      </c>
      <c r="W12" s="784"/>
      <c r="X12" s="784"/>
      <c r="Y12" s="784"/>
      <c r="Z12" s="784"/>
      <c r="AA12" s="784" t="s">
        <v>618</v>
      </c>
      <c r="AB12" s="784"/>
      <c r="AC12" s="784"/>
      <c r="AD12" s="784"/>
      <c r="AE12" s="785"/>
      <c r="AF12" s="786" t="s">
        <v>404</v>
      </c>
      <c r="AG12" s="787"/>
      <c r="AH12" s="787"/>
      <c r="AI12" s="787"/>
      <c r="AJ12" s="788"/>
      <c r="AK12" s="769">
        <v>8</v>
      </c>
      <c r="AL12" s="770"/>
      <c r="AM12" s="770"/>
      <c r="AN12" s="770"/>
      <c r="AO12" s="770"/>
      <c r="AP12" s="770" t="s">
        <v>618</v>
      </c>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t="s">
        <v>405</v>
      </c>
      <c r="C13" s="781"/>
      <c r="D13" s="781"/>
      <c r="E13" s="781"/>
      <c r="F13" s="781"/>
      <c r="G13" s="781"/>
      <c r="H13" s="781"/>
      <c r="I13" s="781"/>
      <c r="J13" s="781"/>
      <c r="K13" s="781"/>
      <c r="L13" s="781"/>
      <c r="M13" s="781"/>
      <c r="N13" s="781"/>
      <c r="O13" s="781"/>
      <c r="P13" s="782"/>
      <c r="Q13" s="783">
        <v>1</v>
      </c>
      <c r="R13" s="784"/>
      <c r="S13" s="784"/>
      <c r="T13" s="784"/>
      <c r="U13" s="784"/>
      <c r="V13" s="784">
        <v>1</v>
      </c>
      <c r="W13" s="784"/>
      <c r="X13" s="784"/>
      <c r="Y13" s="784"/>
      <c r="Z13" s="784"/>
      <c r="AA13" s="784" t="s">
        <v>618</v>
      </c>
      <c r="AB13" s="784"/>
      <c r="AC13" s="784"/>
      <c r="AD13" s="784"/>
      <c r="AE13" s="785"/>
      <c r="AF13" s="786" t="s">
        <v>131</v>
      </c>
      <c r="AG13" s="787"/>
      <c r="AH13" s="787"/>
      <c r="AI13" s="787"/>
      <c r="AJ13" s="788"/>
      <c r="AK13" s="769">
        <v>1</v>
      </c>
      <c r="AL13" s="770"/>
      <c r="AM13" s="770"/>
      <c r="AN13" s="770"/>
      <c r="AO13" s="770"/>
      <c r="AP13" s="770" t="s">
        <v>618</v>
      </c>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407</v>
      </c>
      <c r="B23" s="789" t="s">
        <v>408</v>
      </c>
      <c r="C23" s="790"/>
      <c r="D23" s="790"/>
      <c r="E23" s="790"/>
      <c r="F23" s="790"/>
      <c r="G23" s="790"/>
      <c r="H23" s="790"/>
      <c r="I23" s="790"/>
      <c r="J23" s="790"/>
      <c r="K23" s="790"/>
      <c r="L23" s="790"/>
      <c r="M23" s="790"/>
      <c r="N23" s="790"/>
      <c r="O23" s="790"/>
      <c r="P23" s="791"/>
      <c r="Q23" s="792">
        <v>14336</v>
      </c>
      <c r="R23" s="793"/>
      <c r="S23" s="793"/>
      <c r="T23" s="793"/>
      <c r="U23" s="793"/>
      <c r="V23" s="793">
        <v>13925</v>
      </c>
      <c r="W23" s="793"/>
      <c r="X23" s="793"/>
      <c r="Y23" s="793"/>
      <c r="Z23" s="793"/>
      <c r="AA23" s="793">
        <v>411</v>
      </c>
      <c r="AB23" s="793"/>
      <c r="AC23" s="793"/>
      <c r="AD23" s="793"/>
      <c r="AE23" s="794"/>
      <c r="AF23" s="795">
        <v>411</v>
      </c>
      <c r="AG23" s="793"/>
      <c r="AH23" s="793"/>
      <c r="AI23" s="793"/>
      <c r="AJ23" s="796"/>
      <c r="AK23" s="797"/>
      <c r="AL23" s="798"/>
      <c r="AM23" s="798"/>
      <c r="AN23" s="798"/>
      <c r="AO23" s="798"/>
      <c r="AP23" s="793">
        <v>11437</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410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381</v>
      </c>
      <c r="B26" s="728"/>
      <c r="C26" s="728"/>
      <c r="D26" s="728"/>
      <c r="E26" s="728"/>
      <c r="F26" s="728"/>
      <c r="G26" s="728"/>
      <c r="H26" s="728"/>
      <c r="I26" s="728"/>
      <c r="J26" s="728"/>
      <c r="K26" s="728"/>
      <c r="L26" s="728"/>
      <c r="M26" s="728"/>
      <c r="N26" s="728"/>
      <c r="O26" s="728"/>
      <c r="P26" s="729"/>
      <c r="Q26" s="733" t="s">
        <v>411</v>
      </c>
      <c r="R26" s="734"/>
      <c r="S26" s="734"/>
      <c r="T26" s="734"/>
      <c r="U26" s="735"/>
      <c r="V26" s="733" t="s">
        <v>412</v>
      </c>
      <c r="W26" s="734"/>
      <c r="X26" s="734"/>
      <c r="Y26" s="734"/>
      <c r="Z26" s="735"/>
      <c r="AA26" s="733" t="s">
        <v>413</v>
      </c>
      <c r="AB26" s="734"/>
      <c r="AC26" s="734"/>
      <c r="AD26" s="734"/>
      <c r="AE26" s="734"/>
      <c r="AF26" s="814" t="s">
        <v>414</v>
      </c>
      <c r="AG26" s="815"/>
      <c r="AH26" s="815"/>
      <c r="AI26" s="815"/>
      <c r="AJ26" s="816"/>
      <c r="AK26" s="734" t="s">
        <v>415</v>
      </c>
      <c r="AL26" s="734"/>
      <c r="AM26" s="734"/>
      <c r="AN26" s="734"/>
      <c r="AO26" s="735"/>
      <c r="AP26" s="733" t="s">
        <v>416</v>
      </c>
      <c r="AQ26" s="734"/>
      <c r="AR26" s="734"/>
      <c r="AS26" s="734"/>
      <c r="AT26" s="735"/>
      <c r="AU26" s="733" t="s">
        <v>417</v>
      </c>
      <c r="AV26" s="734"/>
      <c r="AW26" s="734"/>
      <c r="AX26" s="734"/>
      <c r="AY26" s="735"/>
      <c r="AZ26" s="733" t="s">
        <v>418</v>
      </c>
      <c r="BA26" s="734"/>
      <c r="BB26" s="734"/>
      <c r="BC26" s="734"/>
      <c r="BD26" s="735"/>
      <c r="BE26" s="733" t="s">
        <v>388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419</v>
      </c>
      <c r="C28" s="750"/>
      <c r="D28" s="750"/>
      <c r="E28" s="750"/>
      <c r="F28" s="750"/>
      <c r="G28" s="750"/>
      <c r="H28" s="750"/>
      <c r="I28" s="750"/>
      <c r="J28" s="750"/>
      <c r="K28" s="750"/>
      <c r="L28" s="750"/>
      <c r="M28" s="750"/>
      <c r="N28" s="750"/>
      <c r="O28" s="750"/>
      <c r="P28" s="751"/>
      <c r="Q28" s="822">
        <v>1669</v>
      </c>
      <c r="R28" s="823"/>
      <c r="S28" s="823"/>
      <c r="T28" s="823"/>
      <c r="U28" s="823"/>
      <c r="V28" s="823">
        <v>1657</v>
      </c>
      <c r="W28" s="823"/>
      <c r="X28" s="823"/>
      <c r="Y28" s="823"/>
      <c r="Z28" s="823"/>
      <c r="AA28" s="823">
        <v>12</v>
      </c>
      <c r="AB28" s="823"/>
      <c r="AC28" s="823"/>
      <c r="AD28" s="823"/>
      <c r="AE28" s="824"/>
      <c r="AF28" s="825">
        <v>12</v>
      </c>
      <c r="AG28" s="823"/>
      <c r="AH28" s="823"/>
      <c r="AI28" s="823"/>
      <c r="AJ28" s="826"/>
      <c r="AK28" s="827">
        <v>142</v>
      </c>
      <c r="AL28" s="828"/>
      <c r="AM28" s="828"/>
      <c r="AN28" s="828"/>
      <c r="AO28" s="828"/>
      <c r="AP28" s="828" t="s">
        <v>618</v>
      </c>
      <c r="AQ28" s="828"/>
      <c r="AR28" s="828"/>
      <c r="AS28" s="828"/>
      <c r="AT28" s="828"/>
      <c r="AU28" s="828" t="s">
        <v>618</v>
      </c>
      <c r="AV28" s="828"/>
      <c r="AW28" s="828"/>
      <c r="AX28" s="828"/>
      <c r="AY28" s="828"/>
      <c r="AZ28" s="829" t="s">
        <v>618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420</v>
      </c>
      <c r="C29" s="781"/>
      <c r="D29" s="781"/>
      <c r="E29" s="781"/>
      <c r="F29" s="781"/>
      <c r="G29" s="781"/>
      <c r="H29" s="781"/>
      <c r="I29" s="781"/>
      <c r="J29" s="781"/>
      <c r="K29" s="781"/>
      <c r="L29" s="781"/>
      <c r="M29" s="781"/>
      <c r="N29" s="781"/>
      <c r="O29" s="781"/>
      <c r="P29" s="782"/>
      <c r="Q29" s="783">
        <v>2498</v>
      </c>
      <c r="R29" s="784"/>
      <c r="S29" s="784"/>
      <c r="T29" s="784"/>
      <c r="U29" s="784"/>
      <c r="V29" s="784">
        <v>2314</v>
      </c>
      <c r="W29" s="784"/>
      <c r="X29" s="784"/>
      <c r="Y29" s="784"/>
      <c r="Z29" s="784"/>
      <c r="AA29" s="784">
        <v>184</v>
      </c>
      <c r="AB29" s="784"/>
      <c r="AC29" s="784"/>
      <c r="AD29" s="784"/>
      <c r="AE29" s="785"/>
      <c r="AF29" s="786">
        <v>184</v>
      </c>
      <c r="AG29" s="787"/>
      <c r="AH29" s="787"/>
      <c r="AI29" s="787"/>
      <c r="AJ29" s="788"/>
      <c r="AK29" s="834">
        <v>343</v>
      </c>
      <c r="AL29" s="830"/>
      <c r="AM29" s="830"/>
      <c r="AN29" s="830"/>
      <c r="AO29" s="830"/>
      <c r="AP29" s="830" t="s">
        <v>618</v>
      </c>
      <c r="AQ29" s="830"/>
      <c r="AR29" s="830"/>
      <c r="AS29" s="830"/>
      <c r="AT29" s="830"/>
      <c r="AU29" s="830" t="s">
        <v>618</v>
      </c>
      <c r="AV29" s="830"/>
      <c r="AW29" s="830"/>
      <c r="AX29" s="830"/>
      <c r="AY29" s="830"/>
      <c r="AZ29" s="831" t="s">
        <v>618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421</v>
      </c>
      <c r="C30" s="781"/>
      <c r="D30" s="781"/>
      <c r="E30" s="781"/>
      <c r="F30" s="781"/>
      <c r="G30" s="781"/>
      <c r="H30" s="781"/>
      <c r="I30" s="781"/>
      <c r="J30" s="781"/>
      <c r="K30" s="781"/>
      <c r="L30" s="781"/>
      <c r="M30" s="781"/>
      <c r="N30" s="781"/>
      <c r="O30" s="781"/>
      <c r="P30" s="782"/>
      <c r="Q30" s="783">
        <v>14</v>
      </c>
      <c r="R30" s="784"/>
      <c r="S30" s="784"/>
      <c r="T30" s="784"/>
      <c r="U30" s="784"/>
      <c r="V30" s="784">
        <v>13</v>
      </c>
      <c r="W30" s="784"/>
      <c r="X30" s="784"/>
      <c r="Y30" s="784"/>
      <c r="Z30" s="784"/>
      <c r="AA30" s="784">
        <v>1</v>
      </c>
      <c r="AB30" s="784"/>
      <c r="AC30" s="784"/>
      <c r="AD30" s="784"/>
      <c r="AE30" s="785"/>
      <c r="AF30" s="786">
        <v>1</v>
      </c>
      <c r="AG30" s="787"/>
      <c r="AH30" s="787"/>
      <c r="AI30" s="787"/>
      <c r="AJ30" s="788"/>
      <c r="AK30" s="834">
        <v>9</v>
      </c>
      <c r="AL30" s="830"/>
      <c r="AM30" s="830"/>
      <c r="AN30" s="830"/>
      <c r="AO30" s="830"/>
      <c r="AP30" s="830" t="s">
        <v>618</v>
      </c>
      <c r="AQ30" s="830"/>
      <c r="AR30" s="830"/>
      <c r="AS30" s="830"/>
      <c r="AT30" s="830"/>
      <c r="AU30" s="830" t="s">
        <v>618</v>
      </c>
      <c r="AV30" s="830"/>
      <c r="AW30" s="830"/>
      <c r="AX30" s="830"/>
      <c r="AY30" s="830"/>
      <c r="AZ30" s="831" t="s">
        <v>618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422</v>
      </c>
      <c r="C31" s="781"/>
      <c r="D31" s="781"/>
      <c r="E31" s="781"/>
      <c r="F31" s="781"/>
      <c r="G31" s="781"/>
      <c r="H31" s="781"/>
      <c r="I31" s="781"/>
      <c r="J31" s="781"/>
      <c r="K31" s="781"/>
      <c r="L31" s="781"/>
      <c r="M31" s="781"/>
      <c r="N31" s="781"/>
      <c r="O31" s="781"/>
      <c r="P31" s="782"/>
      <c r="Q31" s="783">
        <v>227</v>
      </c>
      <c r="R31" s="784"/>
      <c r="S31" s="784"/>
      <c r="T31" s="784"/>
      <c r="U31" s="784"/>
      <c r="V31" s="784">
        <v>227</v>
      </c>
      <c r="W31" s="784"/>
      <c r="X31" s="784"/>
      <c r="Y31" s="784"/>
      <c r="Z31" s="784"/>
      <c r="AA31" s="784">
        <v>0</v>
      </c>
      <c r="AB31" s="784"/>
      <c r="AC31" s="784"/>
      <c r="AD31" s="784"/>
      <c r="AE31" s="785"/>
      <c r="AF31" s="786">
        <v>0</v>
      </c>
      <c r="AG31" s="787"/>
      <c r="AH31" s="787"/>
      <c r="AI31" s="787"/>
      <c r="AJ31" s="788"/>
      <c r="AK31" s="834">
        <v>69</v>
      </c>
      <c r="AL31" s="830"/>
      <c r="AM31" s="830"/>
      <c r="AN31" s="830"/>
      <c r="AO31" s="830"/>
      <c r="AP31" s="830" t="s">
        <v>618</v>
      </c>
      <c r="AQ31" s="830"/>
      <c r="AR31" s="830"/>
      <c r="AS31" s="830"/>
      <c r="AT31" s="830"/>
      <c r="AU31" s="830" t="s">
        <v>618</v>
      </c>
      <c r="AV31" s="830"/>
      <c r="AW31" s="830"/>
      <c r="AX31" s="830"/>
      <c r="AY31" s="830"/>
      <c r="AZ31" s="831" t="s">
        <v>618</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423</v>
      </c>
      <c r="C32" s="781"/>
      <c r="D32" s="781"/>
      <c r="E32" s="781"/>
      <c r="F32" s="781"/>
      <c r="G32" s="781"/>
      <c r="H32" s="781"/>
      <c r="I32" s="781"/>
      <c r="J32" s="781"/>
      <c r="K32" s="781"/>
      <c r="L32" s="781"/>
      <c r="M32" s="781"/>
      <c r="N32" s="781"/>
      <c r="O32" s="781"/>
      <c r="P32" s="782"/>
      <c r="Q32" s="783">
        <v>7</v>
      </c>
      <c r="R32" s="784"/>
      <c r="S32" s="784"/>
      <c r="T32" s="784"/>
      <c r="U32" s="784"/>
      <c r="V32" s="784">
        <v>7</v>
      </c>
      <c r="W32" s="784"/>
      <c r="X32" s="784"/>
      <c r="Y32" s="784"/>
      <c r="Z32" s="784"/>
      <c r="AA32" s="784">
        <v>0</v>
      </c>
      <c r="AB32" s="784"/>
      <c r="AC32" s="784"/>
      <c r="AD32" s="784"/>
      <c r="AE32" s="785"/>
      <c r="AF32" s="786">
        <v>0</v>
      </c>
      <c r="AG32" s="787"/>
      <c r="AH32" s="787"/>
      <c r="AI32" s="787"/>
      <c r="AJ32" s="788"/>
      <c r="AK32" s="834" t="s">
        <v>618</v>
      </c>
      <c r="AL32" s="830"/>
      <c r="AM32" s="830"/>
      <c r="AN32" s="830"/>
      <c r="AO32" s="830"/>
      <c r="AP32" s="830" t="s">
        <v>618</v>
      </c>
      <c r="AQ32" s="830"/>
      <c r="AR32" s="830"/>
      <c r="AS32" s="830"/>
      <c r="AT32" s="830"/>
      <c r="AU32" s="830" t="s">
        <v>618</v>
      </c>
      <c r="AV32" s="830"/>
      <c r="AW32" s="830"/>
      <c r="AX32" s="830"/>
      <c r="AY32" s="830"/>
      <c r="AZ32" s="831" t="s">
        <v>618</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424</v>
      </c>
      <c r="C33" s="781"/>
      <c r="D33" s="781"/>
      <c r="E33" s="781"/>
      <c r="F33" s="781"/>
      <c r="G33" s="781"/>
      <c r="H33" s="781"/>
      <c r="I33" s="781"/>
      <c r="J33" s="781"/>
      <c r="K33" s="781"/>
      <c r="L33" s="781"/>
      <c r="M33" s="781"/>
      <c r="N33" s="781"/>
      <c r="O33" s="781"/>
      <c r="P33" s="782"/>
      <c r="Q33" s="783">
        <v>608</v>
      </c>
      <c r="R33" s="784"/>
      <c r="S33" s="784"/>
      <c r="T33" s="784"/>
      <c r="U33" s="784"/>
      <c r="V33" s="784">
        <v>572</v>
      </c>
      <c r="W33" s="784"/>
      <c r="X33" s="784"/>
      <c r="Y33" s="784"/>
      <c r="Z33" s="784"/>
      <c r="AA33" s="784">
        <v>36</v>
      </c>
      <c r="AB33" s="784"/>
      <c r="AC33" s="784"/>
      <c r="AD33" s="784"/>
      <c r="AE33" s="785"/>
      <c r="AF33" s="786">
        <v>653</v>
      </c>
      <c r="AG33" s="787"/>
      <c r="AH33" s="787"/>
      <c r="AI33" s="787"/>
      <c r="AJ33" s="788"/>
      <c r="AK33" s="834">
        <v>334</v>
      </c>
      <c r="AL33" s="830"/>
      <c r="AM33" s="830"/>
      <c r="AN33" s="830"/>
      <c r="AO33" s="830"/>
      <c r="AP33" s="830">
        <v>1925</v>
      </c>
      <c r="AQ33" s="830"/>
      <c r="AR33" s="830"/>
      <c r="AS33" s="830"/>
      <c r="AT33" s="830"/>
      <c r="AU33" s="830">
        <v>1238</v>
      </c>
      <c r="AV33" s="830"/>
      <c r="AW33" s="830"/>
      <c r="AX33" s="830"/>
      <c r="AY33" s="830"/>
      <c r="AZ33" s="831" t="s">
        <v>618</v>
      </c>
      <c r="BA33" s="831"/>
      <c r="BB33" s="831"/>
      <c r="BC33" s="831"/>
      <c r="BD33" s="831"/>
      <c r="BE33" s="832" t="s">
        <v>425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426</v>
      </c>
      <c r="C34" s="781"/>
      <c r="D34" s="781"/>
      <c r="E34" s="781"/>
      <c r="F34" s="781"/>
      <c r="G34" s="781"/>
      <c r="H34" s="781"/>
      <c r="I34" s="781"/>
      <c r="J34" s="781"/>
      <c r="K34" s="781"/>
      <c r="L34" s="781"/>
      <c r="M34" s="781"/>
      <c r="N34" s="781"/>
      <c r="O34" s="781"/>
      <c r="P34" s="782"/>
      <c r="Q34" s="783">
        <v>158</v>
      </c>
      <c r="R34" s="784"/>
      <c r="S34" s="784"/>
      <c r="T34" s="784"/>
      <c r="U34" s="784"/>
      <c r="V34" s="784">
        <v>150</v>
      </c>
      <c r="W34" s="784"/>
      <c r="X34" s="784"/>
      <c r="Y34" s="784"/>
      <c r="Z34" s="784"/>
      <c r="AA34" s="784">
        <v>8</v>
      </c>
      <c r="AB34" s="784"/>
      <c r="AC34" s="784"/>
      <c r="AD34" s="784"/>
      <c r="AE34" s="785"/>
      <c r="AF34" s="786">
        <v>8</v>
      </c>
      <c r="AG34" s="787"/>
      <c r="AH34" s="787"/>
      <c r="AI34" s="787"/>
      <c r="AJ34" s="788"/>
      <c r="AK34" s="834">
        <v>98</v>
      </c>
      <c r="AL34" s="830"/>
      <c r="AM34" s="830"/>
      <c r="AN34" s="830"/>
      <c r="AO34" s="830"/>
      <c r="AP34" s="830">
        <v>414</v>
      </c>
      <c r="AQ34" s="830"/>
      <c r="AR34" s="830"/>
      <c r="AS34" s="830"/>
      <c r="AT34" s="830"/>
      <c r="AU34" s="830">
        <v>354</v>
      </c>
      <c r="AV34" s="830"/>
      <c r="AW34" s="830"/>
      <c r="AX34" s="830"/>
      <c r="AY34" s="830"/>
      <c r="AZ34" s="831" t="s">
        <v>618</v>
      </c>
      <c r="BA34" s="831"/>
      <c r="BB34" s="831"/>
      <c r="BC34" s="831"/>
      <c r="BD34" s="831"/>
      <c r="BE34" s="832" t="s">
        <v>427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428</v>
      </c>
      <c r="C35" s="781"/>
      <c r="D35" s="781"/>
      <c r="E35" s="781"/>
      <c r="F35" s="781"/>
      <c r="G35" s="781"/>
      <c r="H35" s="781"/>
      <c r="I35" s="781"/>
      <c r="J35" s="781"/>
      <c r="K35" s="781"/>
      <c r="L35" s="781"/>
      <c r="M35" s="781"/>
      <c r="N35" s="781"/>
      <c r="O35" s="781"/>
      <c r="P35" s="782"/>
      <c r="Q35" s="783">
        <v>291</v>
      </c>
      <c r="R35" s="784"/>
      <c r="S35" s="784"/>
      <c r="T35" s="784"/>
      <c r="U35" s="784"/>
      <c r="V35" s="784">
        <v>277</v>
      </c>
      <c r="W35" s="784"/>
      <c r="X35" s="784"/>
      <c r="Y35" s="784"/>
      <c r="Z35" s="784"/>
      <c r="AA35" s="784">
        <v>14</v>
      </c>
      <c r="AB35" s="784"/>
      <c r="AC35" s="784"/>
      <c r="AD35" s="784"/>
      <c r="AE35" s="785"/>
      <c r="AF35" s="786">
        <v>13</v>
      </c>
      <c r="AG35" s="787"/>
      <c r="AH35" s="787"/>
      <c r="AI35" s="787"/>
      <c r="AJ35" s="788"/>
      <c r="AK35" s="834">
        <v>149</v>
      </c>
      <c r="AL35" s="830"/>
      <c r="AM35" s="830"/>
      <c r="AN35" s="830"/>
      <c r="AO35" s="830"/>
      <c r="AP35" s="830">
        <v>1414</v>
      </c>
      <c r="AQ35" s="830"/>
      <c r="AR35" s="830"/>
      <c r="AS35" s="830"/>
      <c r="AT35" s="830"/>
      <c r="AU35" s="830">
        <v>1348</v>
      </c>
      <c r="AV35" s="830"/>
      <c r="AW35" s="830"/>
      <c r="AX35" s="830"/>
      <c r="AY35" s="830"/>
      <c r="AZ35" s="831" t="s">
        <v>618</v>
      </c>
      <c r="BA35" s="831"/>
      <c r="BB35" s="831"/>
      <c r="BC35" s="831"/>
      <c r="BD35" s="831"/>
      <c r="BE35" s="832" t="s">
        <v>427</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429</v>
      </c>
      <c r="C36" s="781"/>
      <c r="D36" s="781"/>
      <c r="E36" s="781"/>
      <c r="F36" s="781"/>
      <c r="G36" s="781"/>
      <c r="H36" s="781"/>
      <c r="I36" s="781"/>
      <c r="J36" s="781"/>
      <c r="K36" s="781"/>
      <c r="L36" s="781"/>
      <c r="M36" s="781"/>
      <c r="N36" s="781"/>
      <c r="O36" s="781"/>
      <c r="P36" s="782"/>
      <c r="Q36" s="783">
        <v>313</v>
      </c>
      <c r="R36" s="784"/>
      <c r="S36" s="784"/>
      <c r="T36" s="784"/>
      <c r="U36" s="784"/>
      <c r="V36" s="784">
        <v>292</v>
      </c>
      <c r="W36" s="784"/>
      <c r="X36" s="784"/>
      <c r="Y36" s="784"/>
      <c r="Z36" s="784"/>
      <c r="AA36" s="784">
        <v>21</v>
      </c>
      <c r="AB36" s="784"/>
      <c r="AC36" s="784"/>
      <c r="AD36" s="784"/>
      <c r="AE36" s="785"/>
      <c r="AF36" s="786">
        <v>21</v>
      </c>
      <c r="AG36" s="787"/>
      <c r="AH36" s="787"/>
      <c r="AI36" s="787"/>
      <c r="AJ36" s="788"/>
      <c r="AK36" s="834">
        <v>191</v>
      </c>
      <c r="AL36" s="830"/>
      <c r="AM36" s="830"/>
      <c r="AN36" s="830"/>
      <c r="AO36" s="830"/>
      <c r="AP36" s="830">
        <v>1401</v>
      </c>
      <c r="AQ36" s="830"/>
      <c r="AR36" s="830"/>
      <c r="AS36" s="830"/>
      <c r="AT36" s="830"/>
      <c r="AU36" s="830">
        <v>1242</v>
      </c>
      <c r="AV36" s="830"/>
      <c r="AW36" s="830"/>
      <c r="AX36" s="830"/>
      <c r="AY36" s="830"/>
      <c r="AZ36" s="831" t="s">
        <v>618</v>
      </c>
      <c r="BA36" s="831"/>
      <c r="BB36" s="831"/>
      <c r="BC36" s="831"/>
      <c r="BD36" s="831"/>
      <c r="BE36" s="832" t="s">
        <v>427</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t="s">
        <v>430</v>
      </c>
      <c r="C37" s="781"/>
      <c r="D37" s="781"/>
      <c r="E37" s="781"/>
      <c r="F37" s="781"/>
      <c r="G37" s="781"/>
      <c r="H37" s="781"/>
      <c r="I37" s="781"/>
      <c r="J37" s="781"/>
      <c r="K37" s="781"/>
      <c r="L37" s="781"/>
      <c r="M37" s="781"/>
      <c r="N37" s="781"/>
      <c r="O37" s="781"/>
      <c r="P37" s="782"/>
      <c r="Q37" s="783">
        <v>45</v>
      </c>
      <c r="R37" s="784"/>
      <c r="S37" s="784"/>
      <c r="T37" s="784"/>
      <c r="U37" s="784"/>
      <c r="V37" s="784">
        <v>45</v>
      </c>
      <c r="W37" s="784"/>
      <c r="X37" s="784"/>
      <c r="Y37" s="784"/>
      <c r="Z37" s="784"/>
      <c r="AA37" s="784" t="s">
        <v>618</v>
      </c>
      <c r="AB37" s="784"/>
      <c r="AC37" s="784"/>
      <c r="AD37" s="784"/>
      <c r="AE37" s="785"/>
      <c r="AF37" s="786" t="s">
        <v>131</v>
      </c>
      <c r="AG37" s="787"/>
      <c r="AH37" s="787"/>
      <c r="AI37" s="787"/>
      <c r="AJ37" s="788"/>
      <c r="AK37" s="834">
        <v>32</v>
      </c>
      <c r="AL37" s="830"/>
      <c r="AM37" s="830"/>
      <c r="AN37" s="830"/>
      <c r="AO37" s="830"/>
      <c r="AP37" s="830">
        <v>2</v>
      </c>
      <c r="AQ37" s="830"/>
      <c r="AR37" s="830"/>
      <c r="AS37" s="830"/>
      <c r="AT37" s="830"/>
      <c r="AU37" s="830" t="s">
        <v>618</v>
      </c>
      <c r="AV37" s="830"/>
      <c r="AW37" s="830"/>
      <c r="AX37" s="830"/>
      <c r="AY37" s="830"/>
      <c r="AZ37" s="831" t="s">
        <v>618</v>
      </c>
      <c r="BA37" s="831"/>
      <c r="BB37" s="831"/>
      <c r="BC37" s="831"/>
      <c r="BD37" s="831"/>
      <c r="BE37" s="832" t="s">
        <v>427</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431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407</v>
      </c>
      <c r="B63" s="789" t="s">
        <v>432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893</v>
      </c>
      <c r="AG63" s="844"/>
      <c r="AH63" s="844"/>
      <c r="AI63" s="844"/>
      <c r="AJ63" s="845"/>
      <c r="AK63" s="846"/>
      <c r="AL63" s="841"/>
      <c r="AM63" s="841"/>
      <c r="AN63" s="841"/>
      <c r="AO63" s="841"/>
      <c r="AP63" s="844">
        <f>SUM(AP28:AT37)</f>
        <v>5156</v>
      </c>
      <c r="AQ63" s="844"/>
      <c r="AR63" s="844"/>
      <c r="AS63" s="844"/>
      <c r="AT63" s="844"/>
      <c r="AU63" s="844">
        <f>SUM(AU28:AY37)</f>
        <v>4182</v>
      </c>
      <c r="AV63" s="844"/>
      <c r="AW63" s="844"/>
      <c r="AX63" s="844"/>
      <c r="AY63" s="844"/>
      <c r="AZ63" s="848"/>
      <c r="BA63" s="848"/>
      <c r="BB63" s="848"/>
      <c r="BC63" s="848"/>
      <c r="BD63" s="848"/>
      <c r="BE63" s="849"/>
      <c r="BF63" s="849"/>
      <c r="BG63" s="849"/>
      <c r="BH63" s="849"/>
      <c r="BI63" s="850"/>
      <c r="BJ63" s="851" t="s">
        <v>433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434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435</v>
      </c>
      <c r="B66" s="728"/>
      <c r="C66" s="728"/>
      <c r="D66" s="728"/>
      <c r="E66" s="728"/>
      <c r="F66" s="728"/>
      <c r="G66" s="728"/>
      <c r="H66" s="728"/>
      <c r="I66" s="728"/>
      <c r="J66" s="728"/>
      <c r="K66" s="728"/>
      <c r="L66" s="728"/>
      <c r="M66" s="728"/>
      <c r="N66" s="728"/>
      <c r="O66" s="728"/>
      <c r="P66" s="729"/>
      <c r="Q66" s="733" t="s">
        <v>436</v>
      </c>
      <c r="R66" s="734"/>
      <c r="S66" s="734"/>
      <c r="T66" s="734"/>
      <c r="U66" s="735"/>
      <c r="V66" s="733" t="s">
        <v>437</v>
      </c>
      <c r="W66" s="734"/>
      <c r="X66" s="734"/>
      <c r="Y66" s="734"/>
      <c r="Z66" s="735"/>
      <c r="AA66" s="733" t="s">
        <v>438</v>
      </c>
      <c r="AB66" s="734"/>
      <c r="AC66" s="734"/>
      <c r="AD66" s="734"/>
      <c r="AE66" s="735"/>
      <c r="AF66" s="854" t="s">
        <v>439</v>
      </c>
      <c r="AG66" s="815"/>
      <c r="AH66" s="815"/>
      <c r="AI66" s="815"/>
      <c r="AJ66" s="855"/>
      <c r="AK66" s="733" t="s">
        <v>440</v>
      </c>
      <c r="AL66" s="728"/>
      <c r="AM66" s="728"/>
      <c r="AN66" s="728"/>
      <c r="AO66" s="729"/>
      <c r="AP66" s="733" t="s">
        <v>441</v>
      </c>
      <c r="AQ66" s="734"/>
      <c r="AR66" s="734"/>
      <c r="AS66" s="734"/>
      <c r="AT66" s="735"/>
      <c r="AU66" s="733" t="s">
        <v>442</v>
      </c>
      <c r="AV66" s="734"/>
      <c r="AW66" s="734"/>
      <c r="AX66" s="734"/>
      <c r="AY66" s="735"/>
      <c r="AZ66" s="733" t="s">
        <v>388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619</v>
      </c>
      <c r="C68" s="870"/>
      <c r="D68" s="870"/>
      <c r="E68" s="870"/>
      <c r="F68" s="870"/>
      <c r="G68" s="870"/>
      <c r="H68" s="870"/>
      <c r="I68" s="870"/>
      <c r="J68" s="870"/>
      <c r="K68" s="870"/>
      <c r="L68" s="870"/>
      <c r="M68" s="870"/>
      <c r="N68" s="870"/>
      <c r="O68" s="870"/>
      <c r="P68" s="871"/>
      <c r="Q68" s="872">
        <v>162</v>
      </c>
      <c r="R68" s="866"/>
      <c r="S68" s="866"/>
      <c r="T68" s="866"/>
      <c r="U68" s="866"/>
      <c r="V68" s="866">
        <v>158</v>
      </c>
      <c r="W68" s="866"/>
      <c r="X68" s="866"/>
      <c r="Y68" s="866"/>
      <c r="Z68" s="866"/>
      <c r="AA68" s="866">
        <v>4</v>
      </c>
      <c r="AB68" s="866"/>
      <c r="AC68" s="866"/>
      <c r="AD68" s="866"/>
      <c r="AE68" s="866"/>
      <c r="AF68" s="866">
        <v>4</v>
      </c>
      <c r="AG68" s="866"/>
      <c r="AH68" s="866"/>
      <c r="AI68" s="866"/>
      <c r="AJ68" s="866"/>
      <c r="AK68" s="866">
        <v>7</v>
      </c>
      <c r="AL68" s="866"/>
      <c r="AM68" s="866"/>
      <c r="AN68" s="866"/>
      <c r="AO68" s="866"/>
      <c r="AP68" s="866" t="s">
        <v>618</v>
      </c>
      <c r="AQ68" s="866"/>
      <c r="AR68" s="866"/>
      <c r="AS68" s="866"/>
      <c r="AT68" s="866"/>
      <c r="AU68" s="866" t="s">
        <v>618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620</v>
      </c>
      <c r="C69" s="874"/>
      <c r="D69" s="874"/>
      <c r="E69" s="874"/>
      <c r="F69" s="874"/>
      <c r="G69" s="874"/>
      <c r="H69" s="874"/>
      <c r="I69" s="874"/>
      <c r="J69" s="874"/>
      <c r="K69" s="874"/>
      <c r="L69" s="874"/>
      <c r="M69" s="874"/>
      <c r="N69" s="874"/>
      <c r="O69" s="874"/>
      <c r="P69" s="875"/>
      <c r="Q69" s="876">
        <v>21</v>
      </c>
      <c r="R69" s="830"/>
      <c r="S69" s="830"/>
      <c r="T69" s="830"/>
      <c r="U69" s="830"/>
      <c r="V69" s="830">
        <v>20</v>
      </c>
      <c r="W69" s="830"/>
      <c r="X69" s="830"/>
      <c r="Y69" s="830"/>
      <c r="Z69" s="830"/>
      <c r="AA69" s="830">
        <v>1</v>
      </c>
      <c r="AB69" s="830"/>
      <c r="AC69" s="830"/>
      <c r="AD69" s="830"/>
      <c r="AE69" s="830"/>
      <c r="AF69" s="830">
        <v>1</v>
      </c>
      <c r="AG69" s="830"/>
      <c r="AH69" s="830"/>
      <c r="AI69" s="830"/>
      <c r="AJ69" s="830"/>
      <c r="AK69" s="830" t="s">
        <v>618</v>
      </c>
      <c r="AL69" s="830"/>
      <c r="AM69" s="830"/>
      <c r="AN69" s="830"/>
      <c r="AO69" s="830"/>
      <c r="AP69" s="830" t="s">
        <v>618</v>
      </c>
      <c r="AQ69" s="830"/>
      <c r="AR69" s="830"/>
      <c r="AS69" s="830"/>
      <c r="AT69" s="830"/>
      <c r="AU69" s="830" t="s">
        <v>618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621</v>
      </c>
      <c r="C70" s="874"/>
      <c r="D70" s="874"/>
      <c r="E70" s="874"/>
      <c r="F70" s="874"/>
      <c r="G70" s="874"/>
      <c r="H70" s="874"/>
      <c r="I70" s="874"/>
      <c r="J70" s="874"/>
      <c r="K70" s="874"/>
      <c r="L70" s="874"/>
      <c r="M70" s="874"/>
      <c r="N70" s="874"/>
      <c r="O70" s="874"/>
      <c r="P70" s="875"/>
      <c r="Q70" s="876">
        <v>299</v>
      </c>
      <c r="R70" s="830"/>
      <c r="S70" s="830"/>
      <c r="T70" s="830"/>
      <c r="U70" s="830"/>
      <c r="V70" s="830">
        <v>259</v>
      </c>
      <c r="W70" s="830"/>
      <c r="X70" s="830"/>
      <c r="Y70" s="830"/>
      <c r="Z70" s="830"/>
      <c r="AA70" s="830">
        <v>40</v>
      </c>
      <c r="AB70" s="830"/>
      <c r="AC70" s="830"/>
      <c r="AD70" s="830"/>
      <c r="AE70" s="830"/>
      <c r="AF70" s="830">
        <v>40</v>
      </c>
      <c r="AG70" s="830"/>
      <c r="AH70" s="830"/>
      <c r="AI70" s="830"/>
      <c r="AJ70" s="830"/>
      <c r="AK70" s="830" t="s">
        <v>618</v>
      </c>
      <c r="AL70" s="830"/>
      <c r="AM70" s="830"/>
      <c r="AN70" s="830"/>
      <c r="AO70" s="830"/>
      <c r="AP70" s="830">
        <v>10</v>
      </c>
      <c r="AQ70" s="830"/>
      <c r="AR70" s="830"/>
      <c r="AS70" s="830"/>
      <c r="AT70" s="830"/>
      <c r="AU70" s="830">
        <v>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622</v>
      </c>
      <c r="C71" s="874"/>
      <c r="D71" s="874"/>
      <c r="E71" s="874"/>
      <c r="F71" s="874"/>
      <c r="G71" s="874"/>
      <c r="H71" s="874"/>
      <c r="I71" s="874"/>
      <c r="J71" s="874"/>
      <c r="K71" s="874"/>
      <c r="L71" s="874"/>
      <c r="M71" s="874"/>
      <c r="N71" s="874"/>
      <c r="O71" s="874"/>
      <c r="P71" s="875"/>
      <c r="Q71" s="876">
        <v>16</v>
      </c>
      <c r="R71" s="830"/>
      <c r="S71" s="830"/>
      <c r="T71" s="830"/>
      <c r="U71" s="830"/>
      <c r="V71" s="830">
        <v>12</v>
      </c>
      <c r="W71" s="830"/>
      <c r="X71" s="830"/>
      <c r="Y71" s="830"/>
      <c r="Z71" s="830"/>
      <c r="AA71" s="830">
        <v>4</v>
      </c>
      <c r="AB71" s="830"/>
      <c r="AC71" s="830"/>
      <c r="AD71" s="830"/>
      <c r="AE71" s="830"/>
      <c r="AF71" s="830">
        <v>4</v>
      </c>
      <c r="AG71" s="830"/>
      <c r="AH71" s="830"/>
      <c r="AI71" s="830"/>
      <c r="AJ71" s="830"/>
      <c r="AK71" s="830" t="s">
        <v>618</v>
      </c>
      <c r="AL71" s="830"/>
      <c r="AM71" s="830"/>
      <c r="AN71" s="830"/>
      <c r="AO71" s="830"/>
      <c r="AP71" s="830" t="s">
        <v>618</v>
      </c>
      <c r="AQ71" s="830"/>
      <c r="AR71" s="830"/>
      <c r="AS71" s="830"/>
      <c r="AT71" s="830"/>
      <c r="AU71" s="830" t="s">
        <v>618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623</v>
      </c>
      <c r="C72" s="874"/>
      <c r="D72" s="874"/>
      <c r="E72" s="874"/>
      <c r="F72" s="874"/>
      <c r="G72" s="874"/>
      <c r="H72" s="874"/>
      <c r="I72" s="874"/>
      <c r="J72" s="874"/>
      <c r="K72" s="874"/>
      <c r="L72" s="874"/>
      <c r="M72" s="874"/>
      <c r="N72" s="874"/>
      <c r="O72" s="874"/>
      <c r="P72" s="875"/>
      <c r="Q72" s="876">
        <v>41</v>
      </c>
      <c r="R72" s="830"/>
      <c r="S72" s="830"/>
      <c r="T72" s="830"/>
      <c r="U72" s="830"/>
      <c r="V72" s="830">
        <v>35</v>
      </c>
      <c r="W72" s="830"/>
      <c r="X72" s="830"/>
      <c r="Y72" s="830"/>
      <c r="Z72" s="830"/>
      <c r="AA72" s="830">
        <v>6</v>
      </c>
      <c r="AB72" s="830"/>
      <c r="AC72" s="830"/>
      <c r="AD72" s="830"/>
      <c r="AE72" s="830"/>
      <c r="AF72" s="830">
        <v>6</v>
      </c>
      <c r="AG72" s="830"/>
      <c r="AH72" s="830"/>
      <c r="AI72" s="830"/>
      <c r="AJ72" s="830"/>
      <c r="AK72" s="830" t="s">
        <v>618</v>
      </c>
      <c r="AL72" s="830"/>
      <c r="AM72" s="830"/>
      <c r="AN72" s="830"/>
      <c r="AO72" s="830"/>
      <c r="AP72" s="830" t="s">
        <v>618</v>
      </c>
      <c r="AQ72" s="830"/>
      <c r="AR72" s="830"/>
      <c r="AS72" s="830"/>
      <c r="AT72" s="830"/>
      <c r="AU72" s="830" t="s">
        <v>618</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624</v>
      </c>
      <c r="C73" s="874"/>
      <c r="D73" s="874"/>
      <c r="E73" s="874"/>
      <c r="F73" s="874"/>
      <c r="G73" s="874"/>
      <c r="H73" s="874"/>
      <c r="I73" s="874"/>
      <c r="J73" s="874"/>
      <c r="K73" s="874"/>
      <c r="L73" s="874"/>
      <c r="M73" s="874"/>
      <c r="N73" s="874"/>
      <c r="O73" s="874"/>
      <c r="P73" s="875"/>
      <c r="Q73" s="876">
        <v>11</v>
      </c>
      <c r="R73" s="830"/>
      <c r="S73" s="830"/>
      <c r="T73" s="830"/>
      <c r="U73" s="830"/>
      <c r="V73" s="830">
        <v>2</v>
      </c>
      <c r="W73" s="830"/>
      <c r="X73" s="830"/>
      <c r="Y73" s="830"/>
      <c r="Z73" s="830"/>
      <c r="AA73" s="830">
        <v>9</v>
      </c>
      <c r="AB73" s="830"/>
      <c r="AC73" s="830"/>
      <c r="AD73" s="830"/>
      <c r="AE73" s="830"/>
      <c r="AF73" s="830">
        <v>9</v>
      </c>
      <c r="AG73" s="830"/>
      <c r="AH73" s="830"/>
      <c r="AI73" s="830"/>
      <c r="AJ73" s="830"/>
      <c r="AK73" s="830" t="s">
        <v>618</v>
      </c>
      <c r="AL73" s="830"/>
      <c r="AM73" s="830"/>
      <c r="AN73" s="830"/>
      <c r="AO73" s="830"/>
      <c r="AP73" s="830" t="s">
        <v>618</v>
      </c>
      <c r="AQ73" s="830"/>
      <c r="AR73" s="830"/>
      <c r="AS73" s="830"/>
      <c r="AT73" s="830"/>
      <c r="AU73" s="830" t="s">
        <v>618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625</v>
      </c>
      <c r="C74" s="874"/>
      <c r="D74" s="874"/>
      <c r="E74" s="874"/>
      <c r="F74" s="874"/>
      <c r="G74" s="874"/>
      <c r="H74" s="874"/>
      <c r="I74" s="874"/>
      <c r="J74" s="874"/>
      <c r="K74" s="874"/>
      <c r="L74" s="874"/>
      <c r="M74" s="874"/>
      <c r="N74" s="874"/>
      <c r="O74" s="874"/>
      <c r="P74" s="875"/>
      <c r="Q74" s="876">
        <v>1847</v>
      </c>
      <c r="R74" s="830"/>
      <c r="S74" s="830"/>
      <c r="T74" s="830"/>
      <c r="U74" s="830"/>
      <c r="V74" s="830">
        <v>1651</v>
      </c>
      <c r="W74" s="830"/>
      <c r="X74" s="830"/>
      <c r="Y74" s="830"/>
      <c r="Z74" s="830"/>
      <c r="AA74" s="830">
        <v>196</v>
      </c>
      <c r="AB74" s="830"/>
      <c r="AC74" s="830"/>
      <c r="AD74" s="830"/>
      <c r="AE74" s="830"/>
      <c r="AF74" s="830">
        <v>196</v>
      </c>
      <c r="AG74" s="830"/>
      <c r="AH74" s="830"/>
      <c r="AI74" s="830"/>
      <c r="AJ74" s="830"/>
      <c r="AK74" s="830" t="s">
        <v>618</v>
      </c>
      <c r="AL74" s="830"/>
      <c r="AM74" s="830"/>
      <c r="AN74" s="830"/>
      <c r="AO74" s="830"/>
      <c r="AP74" s="830">
        <v>5547</v>
      </c>
      <c r="AQ74" s="830"/>
      <c r="AR74" s="830"/>
      <c r="AS74" s="830"/>
      <c r="AT74" s="830"/>
      <c r="AU74" s="830">
        <v>512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626</v>
      </c>
      <c r="C75" s="874"/>
      <c r="D75" s="874"/>
      <c r="E75" s="874"/>
      <c r="F75" s="874"/>
      <c r="G75" s="874"/>
      <c r="H75" s="874"/>
      <c r="I75" s="874"/>
      <c r="J75" s="874"/>
      <c r="K75" s="874"/>
      <c r="L75" s="874"/>
      <c r="M75" s="874"/>
      <c r="N75" s="874"/>
      <c r="O75" s="874"/>
      <c r="P75" s="875"/>
      <c r="Q75" s="877">
        <v>605</v>
      </c>
      <c r="R75" s="878"/>
      <c r="S75" s="878"/>
      <c r="T75" s="878"/>
      <c r="U75" s="834"/>
      <c r="V75" s="879">
        <v>558</v>
      </c>
      <c r="W75" s="878"/>
      <c r="X75" s="878"/>
      <c r="Y75" s="878"/>
      <c r="Z75" s="834"/>
      <c r="AA75" s="879">
        <v>47</v>
      </c>
      <c r="AB75" s="878"/>
      <c r="AC75" s="878"/>
      <c r="AD75" s="878"/>
      <c r="AE75" s="834"/>
      <c r="AF75" s="879">
        <v>47</v>
      </c>
      <c r="AG75" s="878"/>
      <c r="AH75" s="878"/>
      <c r="AI75" s="878"/>
      <c r="AJ75" s="834"/>
      <c r="AK75" s="879" t="s">
        <v>618</v>
      </c>
      <c r="AL75" s="878"/>
      <c r="AM75" s="878"/>
      <c r="AN75" s="878"/>
      <c r="AO75" s="834"/>
      <c r="AP75" s="879">
        <v>2036</v>
      </c>
      <c r="AQ75" s="878"/>
      <c r="AR75" s="878"/>
      <c r="AS75" s="878"/>
      <c r="AT75" s="834"/>
      <c r="AU75" s="879">
        <v>104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627</v>
      </c>
      <c r="C76" s="874"/>
      <c r="D76" s="874"/>
      <c r="E76" s="874"/>
      <c r="F76" s="874"/>
      <c r="G76" s="874"/>
      <c r="H76" s="874"/>
      <c r="I76" s="874"/>
      <c r="J76" s="874"/>
      <c r="K76" s="874"/>
      <c r="L76" s="874"/>
      <c r="M76" s="874"/>
      <c r="N76" s="874"/>
      <c r="O76" s="874"/>
      <c r="P76" s="875"/>
      <c r="Q76" s="877">
        <v>2636</v>
      </c>
      <c r="R76" s="878"/>
      <c r="S76" s="878"/>
      <c r="T76" s="878"/>
      <c r="U76" s="834"/>
      <c r="V76" s="879">
        <v>2515</v>
      </c>
      <c r="W76" s="878"/>
      <c r="X76" s="878"/>
      <c r="Y76" s="878"/>
      <c r="Z76" s="834"/>
      <c r="AA76" s="879">
        <v>121</v>
      </c>
      <c r="AB76" s="878"/>
      <c r="AC76" s="878"/>
      <c r="AD76" s="878"/>
      <c r="AE76" s="834"/>
      <c r="AF76" s="879">
        <v>121</v>
      </c>
      <c r="AG76" s="878"/>
      <c r="AH76" s="878"/>
      <c r="AI76" s="878"/>
      <c r="AJ76" s="834"/>
      <c r="AK76" s="879">
        <v>2</v>
      </c>
      <c r="AL76" s="878"/>
      <c r="AM76" s="878"/>
      <c r="AN76" s="878"/>
      <c r="AO76" s="834"/>
      <c r="AP76" s="879">
        <v>1785</v>
      </c>
      <c r="AQ76" s="878"/>
      <c r="AR76" s="878"/>
      <c r="AS76" s="878"/>
      <c r="AT76" s="834"/>
      <c r="AU76" s="879">
        <v>147</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628</v>
      </c>
      <c r="C77" s="874"/>
      <c r="D77" s="874"/>
      <c r="E77" s="874"/>
      <c r="F77" s="874"/>
      <c r="G77" s="874"/>
      <c r="H77" s="874"/>
      <c r="I77" s="874"/>
      <c r="J77" s="874"/>
      <c r="K77" s="874"/>
      <c r="L77" s="874"/>
      <c r="M77" s="874"/>
      <c r="N77" s="874"/>
      <c r="O77" s="874"/>
      <c r="P77" s="875"/>
      <c r="Q77" s="877">
        <v>110</v>
      </c>
      <c r="R77" s="878"/>
      <c r="S77" s="878"/>
      <c r="T77" s="878"/>
      <c r="U77" s="834"/>
      <c r="V77" s="879">
        <v>88</v>
      </c>
      <c r="W77" s="878"/>
      <c r="X77" s="878"/>
      <c r="Y77" s="878"/>
      <c r="Z77" s="834"/>
      <c r="AA77" s="879">
        <v>22</v>
      </c>
      <c r="AB77" s="878"/>
      <c r="AC77" s="878"/>
      <c r="AD77" s="878"/>
      <c r="AE77" s="834"/>
      <c r="AF77" s="879">
        <v>22</v>
      </c>
      <c r="AG77" s="878"/>
      <c r="AH77" s="878"/>
      <c r="AI77" s="878"/>
      <c r="AJ77" s="834"/>
      <c r="AK77" s="879" t="s">
        <v>618</v>
      </c>
      <c r="AL77" s="878"/>
      <c r="AM77" s="878"/>
      <c r="AN77" s="878"/>
      <c r="AO77" s="834"/>
      <c r="AP77" s="879" t="s">
        <v>618</v>
      </c>
      <c r="AQ77" s="878"/>
      <c r="AR77" s="878"/>
      <c r="AS77" s="878"/>
      <c r="AT77" s="834"/>
      <c r="AU77" s="879" t="s">
        <v>618</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629</v>
      </c>
      <c r="C78" s="874"/>
      <c r="D78" s="874"/>
      <c r="E78" s="874"/>
      <c r="F78" s="874"/>
      <c r="G78" s="874"/>
      <c r="H78" s="874"/>
      <c r="I78" s="874"/>
      <c r="J78" s="874"/>
      <c r="K78" s="874"/>
      <c r="L78" s="874"/>
      <c r="M78" s="874"/>
      <c r="N78" s="874"/>
      <c r="O78" s="874"/>
      <c r="P78" s="875"/>
      <c r="Q78" s="876">
        <v>6419</v>
      </c>
      <c r="R78" s="830"/>
      <c r="S78" s="830"/>
      <c r="T78" s="830"/>
      <c r="U78" s="830"/>
      <c r="V78" s="830">
        <v>6830</v>
      </c>
      <c r="W78" s="830"/>
      <c r="X78" s="830"/>
      <c r="Y78" s="830"/>
      <c r="Z78" s="830"/>
      <c r="AA78" s="830">
        <v>-411</v>
      </c>
      <c r="AB78" s="830"/>
      <c r="AC78" s="830"/>
      <c r="AD78" s="830"/>
      <c r="AE78" s="830"/>
      <c r="AF78" s="830">
        <v>3374</v>
      </c>
      <c r="AG78" s="830"/>
      <c r="AH78" s="830"/>
      <c r="AI78" s="830"/>
      <c r="AJ78" s="830"/>
      <c r="AK78" s="830" t="s">
        <v>618</v>
      </c>
      <c r="AL78" s="830"/>
      <c r="AM78" s="830"/>
      <c r="AN78" s="830"/>
      <c r="AO78" s="830"/>
      <c r="AP78" s="830">
        <v>17137</v>
      </c>
      <c r="AQ78" s="830"/>
      <c r="AR78" s="830"/>
      <c r="AS78" s="830"/>
      <c r="AT78" s="830"/>
      <c r="AU78" s="830">
        <v>1</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630</v>
      </c>
      <c r="C79" s="874"/>
      <c r="D79" s="874"/>
      <c r="E79" s="874"/>
      <c r="F79" s="874"/>
      <c r="G79" s="874"/>
      <c r="H79" s="874"/>
      <c r="I79" s="874"/>
      <c r="J79" s="874"/>
      <c r="K79" s="874"/>
      <c r="L79" s="874"/>
      <c r="M79" s="874"/>
      <c r="N79" s="874"/>
      <c r="O79" s="874"/>
      <c r="P79" s="875"/>
      <c r="Q79" s="876">
        <v>318</v>
      </c>
      <c r="R79" s="830"/>
      <c r="S79" s="830"/>
      <c r="T79" s="830"/>
      <c r="U79" s="830"/>
      <c r="V79" s="830">
        <v>315</v>
      </c>
      <c r="W79" s="830"/>
      <c r="X79" s="830"/>
      <c r="Y79" s="830"/>
      <c r="Z79" s="830"/>
      <c r="AA79" s="830">
        <v>3</v>
      </c>
      <c r="AB79" s="830"/>
      <c r="AC79" s="830"/>
      <c r="AD79" s="830"/>
      <c r="AE79" s="830"/>
      <c r="AF79" s="830">
        <v>3</v>
      </c>
      <c r="AG79" s="830"/>
      <c r="AH79" s="830"/>
      <c r="AI79" s="830"/>
      <c r="AJ79" s="830"/>
      <c r="AK79" s="830">
        <v>226</v>
      </c>
      <c r="AL79" s="830"/>
      <c r="AM79" s="830"/>
      <c r="AN79" s="830"/>
      <c r="AO79" s="830"/>
      <c r="AP79" s="830" t="s">
        <v>618</v>
      </c>
      <c r="AQ79" s="830"/>
      <c r="AR79" s="830"/>
      <c r="AS79" s="830"/>
      <c r="AT79" s="830"/>
      <c r="AU79" s="830" t="s">
        <v>618</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632</v>
      </c>
      <c r="C80" s="874"/>
      <c r="D80" s="874"/>
      <c r="E80" s="874"/>
      <c r="F80" s="874"/>
      <c r="G80" s="874"/>
      <c r="H80" s="874"/>
      <c r="I80" s="874"/>
      <c r="J80" s="874"/>
      <c r="K80" s="874"/>
      <c r="L80" s="874"/>
      <c r="M80" s="874"/>
      <c r="N80" s="874"/>
      <c r="O80" s="874"/>
      <c r="P80" s="875"/>
      <c r="Q80" s="876">
        <v>292382</v>
      </c>
      <c r="R80" s="830"/>
      <c r="S80" s="830"/>
      <c r="T80" s="830"/>
      <c r="U80" s="830"/>
      <c r="V80" s="830">
        <v>292372</v>
      </c>
      <c r="W80" s="830"/>
      <c r="X80" s="830"/>
      <c r="Y80" s="830"/>
      <c r="Z80" s="830"/>
      <c r="AA80" s="830">
        <v>10</v>
      </c>
      <c r="AB80" s="830"/>
      <c r="AC80" s="830"/>
      <c r="AD80" s="830"/>
      <c r="AE80" s="830"/>
      <c r="AF80" s="830">
        <v>10</v>
      </c>
      <c r="AG80" s="830"/>
      <c r="AH80" s="830"/>
      <c r="AI80" s="830"/>
      <c r="AJ80" s="830"/>
      <c r="AK80" s="830">
        <v>8484</v>
      </c>
      <c r="AL80" s="830"/>
      <c r="AM80" s="830"/>
      <c r="AN80" s="830"/>
      <c r="AO80" s="830"/>
      <c r="AP80" s="830" t="s">
        <v>618</v>
      </c>
      <c r="AQ80" s="830"/>
      <c r="AR80" s="830"/>
      <c r="AS80" s="830"/>
      <c r="AT80" s="830"/>
      <c r="AU80" s="830" t="s">
        <v>618</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631</v>
      </c>
      <c r="C81" s="874"/>
      <c r="D81" s="874"/>
      <c r="E81" s="874"/>
      <c r="F81" s="874"/>
      <c r="G81" s="874"/>
      <c r="H81" s="874"/>
      <c r="I81" s="874"/>
      <c r="J81" s="874"/>
      <c r="K81" s="874"/>
      <c r="L81" s="874"/>
      <c r="M81" s="874"/>
      <c r="N81" s="874"/>
      <c r="O81" s="874"/>
      <c r="P81" s="875"/>
      <c r="Q81" s="876">
        <v>6273</v>
      </c>
      <c r="R81" s="830"/>
      <c r="S81" s="830"/>
      <c r="T81" s="830"/>
      <c r="U81" s="830"/>
      <c r="V81" s="830">
        <v>6106</v>
      </c>
      <c r="W81" s="830"/>
      <c r="X81" s="830"/>
      <c r="Y81" s="830"/>
      <c r="Z81" s="830"/>
      <c r="AA81" s="830">
        <v>167</v>
      </c>
      <c r="AB81" s="830"/>
      <c r="AC81" s="830"/>
      <c r="AD81" s="830"/>
      <c r="AE81" s="830"/>
      <c r="AF81" s="830">
        <v>167</v>
      </c>
      <c r="AG81" s="830"/>
      <c r="AH81" s="830"/>
      <c r="AI81" s="830"/>
      <c r="AJ81" s="830"/>
      <c r="AK81" s="830">
        <v>19</v>
      </c>
      <c r="AL81" s="830"/>
      <c r="AM81" s="830"/>
      <c r="AN81" s="830"/>
      <c r="AO81" s="830"/>
      <c r="AP81" s="830" t="s">
        <v>618</v>
      </c>
      <c r="AQ81" s="830"/>
      <c r="AR81" s="830"/>
      <c r="AS81" s="830"/>
      <c r="AT81" s="830"/>
      <c r="AU81" s="830" t="s">
        <v>618</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t="s">
        <v>633</v>
      </c>
      <c r="C82" s="874"/>
      <c r="D82" s="874"/>
      <c r="E82" s="874"/>
      <c r="F82" s="874"/>
      <c r="G82" s="874"/>
      <c r="H82" s="874"/>
      <c r="I82" s="874"/>
      <c r="J82" s="874"/>
      <c r="K82" s="874"/>
      <c r="L82" s="874"/>
      <c r="M82" s="874"/>
      <c r="N82" s="874"/>
      <c r="O82" s="874"/>
      <c r="P82" s="875"/>
      <c r="Q82" s="876">
        <v>776</v>
      </c>
      <c r="R82" s="830"/>
      <c r="S82" s="830"/>
      <c r="T82" s="830"/>
      <c r="U82" s="830"/>
      <c r="V82" s="830">
        <v>379</v>
      </c>
      <c r="W82" s="830"/>
      <c r="X82" s="830"/>
      <c r="Y82" s="830"/>
      <c r="Z82" s="830"/>
      <c r="AA82" s="830">
        <v>397</v>
      </c>
      <c r="AB82" s="830"/>
      <c r="AC82" s="830"/>
      <c r="AD82" s="830"/>
      <c r="AE82" s="830"/>
      <c r="AF82" s="830">
        <v>397</v>
      </c>
      <c r="AG82" s="830"/>
      <c r="AH82" s="830"/>
      <c r="AI82" s="830"/>
      <c r="AJ82" s="830"/>
      <c r="AK82" s="830" t="s">
        <v>618</v>
      </c>
      <c r="AL82" s="830"/>
      <c r="AM82" s="830"/>
      <c r="AN82" s="830"/>
      <c r="AO82" s="830"/>
      <c r="AP82" s="830" t="s">
        <v>618</v>
      </c>
      <c r="AQ82" s="830"/>
      <c r="AR82" s="830"/>
      <c r="AS82" s="830"/>
      <c r="AT82" s="830"/>
      <c r="AU82" s="830" t="s">
        <v>618</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t="s">
        <v>634</v>
      </c>
      <c r="C83" s="874"/>
      <c r="D83" s="874"/>
      <c r="E83" s="874"/>
      <c r="F83" s="874"/>
      <c r="G83" s="874"/>
      <c r="H83" s="874"/>
      <c r="I83" s="874"/>
      <c r="J83" s="874"/>
      <c r="K83" s="874"/>
      <c r="L83" s="874"/>
      <c r="M83" s="874"/>
      <c r="N83" s="874"/>
      <c r="O83" s="874"/>
      <c r="P83" s="875"/>
      <c r="Q83" s="876">
        <v>241</v>
      </c>
      <c r="R83" s="830"/>
      <c r="S83" s="830"/>
      <c r="T83" s="830"/>
      <c r="U83" s="830"/>
      <c r="V83" s="830">
        <v>230</v>
      </c>
      <c r="W83" s="830"/>
      <c r="X83" s="830"/>
      <c r="Y83" s="830"/>
      <c r="Z83" s="830"/>
      <c r="AA83" s="830">
        <v>11</v>
      </c>
      <c r="AB83" s="830"/>
      <c r="AC83" s="830"/>
      <c r="AD83" s="830"/>
      <c r="AE83" s="830"/>
      <c r="AF83" s="830">
        <v>11</v>
      </c>
      <c r="AG83" s="830"/>
      <c r="AH83" s="830"/>
      <c r="AI83" s="830"/>
      <c r="AJ83" s="830"/>
      <c r="AK83" s="830">
        <v>237</v>
      </c>
      <c r="AL83" s="830"/>
      <c r="AM83" s="830"/>
      <c r="AN83" s="830"/>
      <c r="AO83" s="830"/>
      <c r="AP83" s="830" t="s">
        <v>618</v>
      </c>
      <c r="AQ83" s="830"/>
      <c r="AR83" s="830"/>
      <c r="AS83" s="830"/>
      <c r="AT83" s="830"/>
      <c r="AU83" s="830" t="s">
        <v>618</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t="s">
        <v>635</v>
      </c>
      <c r="C84" s="874"/>
      <c r="D84" s="874"/>
      <c r="E84" s="874"/>
      <c r="F84" s="874"/>
      <c r="G84" s="874"/>
      <c r="H84" s="874"/>
      <c r="I84" s="874"/>
      <c r="J84" s="874"/>
      <c r="K84" s="874"/>
      <c r="L84" s="874"/>
      <c r="M84" s="874"/>
      <c r="N84" s="874"/>
      <c r="O84" s="874"/>
      <c r="P84" s="875"/>
      <c r="Q84" s="876">
        <v>92</v>
      </c>
      <c r="R84" s="830"/>
      <c r="S84" s="830"/>
      <c r="T84" s="830"/>
      <c r="U84" s="830"/>
      <c r="V84" s="830">
        <v>75</v>
      </c>
      <c r="W84" s="830"/>
      <c r="X84" s="830"/>
      <c r="Y84" s="830"/>
      <c r="Z84" s="830"/>
      <c r="AA84" s="830">
        <v>17</v>
      </c>
      <c r="AB84" s="830"/>
      <c r="AC84" s="830"/>
      <c r="AD84" s="830"/>
      <c r="AE84" s="830"/>
      <c r="AF84" s="830">
        <v>17</v>
      </c>
      <c r="AG84" s="830"/>
      <c r="AH84" s="830"/>
      <c r="AI84" s="830"/>
      <c r="AJ84" s="830"/>
      <c r="AK84" s="830">
        <v>20</v>
      </c>
      <c r="AL84" s="830"/>
      <c r="AM84" s="830"/>
      <c r="AN84" s="830"/>
      <c r="AO84" s="830"/>
      <c r="AP84" s="830" t="s">
        <v>618</v>
      </c>
      <c r="AQ84" s="830"/>
      <c r="AR84" s="830"/>
      <c r="AS84" s="830"/>
      <c r="AT84" s="830"/>
      <c r="AU84" s="830" t="s">
        <v>618</v>
      </c>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t="s">
        <v>636</v>
      </c>
      <c r="C85" s="874"/>
      <c r="D85" s="874"/>
      <c r="E85" s="874"/>
      <c r="F85" s="874"/>
      <c r="G85" s="874"/>
      <c r="H85" s="874"/>
      <c r="I85" s="874"/>
      <c r="J85" s="874"/>
      <c r="K85" s="874"/>
      <c r="L85" s="874"/>
      <c r="M85" s="874"/>
      <c r="N85" s="874"/>
      <c r="O85" s="874"/>
      <c r="P85" s="875"/>
      <c r="Q85" s="876">
        <v>326</v>
      </c>
      <c r="R85" s="830"/>
      <c r="S85" s="830"/>
      <c r="T85" s="830"/>
      <c r="U85" s="830"/>
      <c r="V85" s="830">
        <v>288</v>
      </c>
      <c r="W85" s="830"/>
      <c r="X85" s="830"/>
      <c r="Y85" s="830"/>
      <c r="Z85" s="830"/>
      <c r="AA85" s="830">
        <v>38</v>
      </c>
      <c r="AB85" s="830"/>
      <c r="AC85" s="830"/>
      <c r="AD85" s="830"/>
      <c r="AE85" s="830"/>
      <c r="AF85" s="830">
        <v>38</v>
      </c>
      <c r="AG85" s="830"/>
      <c r="AH85" s="830"/>
      <c r="AI85" s="830"/>
      <c r="AJ85" s="830"/>
      <c r="AK85" s="830" t="s">
        <v>639</v>
      </c>
      <c r="AL85" s="830"/>
      <c r="AM85" s="830"/>
      <c r="AN85" s="830"/>
      <c r="AO85" s="830"/>
      <c r="AP85" s="830" t="s">
        <v>639</v>
      </c>
      <c r="AQ85" s="830"/>
      <c r="AR85" s="830"/>
      <c r="AS85" s="830"/>
      <c r="AT85" s="830"/>
      <c r="AU85" s="830" t="s">
        <v>639</v>
      </c>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407</v>
      </c>
      <c r="B88" s="789" t="s">
        <v>443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4467</v>
      </c>
      <c r="AG88" s="844"/>
      <c r="AH88" s="844"/>
      <c r="AI88" s="844"/>
      <c r="AJ88" s="844"/>
      <c r="AK88" s="841"/>
      <c r="AL88" s="841"/>
      <c r="AM88" s="841"/>
      <c r="AN88" s="841"/>
      <c r="AO88" s="841"/>
      <c r="AP88" s="844">
        <f>SUM(AP68:AT87)</f>
        <v>26515</v>
      </c>
      <c r="AQ88" s="844"/>
      <c r="AR88" s="844"/>
      <c r="AS88" s="844"/>
      <c r="AT88" s="844"/>
      <c r="AU88" s="844">
        <f>SUM(AU68:AY87)</f>
        <v>769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407</v>
      </c>
      <c r="BR102" s="789" t="s">
        <v>444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44">
        <f>SUM(CR7:CV8)</f>
        <v>78</v>
      </c>
      <c r="CS102" s="844"/>
      <c r="CT102" s="844"/>
      <c r="CU102" s="844"/>
      <c r="CV102" s="844"/>
      <c r="CW102" s="844">
        <f>SUM(CW7:DA8)</f>
        <v>10</v>
      </c>
      <c r="CX102" s="844"/>
      <c r="CY102" s="844"/>
      <c r="CZ102" s="844"/>
      <c r="DA102" s="844"/>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445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446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449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450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451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452</v>
      </c>
      <c r="AB109" s="893"/>
      <c r="AC109" s="893"/>
      <c r="AD109" s="893"/>
      <c r="AE109" s="894"/>
      <c r="AF109" s="892" t="s">
        <v>453</v>
      </c>
      <c r="AG109" s="893"/>
      <c r="AH109" s="893"/>
      <c r="AI109" s="893"/>
      <c r="AJ109" s="894"/>
      <c r="AK109" s="892" t="s">
        <v>317</v>
      </c>
      <c r="AL109" s="893"/>
      <c r="AM109" s="893"/>
      <c r="AN109" s="893"/>
      <c r="AO109" s="894"/>
      <c r="AP109" s="892" t="s">
        <v>454</v>
      </c>
      <c r="AQ109" s="893"/>
      <c r="AR109" s="893"/>
      <c r="AS109" s="893"/>
      <c r="AT109" s="895"/>
      <c r="AU109" s="912" t="s">
        <v>451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452</v>
      </c>
      <c r="BR109" s="893"/>
      <c r="BS109" s="893"/>
      <c r="BT109" s="893"/>
      <c r="BU109" s="894"/>
      <c r="BV109" s="892" t="s">
        <v>453</v>
      </c>
      <c r="BW109" s="893"/>
      <c r="BX109" s="893"/>
      <c r="BY109" s="893"/>
      <c r="BZ109" s="894"/>
      <c r="CA109" s="892" t="s">
        <v>317</v>
      </c>
      <c r="CB109" s="893"/>
      <c r="CC109" s="893"/>
      <c r="CD109" s="893"/>
      <c r="CE109" s="894"/>
      <c r="CF109" s="913" t="s">
        <v>454</v>
      </c>
      <c r="CG109" s="913"/>
      <c r="CH109" s="913"/>
      <c r="CI109" s="913"/>
      <c r="CJ109" s="913"/>
      <c r="CK109" s="892" t="s">
        <v>455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452</v>
      </c>
      <c r="DH109" s="893"/>
      <c r="DI109" s="893"/>
      <c r="DJ109" s="893"/>
      <c r="DK109" s="894"/>
      <c r="DL109" s="892" t="s">
        <v>453</v>
      </c>
      <c r="DM109" s="893"/>
      <c r="DN109" s="893"/>
      <c r="DO109" s="893"/>
      <c r="DP109" s="894"/>
      <c r="DQ109" s="892" t="s">
        <v>317</v>
      </c>
      <c r="DR109" s="893"/>
      <c r="DS109" s="893"/>
      <c r="DT109" s="893"/>
      <c r="DU109" s="894"/>
      <c r="DV109" s="892" t="s">
        <v>454</v>
      </c>
      <c r="DW109" s="893"/>
      <c r="DX109" s="893"/>
      <c r="DY109" s="893"/>
      <c r="DZ109" s="895"/>
    </row>
    <row r="110" spans="1:131" s="230" customFormat="1" ht="26.25" customHeight="1" x14ac:dyDescent="0.2">
      <c r="A110" s="896" t="s">
        <v>456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1232316</v>
      </c>
      <c r="AB110" s="900"/>
      <c r="AC110" s="900"/>
      <c r="AD110" s="900"/>
      <c r="AE110" s="901"/>
      <c r="AF110" s="902">
        <v>1468151</v>
      </c>
      <c r="AG110" s="900"/>
      <c r="AH110" s="900"/>
      <c r="AI110" s="900"/>
      <c r="AJ110" s="901"/>
      <c r="AK110" s="902">
        <v>1367297</v>
      </c>
      <c r="AL110" s="900"/>
      <c r="AM110" s="900"/>
      <c r="AN110" s="900"/>
      <c r="AO110" s="901"/>
      <c r="AP110" s="903">
        <v>23.6</v>
      </c>
      <c r="AQ110" s="904"/>
      <c r="AR110" s="904"/>
      <c r="AS110" s="904"/>
      <c r="AT110" s="905"/>
      <c r="AU110" s="906" t="s">
        <v>75</v>
      </c>
      <c r="AV110" s="907"/>
      <c r="AW110" s="907"/>
      <c r="AX110" s="907"/>
      <c r="AY110" s="907"/>
      <c r="AZ110" s="929" t="s">
        <v>457</v>
      </c>
      <c r="BA110" s="897"/>
      <c r="BB110" s="897"/>
      <c r="BC110" s="897"/>
      <c r="BD110" s="897"/>
      <c r="BE110" s="897"/>
      <c r="BF110" s="897"/>
      <c r="BG110" s="897"/>
      <c r="BH110" s="897"/>
      <c r="BI110" s="897"/>
      <c r="BJ110" s="897"/>
      <c r="BK110" s="897"/>
      <c r="BL110" s="897"/>
      <c r="BM110" s="897"/>
      <c r="BN110" s="897"/>
      <c r="BO110" s="897"/>
      <c r="BP110" s="898"/>
      <c r="BQ110" s="930">
        <v>12014088</v>
      </c>
      <c r="BR110" s="931"/>
      <c r="BS110" s="931"/>
      <c r="BT110" s="931"/>
      <c r="BU110" s="931"/>
      <c r="BV110" s="931">
        <v>11281870</v>
      </c>
      <c r="BW110" s="931"/>
      <c r="BX110" s="931"/>
      <c r="BY110" s="931"/>
      <c r="BZ110" s="931"/>
      <c r="CA110" s="931">
        <v>11436945</v>
      </c>
      <c r="CB110" s="931"/>
      <c r="CC110" s="931"/>
      <c r="CD110" s="931"/>
      <c r="CE110" s="931"/>
      <c r="CF110" s="944">
        <v>197.2</v>
      </c>
      <c r="CG110" s="945"/>
      <c r="CH110" s="945"/>
      <c r="CI110" s="945"/>
      <c r="CJ110" s="945"/>
      <c r="CK110" s="946" t="s">
        <v>458</v>
      </c>
      <c r="CL110" s="947"/>
      <c r="CM110" s="929" t="s">
        <v>459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460</v>
      </c>
      <c r="DH110" s="931"/>
      <c r="DI110" s="931"/>
      <c r="DJ110" s="931"/>
      <c r="DK110" s="931"/>
      <c r="DL110" s="931" t="s">
        <v>461</v>
      </c>
      <c r="DM110" s="931"/>
      <c r="DN110" s="931"/>
      <c r="DO110" s="931"/>
      <c r="DP110" s="931"/>
      <c r="DQ110" s="931" t="s">
        <v>460</v>
      </c>
      <c r="DR110" s="931"/>
      <c r="DS110" s="931"/>
      <c r="DT110" s="931"/>
      <c r="DU110" s="931"/>
      <c r="DV110" s="932" t="s">
        <v>462</v>
      </c>
      <c r="DW110" s="932"/>
      <c r="DX110" s="932"/>
      <c r="DY110" s="932"/>
      <c r="DZ110" s="933"/>
    </row>
    <row r="111" spans="1:131" s="230" customFormat="1" ht="26.25" customHeight="1" x14ac:dyDescent="0.2">
      <c r="A111" s="934" t="s">
        <v>463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464</v>
      </c>
      <c r="AB111" s="938"/>
      <c r="AC111" s="938"/>
      <c r="AD111" s="938"/>
      <c r="AE111" s="939"/>
      <c r="AF111" s="940" t="s">
        <v>131</v>
      </c>
      <c r="AG111" s="938"/>
      <c r="AH111" s="938"/>
      <c r="AI111" s="938"/>
      <c r="AJ111" s="939"/>
      <c r="AK111" s="940" t="s">
        <v>460</v>
      </c>
      <c r="AL111" s="938"/>
      <c r="AM111" s="938"/>
      <c r="AN111" s="938"/>
      <c r="AO111" s="939"/>
      <c r="AP111" s="941" t="s">
        <v>131</v>
      </c>
      <c r="AQ111" s="942"/>
      <c r="AR111" s="942"/>
      <c r="AS111" s="942"/>
      <c r="AT111" s="943"/>
      <c r="AU111" s="908"/>
      <c r="AV111" s="909"/>
      <c r="AW111" s="909"/>
      <c r="AX111" s="909"/>
      <c r="AY111" s="909"/>
      <c r="AZ111" s="922" t="s">
        <v>465</v>
      </c>
      <c r="BA111" s="923"/>
      <c r="BB111" s="923"/>
      <c r="BC111" s="923"/>
      <c r="BD111" s="923"/>
      <c r="BE111" s="923"/>
      <c r="BF111" s="923"/>
      <c r="BG111" s="923"/>
      <c r="BH111" s="923"/>
      <c r="BI111" s="923"/>
      <c r="BJ111" s="923"/>
      <c r="BK111" s="923"/>
      <c r="BL111" s="923"/>
      <c r="BM111" s="923"/>
      <c r="BN111" s="923"/>
      <c r="BO111" s="923"/>
      <c r="BP111" s="924"/>
      <c r="BQ111" s="925">
        <v>42418</v>
      </c>
      <c r="BR111" s="926"/>
      <c r="BS111" s="926"/>
      <c r="BT111" s="926"/>
      <c r="BU111" s="926"/>
      <c r="BV111" s="926">
        <v>34469</v>
      </c>
      <c r="BW111" s="926"/>
      <c r="BX111" s="926"/>
      <c r="BY111" s="926"/>
      <c r="BZ111" s="926"/>
      <c r="CA111" s="926">
        <v>26782</v>
      </c>
      <c r="CB111" s="926"/>
      <c r="CC111" s="926"/>
      <c r="CD111" s="926"/>
      <c r="CE111" s="926"/>
      <c r="CF111" s="920">
        <v>0.5</v>
      </c>
      <c r="CG111" s="921"/>
      <c r="CH111" s="921"/>
      <c r="CI111" s="921"/>
      <c r="CJ111" s="921"/>
      <c r="CK111" s="948"/>
      <c r="CL111" s="949"/>
      <c r="CM111" s="922" t="s">
        <v>466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464</v>
      </c>
      <c r="DH111" s="926"/>
      <c r="DI111" s="926"/>
      <c r="DJ111" s="926"/>
      <c r="DK111" s="926"/>
      <c r="DL111" s="926" t="s">
        <v>131</v>
      </c>
      <c r="DM111" s="926"/>
      <c r="DN111" s="926"/>
      <c r="DO111" s="926"/>
      <c r="DP111" s="926"/>
      <c r="DQ111" s="926" t="s">
        <v>461</v>
      </c>
      <c r="DR111" s="926"/>
      <c r="DS111" s="926"/>
      <c r="DT111" s="926"/>
      <c r="DU111" s="926"/>
      <c r="DV111" s="927" t="s">
        <v>460</v>
      </c>
      <c r="DW111" s="927"/>
      <c r="DX111" s="927"/>
      <c r="DY111" s="927"/>
      <c r="DZ111" s="928"/>
    </row>
    <row r="112" spans="1:131" s="230" customFormat="1" ht="26.25" customHeight="1" x14ac:dyDescent="0.2">
      <c r="A112" s="952" t="s">
        <v>467</v>
      </c>
      <c r="B112" s="953"/>
      <c r="C112" s="923" t="s">
        <v>468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460</v>
      </c>
      <c r="AB112" s="959"/>
      <c r="AC112" s="959"/>
      <c r="AD112" s="959"/>
      <c r="AE112" s="960"/>
      <c r="AF112" s="961" t="s">
        <v>461</v>
      </c>
      <c r="AG112" s="959"/>
      <c r="AH112" s="959"/>
      <c r="AI112" s="959"/>
      <c r="AJ112" s="960"/>
      <c r="AK112" s="961" t="s">
        <v>469</v>
      </c>
      <c r="AL112" s="959"/>
      <c r="AM112" s="959"/>
      <c r="AN112" s="959"/>
      <c r="AO112" s="960"/>
      <c r="AP112" s="962" t="s">
        <v>131</v>
      </c>
      <c r="AQ112" s="963"/>
      <c r="AR112" s="963"/>
      <c r="AS112" s="963"/>
      <c r="AT112" s="964"/>
      <c r="AU112" s="908"/>
      <c r="AV112" s="909"/>
      <c r="AW112" s="909"/>
      <c r="AX112" s="909"/>
      <c r="AY112" s="909"/>
      <c r="AZ112" s="922" t="s">
        <v>470</v>
      </c>
      <c r="BA112" s="923"/>
      <c r="BB112" s="923"/>
      <c r="BC112" s="923"/>
      <c r="BD112" s="923"/>
      <c r="BE112" s="923"/>
      <c r="BF112" s="923"/>
      <c r="BG112" s="923"/>
      <c r="BH112" s="923"/>
      <c r="BI112" s="923"/>
      <c r="BJ112" s="923"/>
      <c r="BK112" s="923"/>
      <c r="BL112" s="923"/>
      <c r="BM112" s="923"/>
      <c r="BN112" s="923"/>
      <c r="BO112" s="923"/>
      <c r="BP112" s="924"/>
      <c r="BQ112" s="925">
        <v>4345770</v>
      </c>
      <c r="BR112" s="926"/>
      <c r="BS112" s="926"/>
      <c r="BT112" s="926"/>
      <c r="BU112" s="926"/>
      <c r="BV112" s="926">
        <v>4214003</v>
      </c>
      <c r="BW112" s="926"/>
      <c r="BX112" s="926"/>
      <c r="BY112" s="926"/>
      <c r="BZ112" s="926"/>
      <c r="CA112" s="926">
        <v>4181260</v>
      </c>
      <c r="CB112" s="926"/>
      <c r="CC112" s="926"/>
      <c r="CD112" s="926"/>
      <c r="CE112" s="926"/>
      <c r="CF112" s="920">
        <v>72.099999999999994</v>
      </c>
      <c r="CG112" s="921"/>
      <c r="CH112" s="921"/>
      <c r="CI112" s="921"/>
      <c r="CJ112" s="921"/>
      <c r="CK112" s="948"/>
      <c r="CL112" s="949"/>
      <c r="CM112" s="922" t="s">
        <v>471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461</v>
      </c>
      <c r="DH112" s="926"/>
      <c r="DI112" s="926"/>
      <c r="DJ112" s="926"/>
      <c r="DK112" s="926"/>
      <c r="DL112" s="926" t="s">
        <v>460</v>
      </c>
      <c r="DM112" s="926"/>
      <c r="DN112" s="926"/>
      <c r="DO112" s="926"/>
      <c r="DP112" s="926"/>
      <c r="DQ112" s="926" t="s">
        <v>460</v>
      </c>
      <c r="DR112" s="926"/>
      <c r="DS112" s="926"/>
      <c r="DT112" s="926"/>
      <c r="DU112" s="926"/>
      <c r="DV112" s="927" t="s">
        <v>131</v>
      </c>
      <c r="DW112" s="927"/>
      <c r="DX112" s="927"/>
      <c r="DY112" s="927"/>
      <c r="DZ112" s="928"/>
    </row>
    <row r="113" spans="1:130" s="230" customFormat="1" ht="26.25" customHeight="1" x14ac:dyDescent="0.2">
      <c r="A113" s="954"/>
      <c r="B113" s="955"/>
      <c r="C113" s="923" t="s">
        <v>472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484227</v>
      </c>
      <c r="AB113" s="938"/>
      <c r="AC113" s="938"/>
      <c r="AD113" s="938"/>
      <c r="AE113" s="939"/>
      <c r="AF113" s="940">
        <v>529374</v>
      </c>
      <c r="AG113" s="938"/>
      <c r="AH113" s="938"/>
      <c r="AI113" s="938"/>
      <c r="AJ113" s="939"/>
      <c r="AK113" s="940">
        <v>504540</v>
      </c>
      <c r="AL113" s="938"/>
      <c r="AM113" s="938"/>
      <c r="AN113" s="938"/>
      <c r="AO113" s="939"/>
      <c r="AP113" s="941">
        <v>8.6999999999999993</v>
      </c>
      <c r="AQ113" s="942"/>
      <c r="AR113" s="942"/>
      <c r="AS113" s="942"/>
      <c r="AT113" s="943"/>
      <c r="AU113" s="908"/>
      <c r="AV113" s="909"/>
      <c r="AW113" s="909"/>
      <c r="AX113" s="909"/>
      <c r="AY113" s="909"/>
      <c r="AZ113" s="922" t="s">
        <v>473</v>
      </c>
      <c r="BA113" s="923"/>
      <c r="BB113" s="923"/>
      <c r="BC113" s="923"/>
      <c r="BD113" s="923"/>
      <c r="BE113" s="923"/>
      <c r="BF113" s="923"/>
      <c r="BG113" s="923"/>
      <c r="BH113" s="923"/>
      <c r="BI113" s="923"/>
      <c r="BJ113" s="923"/>
      <c r="BK113" s="923"/>
      <c r="BL113" s="923"/>
      <c r="BM113" s="923"/>
      <c r="BN113" s="923"/>
      <c r="BO113" s="923"/>
      <c r="BP113" s="924"/>
      <c r="BQ113" s="925">
        <v>987727</v>
      </c>
      <c r="BR113" s="926"/>
      <c r="BS113" s="926"/>
      <c r="BT113" s="926"/>
      <c r="BU113" s="926"/>
      <c r="BV113" s="926">
        <v>906758</v>
      </c>
      <c r="BW113" s="926"/>
      <c r="BX113" s="926"/>
      <c r="BY113" s="926"/>
      <c r="BZ113" s="926"/>
      <c r="CA113" s="926">
        <v>769784</v>
      </c>
      <c r="CB113" s="926"/>
      <c r="CC113" s="926"/>
      <c r="CD113" s="926"/>
      <c r="CE113" s="926"/>
      <c r="CF113" s="920">
        <v>13.3</v>
      </c>
      <c r="CG113" s="921"/>
      <c r="CH113" s="921"/>
      <c r="CI113" s="921"/>
      <c r="CJ113" s="921"/>
      <c r="CK113" s="948"/>
      <c r="CL113" s="949"/>
      <c r="CM113" s="922" t="s">
        <v>474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461</v>
      </c>
      <c r="DR113" s="959"/>
      <c r="DS113" s="959"/>
      <c r="DT113" s="959"/>
      <c r="DU113" s="960"/>
      <c r="DV113" s="962" t="s">
        <v>462</v>
      </c>
      <c r="DW113" s="963"/>
      <c r="DX113" s="963"/>
      <c r="DY113" s="963"/>
      <c r="DZ113" s="964"/>
    </row>
    <row r="114" spans="1:130" s="230" customFormat="1" ht="26.25" customHeight="1" x14ac:dyDescent="0.2">
      <c r="A114" s="954"/>
      <c r="B114" s="955"/>
      <c r="C114" s="923" t="s">
        <v>475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124421</v>
      </c>
      <c r="AB114" s="959"/>
      <c r="AC114" s="959"/>
      <c r="AD114" s="959"/>
      <c r="AE114" s="960"/>
      <c r="AF114" s="961">
        <v>122998</v>
      </c>
      <c r="AG114" s="959"/>
      <c r="AH114" s="959"/>
      <c r="AI114" s="959"/>
      <c r="AJ114" s="960"/>
      <c r="AK114" s="961">
        <v>124949</v>
      </c>
      <c r="AL114" s="959"/>
      <c r="AM114" s="959"/>
      <c r="AN114" s="959"/>
      <c r="AO114" s="960"/>
      <c r="AP114" s="962">
        <v>2.2000000000000002</v>
      </c>
      <c r="AQ114" s="963"/>
      <c r="AR114" s="963"/>
      <c r="AS114" s="963"/>
      <c r="AT114" s="964"/>
      <c r="AU114" s="908"/>
      <c r="AV114" s="909"/>
      <c r="AW114" s="909"/>
      <c r="AX114" s="909"/>
      <c r="AY114" s="909"/>
      <c r="AZ114" s="922" t="s">
        <v>476</v>
      </c>
      <c r="BA114" s="923"/>
      <c r="BB114" s="923"/>
      <c r="BC114" s="923"/>
      <c r="BD114" s="923"/>
      <c r="BE114" s="923"/>
      <c r="BF114" s="923"/>
      <c r="BG114" s="923"/>
      <c r="BH114" s="923"/>
      <c r="BI114" s="923"/>
      <c r="BJ114" s="923"/>
      <c r="BK114" s="923"/>
      <c r="BL114" s="923"/>
      <c r="BM114" s="923"/>
      <c r="BN114" s="923"/>
      <c r="BO114" s="923"/>
      <c r="BP114" s="924"/>
      <c r="BQ114" s="925">
        <v>2452494</v>
      </c>
      <c r="BR114" s="926"/>
      <c r="BS114" s="926"/>
      <c r="BT114" s="926"/>
      <c r="BU114" s="926"/>
      <c r="BV114" s="926">
        <v>2354487</v>
      </c>
      <c r="BW114" s="926"/>
      <c r="BX114" s="926"/>
      <c r="BY114" s="926"/>
      <c r="BZ114" s="926"/>
      <c r="CA114" s="926">
        <v>1411338</v>
      </c>
      <c r="CB114" s="926"/>
      <c r="CC114" s="926"/>
      <c r="CD114" s="926"/>
      <c r="CE114" s="926"/>
      <c r="CF114" s="920">
        <v>24.3</v>
      </c>
      <c r="CG114" s="921"/>
      <c r="CH114" s="921"/>
      <c r="CI114" s="921"/>
      <c r="CJ114" s="921"/>
      <c r="CK114" s="948"/>
      <c r="CL114" s="949"/>
      <c r="CM114" s="922" t="s">
        <v>477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461</v>
      </c>
      <c r="DM114" s="959"/>
      <c r="DN114" s="959"/>
      <c r="DO114" s="959"/>
      <c r="DP114" s="960"/>
      <c r="DQ114" s="961" t="s">
        <v>461</v>
      </c>
      <c r="DR114" s="959"/>
      <c r="DS114" s="959"/>
      <c r="DT114" s="959"/>
      <c r="DU114" s="960"/>
      <c r="DV114" s="962" t="s">
        <v>461</v>
      </c>
      <c r="DW114" s="963"/>
      <c r="DX114" s="963"/>
      <c r="DY114" s="963"/>
      <c r="DZ114" s="964"/>
    </row>
    <row r="115" spans="1:130" s="230" customFormat="1" ht="26.25" customHeight="1" x14ac:dyDescent="0.2">
      <c r="A115" s="954"/>
      <c r="B115" s="955"/>
      <c r="C115" s="923" t="s">
        <v>478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5449</v>
      </c>
      <c r="AB115" s="938"/>
      <c r="AC115" s="938"/>
      <c r="AD115" s="938"/>
      <c r="AE115" s="939"/>
      <c r="AF115" s="940">
        <v>1869</v>
      </c>
      <c r="AG115" s="938"/>
      <c r="AH115" s="938"/>
      <c r="AI115" s="938"/>
      <c r="AJ115" s="939"/>
      <c r="AK115" s="940">
        <v>1790</v>
      </c>
      <c r="AL115" s="938"/>
      <c r="AM115" s="938"/>
      <c r="AN115" s="938"/>
      <c r="AO115" s="939"/>
      <c r="AP115" s="941">
        <v>0</v>
      </c>
      <c r="AQ115" s="942"/>
      <c r="AR115" s="942"/>
      <c r="AS115" s="942"/>
      <c r="AT115" s="943"/>
      <c r="AU115" s="908"/>
      <c r="AV115" s="909"/>
      <c r="AW115" s="909"/>
      <c r="AX115" s="909"/>
      <c r="AY115" s="909"/>
      <c r="AZ115" s="922" t="s">
        <v>479</v>
      </c>
      <c r="BA115" s="923"/>
      <c r="BB115" s="923"/>
      <c r="BC115" s="923"/>
      <c r="BD115" s="923"/>
      <c r="BE115" s="923"/>
      <c r="BF115" s="923"/>
      <c r="BG115" s="923"/>
      <c r="BH115" s="923"/>
      <c r="BI115" s="923"/>
      <c r="BJ115" s="923"/>
      <c r="BK115" s="923"/>
      <c r="BL115" s="923"/>
      <c r="BM115" s="923"/>
      <c r="BN115" s="923"/>
      <c r="BO115" s="923"/>
      <c r="BP115" s="924"/>
      <c r="BQ115" s="925" t="s">
        <v>460</v>
      </c>
      <c r="BR115" s="926"/>
      <c r="BS115" s="926"/>
      <c r="BT115" s="926"/>
      <c r="BU115" s="926"/>
      <c r="BV115" s="926" t="s">
        <v>464</v>
      </c>
      <c r="BW115" s="926"/>
      <c r="BX115" s="926"/>
      <c r="BY115" s="926"/>
      <c r="BZ115" s="926"/>
      <c r="CA115" s="926" t="s">
        <v>461</v>
      </c>
      <c r="CB115" s="926"/>
      <c r="CC115" s="926"/>
      <c r="CD115" s="926"/>
      <c r="CE115" s="926"/>
      <c r="CF115" s="920" t="s">
        <v>131</v>
      </c>
      <c r="CG115" s="921"/>
      <c r="CH115" s="921"/>
      <c r="CI115" s="921"/>
      <c r="CJ115" s="921"/>
      <c r="CK115" s="948"/>
      <c r="CL115" s="949"/>
      <c r="CM115" s="922" t="s">
        <v>480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461</v>
      </c>
      <c r="DH115" s="959"/>
      <c r="DI115" s="959"/>
      <c r="DJ115" s="959"/>
      <c r="DK115" s="960"/>
      <c r="DL115" s="961" t="s">
        <v>460</v>
      </c>
      <c r="DM115" s="959"/>
      <c r="DN115" s="959"/>
      <c r="DO115" s="959"/>
      <c r="DP115" s="960"/>
      <c r="DQ115" s="961" t="s">
        <v>131</v>
      </c>
      <c r="DR115" s="959"/>
      <c r="DS115" s="959"/>
      <c r="DT115" s="959"/>
      <c r="DU115" s="960"/>
      <c r="DV115" s="962" t="s">
        <v>461</v>
      </c>
      <c r="DW115" s="963"/>
      <c r="DX115" s="963"/>
      <c r="DY115" s="963"/>
      <c r="DZ115" s="964"/>
    </row>
    <row r="116" spans="1:130" s="230" customFormat="1" ht="26.25" customHeight="1" x14ac:dyDescent="0.2">
      <c r="A116" s="956"/>
      <c r="B116" s="957"/>
      <c r="C116" s="965" t="s">
        <v>481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460</v>
      </c>
      <c r="AB116" s="959"/>
      <c r="AC116" s="959"/>
      <c r="AD116" s="959"/>
      <c r="AE116" s="960"/>
      <c r="AF116" s="961">
        <v>126</v>
      </c>
      <c r="AG116" s="959"/>
      <c r="AH116" s="959"/>
      <c r="AI116" s="959"/>
      <c r="AJ116" s="960"/>
      <c r="AK116" s="961">
        <v>242</v>
      </c>
      <c r="AL116" s="959"/>
      <c r="AM116" s="959"/>
      <c r="AN116" s="959"/>
      <c r="AO116" s="960"/>
      <c r="AP116" s="962">
        <v>0</v>
      </c>
      <c r="AQ116" s="963"/>
      <c r="AR116" s="963"/>
      <c r="AS116" s="963"/>
      <c r="AT116" s="964"/>
      <c r="AU116" s="908"/>
      <c r="AV116" s="909"/>
      <c r="AW116" s="909"/>
      <c r="AX116" s="909"/>
      <c r="AY116" s="909"/>
      <c r="AZ116" s="967" t="s">
        <v>482</v>
      </c>
      <c r="BA116" s="968"/>
      <c r="BB116" s="968"/>
      <c r="BC116" s="968"/>
      <c r="BD116" s="968"/>
      <c r="BE116" s="968"/>
      <c r="BF116" s="968"/>
      <c r="BG116" s="968"/>
      <c r="BH116" s="968"/>
      <c r="BI116" s="968"/>
      <c r="BJ116" s="968"/>
      <c r="BK116" s="968"/>
      <c r="BL116" s="968"/>
      <c r="BM116" s="968"/>
      <c r="BN116" s="968"/>
      <c r="BO116" s="968"/>
      <c r="BP116" s="969"/>
      <c r="BQ116" s="925" t="s">
        <v>462</v>
      </c>
      <c r="BR116" s="926"/>
      <c r="BS116" s="926"/>
      <c r="BT116" s="926"/>
      <c r="BU116" s="926"/>
      <c r="BV116" s="926" t="s">
        <v>461</v>
      </c>
      <c r="BW116" s="926"/>
      <c r="BX116" s="926"/>
      <c r="BY116" s="926"/>
      <c r="BZ116" s="926"/>
      <c r="CA116" s="926" t="s">
        <v>460</v>
      </c>
      <c r="CB116" s="926"/>
      <c r="CC116" s="926"/>
      <c r="CD116" s="926"/>
      <c r="CE116" s="926"/>
      <c r="CF116" s="920" t="s">
        <v>461</v>
      </c>
      <c r="CG116" s="921"/>
      <c r="CH116" s="921"/>
      <c r="CI116" s="921"/>
      <c r="CJ116" s="921"/>
      <c r="CK116" s="948"/>
      <c r="CL116" s="949"/>
      <c r="CM116" s="922" t="s">
        <v>483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461</v>
      </c>
      <c r="DH116" s="959"/>
      <c r="DI116" s="959"/>
      <c r="DJ116" s="959"/>
      <c r="DK116" s="960"/>
      <c r="DL116" s="961" t="s">
        <v>461</v>
      </c>
      <c r="DM116" s="959"/>
      <c r="DN116" s="959"/>
      <c r="DO116" s="959"/>
      <c r="DP116" s="960"/>
      <c r="DQ116" s="961" t="s">
        <v>460</v>
      </c>
      <c r="DR116" s="959"/>
      <c r="DS116" s="959"/>
      <c r="DT116" s="959"/>
      <c r="DU116" s="960"/>
      <c r="DV116" s="962" t="s">
        <v>131</v>
      </c>
      <c r="DW116" s="963"/>
      <c r="DX116" s="963"/>
      <c r="DY116" s="963"/>
      <c r="DZ116" s="964"/>
    </row>
    <row r="117" spans="1:130" s="230" customFormat="1" ht="26.25" customHeight="1" x14ac:dyDescent="0.2">
      <c r="A117" s="912" t="s">
        <v>195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484</v>
      </c>
      <c r="Z117" s="894"/>
      <c r="AA117" s="978">
        <v>1846413</v>
      </c>
      <c r="AB117" s="979"/>
      <c r="AC117" s="979"/>
      <c r="AD117" s="979"/>
      <c r="AE117" s="980"/>
      <c r="AF117" s="981">
        <v>2122518</v>
      </c>
      <c r="AG117" s="979"/>
      <c r="AH117" s="979"/>
      <c r="AI117" s="979"/>
      <c r="AJ117" s="980"/>
      <c r="AK117" s="981">
        <v>1998818</v>
      </c>
      <c r="AL117" s="979"/>
      <c r="AM117" s="979"/>
      <c r="AN117" s="979"/>
      <c r="AO117" s="980"/>
      <c r="AP117" s="982"/>
      <c r="AQ117" s="983"/>
      <c r="AR117" s="983"/>
      <c r="AS117" s="983"/>
      <c r="AT117" s="984"/>
      <c r="AU117" s="908"/>
      <c r="AV117" s="909"/>
      <c r="AW117" s="909"/>
      <c r="AX117" s="909"/>
      <c r="AY117" s="909"/>
      <c r="AZ117" s="974" t="s">
        <v>485</v>
      </c>
      <c r="BA117" s="975"/>
      <c r="BB117" s="975"/>
      <c r="BC117" s="975"/>
      <c r="BD117" s="975"/>
      <c r="BE117" s="975"/>
      <c r="BF117" s="975"/>
      <c r="BG117" s="975"/>
      <c r="BH117" s="975"/>
      <c r="BI117" s="975"/>
      <c r="BJ117" s="975"/>
      <c r="BK117" s="975"/>
      <c r="BL117" s="975"/>
      <c r="BM117" s="975"/>
      <c r="BN117" s="975"/>
      <c r="BO117" s="975"/>
      <c r="BP117" s="976"/>
      <c r="BQ117" s="925" t="s">
        <v>461</v>
      </c>
      <c r="BR117" s="926"/>
      <c r="BS117" s="926"/>
      <c r="BT117" s="926"/>
      <c r="BU117" s="926"/>
      <c r="BV117" s="926" t="s">
        <v>131</v>
      </c>
      <c r="BW117" s="926"/>
      <c r="BX117" s="926"/>
      <c r="BY117" s="926"/>
      <c r="BZ117" s="926"/>
      <c r="CA117" s="926" t="s">
        <v>461</v>
      </c>
      <c r="CB117" s="926"/>
      <c r="CC117" s="926"/>
      <c r="CD117" s="926"/>
      <c r="CE117" s="926"/>
      <c r="CF117" s="920" t="s">
        <v>461</v>
      </c>
      <c r="CG117" s="921"/>
      <c r="CH117" s="921"/>
      <c r="CI117" s="921"/>
      <c r="CJ117" s="921"/>
      <c r="CK117" s="948"/>
      <c r="CL117" s="949"/>
      <c r="CM117" s="922" t="s">
        <v>486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461</v>
      </c>
      <c r="DH117" s="959"/>
      <c r="DI117" s="959"/>
      <c r="DJ117" s="959"/>
      <c r="DK117" s="960"/>
      <c r="DL117" s="961" t="s">
        <v>131</v>
      </c>
      <c r="DM117" s="959"/>
      <c r="DN117" s="959"/>
      <c r="DO117" s="959"/>
      <c r="DP117" s="960"/>
      <c r="DQ117" s="961" t="s">
        <v>464</v>
      </c>
      <c r="DR117" s="959"/>
      <c r="DS117" s="959"/>
      <c r="DT117" s="959"/>
      <c r="DU117" s="960"/>
      <c r="DV117" s="962" t="s">
        <v>461</v>
      </c>
      <c r="DW117" s="963"/>
      <c r="DX117" s="963"/>
      <c r="DY117" s="963"/>
      <c r="DZ117" s="964"/>
    </row>
    <row r="118" spans="1:130" s="230" customFormat="1" ht="26.25" customHeight="1" x14ac:dyDescent="0.2">
      <c r="A118" s="912" t="s">
        <v>455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452</v>
      </c>
      <c r="AB118" s="893"/>
      <c r="AC118" s="893"/>
      <c r="AD118" s="893"/>
      <c r="AE118" s="894"/>
      <c r="AF118" s="892" t="s">
        <v>453</v>
      </c>
      <c r="AG118" s="893"/>
      <c r="AH118" s="893"/>
      <c r="AI118" s="893"/>
      <c r="AJ118" s="894"/>
      <c r="AK118" s="892" t="s">
        <v>317</v>
      </c>
      <c r="AL118" s="893"/>
      <c r="AM118" s="893"/>
      <c r="AN118" s="893"/>
      <c r="AO118" s="894"/>
      <c r="AP118" s="970" t="s">
        <v>454</v>
      </c>
      <c r="AQ118" s="971"/>
      <c r="AR118" s="971"/>
      <c r="AS118" s="971"/>
      <c r="AT118" s="972"/>
      <c r="AU118" s="908"/>
      <c r="AV118" s="909"/>
      <c r="AW118" s="909"/>
      <c r="AX118" s="909"/>
      <c r="AY118" s="909"/>
      <c r="AZ118" s="973" t="s">
        <v>487</v>
      </c>
      <c r="BA118" s="965"/>
      <c r="BB118" s="965"/>
      <c r="BC118" s="965"/>
      <c r="BD118" s="965"/>
      <c r="BE118" s="965"/>
      <c r="BF118" s="965"/>
      <c r="BG118" s="965"/>
      <c r="BH118" s="965"/>
      <c r="BI118" s="965"/>
      <c r="BJ118" s="965"/>
      <c r="BK118" s="965"/>
      <c r="BL118" s="965"/>
      <c r="BM118" s="965"/>
      <c r="BN118" s="965"/>
      <c r="BO118" s="965"/>
      <c r="BP118" s="966"/>
      <c r="BQ118" s="999" t="s">
        <v>461</v>
      </c>
      <c r="BR118" s="1000"/>
      <c r="BS118" s="1000"/>
      <c r="BT118" s="1000"/>
      <c r="BU118" s="1000"/>
      <c r="BV118" s="1000" t="s">
        <v>464</v>
      </c>
      <c r="BW118" s="1000"/>
      <c r="BX118" s="1000"/>
      <c r="BY118" s="1000"/>
      <c r="BZ118" s="1000"/>
      <c r="CA118" s="1000" t="s">
        <v>461</v>
      </c>
      <c r="CB118" s="1000"/>
      <c r="CC118" s="1000"/>
      <c r="CD118" s="1000"/>
      <c r="CE118" s="1000"/>
      <c r="CF118" s="920" t="s">
        <v>464</v>
      </c>
      <c r="CG118" s="921"/>
      <c r="CH118" s="921"/>
      <c r="CI118" s="921"/>
      <c r="CJ118" s="921"/>
      <c r="CK118" s="948"/>
      <c r="CL118" s="949"/>
      <c r="CM118" s="922" t="s">
        <v>488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461</v>
      </c>
      <c r="DH118" s="959"/>
      <c r="DI118" s="959"/>
      <c r="DJ118" s="959"/>
      <c r="DK118" s="960"/>
      <c r="DL118" s="961" t="s">
        <v>461</v>
      </c>
      <c r="DM118" s="959"/>
      <c r="DN118" s="959"/>
      <c r="DO118" s="959"/>
      <c r="DP118" s="960"/>
      <c r="DQ118" s="961" t="s">
        <v>461</v>
      </c>
      <c r="DR118" s="959"/>
      <c r="DS118" s="959"/>
      <c r="DT118" s="959"/>
      <c r="DU118" s="960"/>
      <c r="DV118" s="962" t="s">
        <v>464</v>
      </c>
      <c r="DW118" s="963"/>
      <c r="DX118" s="963"/>
      <c r="DY118" s="963"/>
      <c r="DZ118" s="964"/>
    </row>
    <row r="119" spans="1:130" s="230" customFormat="1" ht="26.25" customHeight="1" x14ac:dyDescent="0.2">
      <c r="A119" s="1056" t="s">
        <v>458</v>
      </c>
      <c r="B119" s="947"/>
      <c r="C119" s="929" t="s">
        <v>459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461</v>
      </c>
      <c r="AB119" s="900"/>
      <c r="AC119" s="900"/>
      <c r="AD119" s="900"/>
      <c r="AE119" s="901"/>
      <c r="AF119" s="902" t="s">
        <v>464</v>
      </c>
      <c r="AG119" s="900"/>
      <c r="AH119" s="900"/>
      <c r="AI119" s="900"/>
      <c r="AJ119" s="901"/>
      <c r="AK119" s="902" t="s">
        <v>464</v>
      </c>
      <c r="AL119" s="900"/>
      <c r="AM119" s="900"/>
      <c r="AN119" s="900"/>
      <c r="AO119" s="901"/>
      <c r="AP119" s="903" t="s">
        <v>461</v>
      </c>
      <c r="AQ119" s="904"/>
      <c r="AR119" s="904"/>
      <c r="AS119" s="904"/>
      <c r="AT119" s="905"/>
      <c r="AU119" s="910"/>
      <c r="AV119" s="911"/>
      <c r="AW119" s="911"/>
      <c r="AX119" s="911"/>
      <c r="AY119" s="911"/>
      <c r="AZ119" s="251" t="s">
        <v>195</v>
      </c>
      <c r="BA119" s="251"/>
      <c r="BB119" s="251"/>
      <c r="BC119" s="251"/>
      <c r="BD119" s="251"/>
      <c r="BE119" s="251"/>
      <c r="BF119" s="251"/>
      <c r="BG119" s="251"/>
      <c r="BH119" s="251"/>
      <c r="BI119" s="251"/>
      <c r="BJ119" s="251"/>
      <c r="BK119" s="251"/>
      <c r="BL119" s="251"/>
      <c r="BM119" s="251"/>
      <c r="BN119" s="251"/>
      <c r="BO119" s="977" t="s">
        <v>489</v>
      </c>
      <c r="BP119" s="1005"/>
      <c r="BQ119" s="999">
        <v>19842497</v>
      </c>
      <c r="BR119" s="1000"/>
      <c r="BS119" s="1000"/>
      <c r="BT119" s="1000"/>
      <c r="BU119" s="1000"/>
      <c r="BV119" s="1000">
        <v>18791587</v>
      </c>
      <c r="BW119" s="1000"/>
      <c r="BX119" s="1000"/>
      <c r="BY119" s="1000"/>
      <c r="BZ119" s="1000"/>
      <c r="CA119" s="1000">
        <v>17826109</v>
      </c>
      <c r="CB119" s="1000"/>
      <c r="CC119" s="1000"/>
      <c r="CD119" s="1000"/>
      <c r="CE119" s="1000"/>
      <c r="CF119" s="1001"/>
      <c r="CG119" s="1002"/>
      <c r="CH119" s="1002"/>
      <c r="CI119" s="1002"/>
      <c r="CJ119" s="1003"/>
      <c r="CK119" s="950"/>
      <c r="CL119" s="951"/>
      <c r="CM119" s="973" t="s">
        <v>490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42418</v>
      </c>
      <c r="DH119" s="986"/>
      <c r="DI119" s="986"/>
      <c r="DJ119" s="986"/>
      <c r="DK119" s="987"/>
      <c r="DL119" s="985">
        <v>34469</v>
      </c>
      <c r="DM119" s="986"/>
      <c r="DN119" s="986"/>
      <c r="DO119" s="986"/>
      <c r="DP119" s="987"/>
      <c r="DQ119" s="985">
        <v>26782</v>
      </c>
      <c r="DR119" s="986"/>
      <c r="DS119" s="986"/>
      <c r="DT119" s="986"/>
      <c r="DU119" s="987"/>
      <c r="DV119" s="988">
        <v>0.5</v>
      </c>
      <c r="DW119" s="989"/>
      <c r="DX119" s="989"/>
      <c r="DY119" s="989"/>
      <c r="DZ119" s="990"/>
    </row>
    <row r="120" spans="1:130" s="230" customFormat="1" ht="26.25" customHeight="1" x14ac:dyDescent="0.2">
      <c r="A120" s="1057"/>
      <c r="B120" s="949"/>
      <c r="C120" s="922" t="s">
        <v>466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461</v>
      </c>
      <c r="AB120" s="959"/>
      <c r="AC120" s="959"/>
      <c r="AD120" s="959"/>
      <c r="AE120" s="960"/>
      <c r="AF120" s="961" t="s">
        <v>461</v>
      </c>
      <c r="AG120" s="959"/>
      <c r="AH120" s="959"/>
      <c r="AI120" s="959"/>
      <c r="AJ120" s="960"/>
      <c r="AK120" s="961" t="s">
        <v>461</v>
      </c>
      <c r="AL120" s="959"/>
      <c r="AM120" s="959"/>
      <c r="AN120" s="959"/>
      <c r="AO120" s="960"/>
      <c r="AP120" s="962" t="s">
        <v>461</v>
      </c>
      <c r="AQ120" s="963"/>
      <c r="AR120" s="963"/>
      <c r="AS120" s="963"/>
      <c r="AT120" s="964"/>
      <c r="AU120" s="991" t="s">
        <v>491</v>
      </c>
      <c r="AV120" s="992"/>
      <c r="AW120" s="992"/>
      <c r="AX120" s="992"/>
      <c r="AY120" s="993"/>
      <c r="AZ120" s="929" t="s">
        <v>492</v>
      </c>
      <c r="BA120" s="897"/>
      <c r="BB120" s="897"/>
      <c r="BC120" s="897"/>
      <c r="BD120" s="897"/>
      <c r="BE120" s="897"/>
      <c r="BF120" s="897"/>
      <c r="BG120" s="897"/>
      <c r="BH120" s="897"/>
      <c r="BI120" s="897"/>
      <c r="BJ120" s="897"/>
      <c r="BK120" s="897"/>
      <c r="BL120" s="897"/>
      <c r="BM120" s="897"/>
      <c r="BN120" s="897"/>
      <c r="BO120" s="897"/>
      <c r="BP120" s="898"/>
      <c r="BQ120" s="930">
        <v>6364367</v>
      </c>
      <c r="BR120" s="931"/>
      <c r="BS120" s="931"/>
      <c r="BT120" s="931"/>
      <c r="BU120" s="931"/>
      <c r="BV120" s="931">
        <v>6830722</v>
      </c>
      <c r="BW120" s="931"/>
      <c r="BX120" s="931"/>
      <c r="BY120" s="931"/>
      <c r="BZ120" s="931"/>
      <c r="CA120" s="931">
        <v>7089903</v>
      </c>
      <c r="CB120" s="931"/>
      <c r="CC120" s="931"/>
      <c r="CD120" s="931"/>
      <c r="CE120" s="931"/>
      <c r="CF120" s="944">
        <v>122.3</v>
      </c>
      <c r="CG120" s="945"/>
      <c r="CH120" s="945"/>
      <c r="CI120" s="945"/>
      <c r="CJ120" s="945"/>
      <c r="CK120" s="1006" t="s">
        <v>493</v>
      </c>
      <c r="CL120" s="1007"/>
      <c r="CM120" s="1007"/>
      <c r="CN120" s="1007"/>
      <c r="CO120" s="1008"/>
      <c r="CP120" s="1014" t="s">
        <v>494</v>
      </c>
      <c r="CQ120" s="1015"/>
      <c r="CR120" s="1015"/>
      <c r="CS120" s="1015"/>
      <c r="CT120" s="1015"/>
      <c r="CU120" s="1015"/>
      <c r="CV120" s="1015"/>
      <c r="CW120" s="1015"/>
      <c r="CX120" s="1015"/>
      <c r="CY120" s="1015"/>
      <c r="CZ120" s="1015"/>
      <c r="DA120" s="1015"/>
      <c r="DB120" s="1015"/>
      <c r="DC120" s="1015"/>
      <c r="DD120" s="1015"/>
      <c r="DE120" s="1015"/>
      <c r="DF120" s="1016"/>
      <c r="DG120" s="930">
        <v>1149797</v>
      </c>
      <c r="DH120" s="931"/>
      <c r="DI120" s="931"/>
      <c r="DJ120" s="931"/>
      <c r="DK120" s="931"/>
      <c r="DL120" s="931">
        <v>1240026</v>
      </c>
      <c r="DM120" s="931"/>
      <c r="DN120" s="931"/>
      <c r="DO120" s="931"/>
      <c r="DP120" s="931"/>
      <c r="DQ120" s="931">
        <v>1347703</v>
      </c>
      <c r="DR120" s="931"/>
      <c r="DS120" s="931"/>
      <c r="DT120" s="931"/>
      <c r="DU120" s="931"/>
      <c r="DV120" s="932">
        <v>23.2</v>
      </c>
      <c r="DW120" s="932"/>
      <c r="DX120" s="932"/>
      <c r="DY120" s="932"/>
      <c r="DZ120" s="933"/>
    </row>
    <row r="121" spans="1:130" s="230" customFormat="1" ht="26.25" customHeight="1" x14ac:dyDescent="0.2">
      <c r="A121" s="1057"/>
      <c r="B121" s="949"/>
      <c r="C121" s="974" t="s">
        <v>495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461</v>
      </c>
      <c r="AB121" s="959"/>
      <c r="AC121" s="959"/>
      <c r="AD121" s="959"/>
      <c r="AE121" s="960"/>
      <c r="AF121" s="961" t="s">
        <v>464</v>
      </c>
      <c r="AG121" s="959"/>
      <c r="AH121" s="959"/>
      <c r="AI121" s="959"/>
      <c r="AJ121" s="960"/>
      <c r="AK121" s="961" t="s">
        <v>461</v>
      </c>
      <c r="AL121" s="959"/>
      <c r="AM121" s="959"/>
      <c r="AN121" s="959"/>
      <c r="AO121" s="960"/>
      <c r="AP121" s="962" t="s">
        <v>461</v>
      </c>
      <c r="AQ121" s="963"/>
      <c r="AR121" s="963"/>
      <c r="AS121" s="963"/>
      <c r="AT121" s="964"/>
      <c r="AU121" s="994"/>
      <c r="AV121" s="995"/>
      <c r="AW121" s="995"/>
      <c r="AX121" s="995"/>
      <c r="AY121" s="996"/>
      <c r="AZ121" s="922" t="s">
        <v>496</v>
      </c>
      <c r="BA121" s="923"/>
      <c r="BB121" s="923"/>
      <c r="BC121" s="923"/>
      <c r="BD121" s="923"/>
      <c r="BE121" s="923"/>
      <c r="BF121" s="923"/>
      <c r="BG121" s="923"/>
      <c r="BH121" s="923"/>
      <c r="BI121" s="923"/>
      <c r="BJ121" s="923"/>
      <c r="BK121" s="923"/>
      <c r="BL121" s="923"/>
      <c r="BM121" s="923"/>
      <c r="BN121" s="923"/>
      <c r="BO121" s="923"/>
      <c r="BP121" s="924"/>
      <c r="BQ121" s="925">
        <v>32725</v>
      </c>
      <c r="BR121" s="926"/>
      <c r="BS121" s="926"/>
      <c r="BT121" s="926"/>
      <c r="BU121" s="926"/>
      <c r="BV121" s="926">
        <v>21977</v>
      </c>
      <c r="BW121" s="926"/>
      <c r="BX121" s="926"/>
      <c r="BY121" s="926"/>
      <c r="BZ121" s="926"/>
      <c r="CA121" s="926">
        <v>16348</v>
      </c>
      <c r="CB121" s="926"/>
      <c r="CC121" s="926"/>
      <c r="CD121" s="926"/>
      <c r="CE121" s="926"/>
      <c r="CF121" s="920">
        <v>0.3</v>
      </c>
      <c r="CG121" s="921"/>
      <c r="CH121" s="921"/>
      <c r="CI121" s="921"/>
      <c r="CJ121" s="921"/>
      <c r="CK121" s="1009"/>
      <c r="CL121" s="1010"/>
      <c r="CM121" s="1010"/>
      <c r="CN121" s="1010"/>
      <c r="CO121" s="1011"/>
      <c r="CP121" s="1019" t="s">
        <v>497</v>
      </c>
      <c r="CQ121" s="1020"/>
      <c r="CR121" s="1020"/>
      <c r="CS121" s="1020"/>
      <c r="CT121" s="1020"/>
      <c r="CU121" s="1020"/>
      <c r="CV121" s="1020"/>
      <c r="CW121" s="1020"/>
      <c r="CX121" s="1020"/>
      <c r="CY121" s="1020"/>
      <c r="CZ121" s="1020"/>
      <c r="DA121" s="1020"/>
      <c r="DB121" s="1020"/>
      <c r="DC121" s="1020"/>
      <c r="DD121" s="1020"/>
      <c r="DE121" s="1020"/>
      <c r="DF121" s="1021"/>
      <c r="DG121" s="925">
        <v>1289110</v>
      </c>
      <c r="DH121" s="926"/>
      <c r="DI121" s="926"/>
      <c r="DJ121" s="926"/>
      <c r="DK121" s="926"/>
      <c r="DL121" s="926">
        <v>1249170</v>
      </c>
      <c r="DM121" s="926"/>
      <c r="DN121" s="926"/>
      <c r="DO121" s="926"/>
      <c r="DP121" s="926"/>
      <c r="DQ121" s="926">
        <v>1242247</v>
      </c>
      <c r="DR121" s="926"/>
      <c r="DS121" s="926"/>
      <c r="DT121" s="926"/>
      <c r="DU121" s="926"/>
      <c r="DV121" s="927">
        <v>21.4</v>
      </c>
      <c r="DW121" s="927"/>
      <c r="DX121" s="927"/>
      <c r="DY121" s="927"/>
      <c r="DZ121" s="928"/>
    </row>
    <row r="122" spans="1:130" s="230" customFormat="1" ht="26.25" customHeight="1" x14ac:dyDescent="0.2">
      <c r="A122" s="1057"/>
      <c r="B122" s="949"/>
      <c r="C122" s="922" t="s">
        <v>477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461</v>
      </c>
      <c r="AB122" s="959"/>
      <c r="AC122" s="959"/>
      <c r="AD122" s="959"/>
      <c r="AE122" s="960"/>
      <c r="AF122" s="961" t="s">
        <v>461</v>
      </c>
      <c r="AG122" s="959"/>
      <c r="AH122" s="959"/>
      <c r="AI122" s="959"/>
      <c r="AJ122" s="960"/>
      <c r="AK122" s="961" t="s">
        <v>461</v>
      </c>
      <c r="AL122" s="959"/>
      <c r="AM122" s="959"/>
      <c r="AN122" s="959"/>
      <c r="AO122" s="960"/>
      <c r="AP122" s="962" t="s">
        <v>461</v>
      </c>
      <c r="AQ122" s="963"/>
      <c r="AR122" s="963"/>
      <c r="AS122" s="963"/>
      <c r="AT122" s="964"/>
      <c r="AU122" s="994"/>
      <c r="AV122" s="995"/>
      <c r="AW122" s="995"/>
      <c r="AX122" s="995"/>
      <c r="AY122" s="996"/>
      <c r="AZ122" s="973" t="s">
        <v>498</v>
      </c>
      <c r="BA122" s="965"/>
      <c r="BB122" s="965"/>
      <c r="BC122" s="965"/>
      <c r="BD122" s="965"/>
      <c r="BE122" s="965"/>
      <c r="BF122" s="965"/>
      <c r="BG122" s="965"/>
      <c r="BH122" s="965"/>
      <c r="BI122" s="965"/>
      <c r="BJ122" s="965"/>
      <c r="BK122" s="965"/>
      <c r="BL122" s="965"/>
      <c r="BM122" s="965"/>
      <c r="BN122" s="965"/>
      <c r="BO122" s="965"/>
      <c r="BP122" s="966"/>
      <c r="BQ122" s="999">
        <v>11545151</v>
      </c>
      <c r="BR122" s="1000"/>
      <c r="BS122" s="1000"/>
      <c r="BT122" s="1000"/>
      <c r="BU122" s="1000"/>
      <c r="BV122" s="1000">
        <v>11061239</v>
      </c>
      <c r="BW122" s="1000"/>
      <c r="BX122" s="1000"/>
      <c r="BY122" s="1000"/>
      <c r="BZ122" s="1000"/>
      <c r="CA122" s="1000">
        <v>10898568</v>
      </c>
      <c r="CB122" s="1000"/>
      <c r="CC122" s="1000"/>
      <c r="CD122" s="1000"/>
      <c r="CE122" s="1000"/>
      <c r="CF122" s="1017">
        <v>187.9</v>
      </c>
      <c r="CG122" s="1018"/>
      <c r="CH122" s="1018"/>
      <c r="CI122" s="1018"/>
      <c r="CJ122" s="1018"/>
      <c r="CK122" s="1009"/>
      <c r="CL122" s="1010"/>
      <c r="CM122" s="1010"/>
      <c r="CN122" s="1010"/>
      <c r="CO122" s="1011"/>
      <c r="CP122" s="1019" t="s">
        <v>499</v>
      </c>
      <c r="CQ122" s="1020"/>
      <c r="CR122" s="1020"/>
      <c r="CS122" s="1020"/>
      <c r="CT122" s="1020"/>
      <c r="CU122" s="1020"/>
      <c r="CV122" s="1020"/>
      <c r="CW122" s="1020"/>
      <c r="CX122" s="1020"/>
      <c r="CY122" s="1020"/>
      <c r="CZ122" s="1020"/>
      <c r="DA122" s="1020"/>
      <c r="DB122" s="1020"/>
      <c r="DC122" s="1020"/>
      <c r="DD122" s="1020"/>
      <c r="DE122" s="1020"/>
      <c r="DF122" s="1021"/>
      <c r="DG122" s="925">
        <v>1472161</v>
      </c>
      <c r="DH122" s="926"/>
      <c r="DI122" s="926"/>
      <c r="DJ122" s="926"/>
      <c r="DK122" s="926"/>
      <c r="DL122" s="926">
        <v>1327258</v>
      </c>
      <c r="DM122" s="926"/>
      <c r="DN122" s="926"/>
      <c r="DO122" s="926"/>
      <c r="DP122" s="926"/>
      <c r="DQ122" s="926">
        <v>1237684</v>
      </c>
      <c r="DR122" s="926"/>
      <c r="DS122" s="926"/>
      <c r="DT122" s="926"/>
      <c r="DU122" s="926"/>
      <c r="DV122" s="927">
        <v>21.3</v>
      </c>
      <c r="DW122" s="927"/>
      <c r="DX122" s="927"/>
      <c r="DY122" s="927"/>
      <c r="DZ122" s="928"/>
    </row>
    <row r="123" spans="1:130" s="230" customFormat="1" ht="26.25" customHeight="1" x14ac:dyDescent="0.2">
      <c r="A123" s="1057"/>
      <c r="B123" s="949"/>
      <c r="C123" s="922" t="s">
        <v>483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461</v>
      </c>
      <c r="AB123" s="959"/>
      <c r="AC123" s="959"/>
      <c r="AD123" s="959"/>
      <c r="AE123" s="960"/>
      <c r="AF123" s="961" t="s">
        <v>461</v>
      </c>
      <c r="AG123" s="959"/>
      <c r="AH123" s="959"/>
      <c r="AI123" s="959"/>
      <c r="AJ123" s="960"/>
      <c r="AK123" s="961" t="s">
        <v>461</v>
      </c>
      <c r="AL123" s="959"/>
      <c r="AM123" s="959"/>
      <c r="AN123" s="959"/>
      <c r="AO123" s="960"/>
      <c r="AP123" s="962" t="s">
        <v>461</v>
      </c>
      <c r="AQ123" s="963"/>
      <c r="AR123" s="963"/>
      <c r="AS123" s="963"/>
      <c r="AT123" s="964"/>
      <c r="AU123" s="997"/>
      <c r="AV123" s="998"/>
      <c r="AW123" s="998"/>
      <c r="AX123" s="998"/>
      <c r="AY123" s="998"/>
      <c r="AZ123" s="251" t="s">
        <v>195</v>
      </c>
      <c r="BA123" s="251"/>
      <c r="BB123" s="251"/>
      <c r="BC123" s="251"/>
      <c r="BD123" s="251"/>
      <c r="BE123" s="251"/>
      <c r="BF123" s="251"/>
      <c r="BG123" s="251"/>
      <c r="BH123" s="251"/>
      <c r="BI123" s="251"/>
      <c r="BJ123" s="251"/>
      <c r="BK123" s="251"/>
      <c r="BL123" s="251"/>
      <c r="BM123" s="251"/>
      <c r="BN123" s="251"/>
      <c r="BO123" s="977" t="s">
        <v>500</v>
      </c>
      <c r="BP123" s="1005"/>
      <c r="BQ123" s="1063">
        <v>17942243</v>
      </c>
      <c r="BR123" s="1064"/>
      <c r="BS123" s="1064"/>
      <c r="BT123" s="1064"/>
      <c r="BU123" s="1064"/>
      <c r="BV123" s="1064">
        <v>17913938</v>
      </c>
      <c r="BW123" s="1064"/>
      <c r="BX123" s="1064"/>
      <c r="BY123" s="1064"/>
      <c r="BZ123" s="1064"/>
      <c r="CA123" s="1064">
        <v>18004819</v>
      </c>
      <c r="CB123" s="1064"/>
      <c r="CC123" s="1064"/>
      <c r="CD123" s="1064"/>
      <c r="CE123" s="1064"/>
      <c r="CF123" s="1001"/>
      <c r="CG123" s="1002"/>
      <c r="CH123" s="1002"/>
      <c r="CI123" s="1002"/>
      <c r="CJ123" s="1003"/>
      <c r="CK123" s="1009"/>
      <c r="CL123" s="1010"/>
      <c r="CM123" s="1010"/>
      <c r="CN123" s="1010"/>
      <c r="CO123" s="1011"/>
      <c r="CP123" s="1019" t="s">
        <v>501</v>
      </c>
      <c r="CQ123" s="1020"/>
      <c r="CR123" s="1020"/>
      <c r="CS123" s="1020"/>
      <c r="CT123" s="1020"/>
      <c r="CU123" s="1020"/>
      <c r="CV123" s="1020"/>
      <c r="CW123" s="1020"/>
      <c r="CX123" s="1020"/>
      <c r="CY123" s="1020"/>
      <c r="CZ123" s="1020"/>
      <c r="DA123" s="1020"/>
      <c r="DB123" s="1020"/>
      <c r="DC123" s="1020"/>
      <c r="DD123" s="1020"/>
      <c r="DE123" s="1020"/>
      <c r="DF123" s="1021"/>
      <c r="DG123" s="958">
        <v>434702</v>
      </c>
      <c r="DH123" s="959"/>
      <c r="DI123" s="959"/>
      <c r="DJ123" s="959"/>
      <c r="DK123" s="960"/>
      <c r="DL123" s="961">
        <v>397549</v>
      </c>
      <c r="DM123" s="959"/>
      <c r="DN123" s="959"/>
      <c r="DO123" s="959"/>
      <c r="DP123" s="960"/>
      <c r="DQ123" s="961">
        <v>353626</v>
      </c>
      <c r="DR123" s="959"/>
      <c r="DS123" s="959"/>
      <c r="DT123" s="959"/>
      <c r="DU123" s="960"/>
      <c r="DV123" s="962">
        <v>6.1</v>
      </c>
      <c r="DW123" s="963"/>
      <c r="DX123" s="963"/>
      <c r="DY123" s="963"/>
      <c r="DZ123" s="964"/>
    </row>
    <row r="124" spans="1:130" s="230" customFormat="1" ht="26.25" customHeight="1" thickBot="1" x14ac:dyDescent="0.25">
      <c r="A124" s="1057"/>
      <c r="B124" s="949"/>
      <c r="C124" s="922" t="s">
        <v>486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461</v>
      </c>
      <c r="AB124" s="959"/>
      <c r="AC124" s="959"/>
      <c r="AD124" s="959"/>
      <c r="AE124" s="960"/>
      <c r="AF124" s="961" t="s">
        <v>461</v>
      </c>
      <c r="AG124" s="959"/>
      <c r="AH124" s="959"/>
      <c r="AI124" s="959"/>
      <c r="AJ124" s="960"/>
      <c r="AK124" s="961" t="s">
        <v>461</v>
      </c>
      <c r="AL124" s="959"/>
      <c r="AM124" s="959"/>
      <c r="AN124" s="959"/>
      <c r="AO124" s="960"/>
      <c r="AP124" s="962" t="s">
        <v>461</v>
      </c>
      <c r="AQ124" s="963"/>
      <c r="AR124" s="963"/>
      <c r="AS124" s="963"/>
      <c r="AT124" s="964"/>
      <c r="AU124" s="1059" t="s">
        <v>502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33.299999999999997</v>
      </c>
      <c r="BR124" s="1027"/>
      <c r="BS124" s="1027"/>
      <c r="BT124" s="1027"/>
      <c r="BU124" s="1027"/>
      <c r="BV124" s="1027">
        <v>14.6</v>
      </c>
      <c r="BW124" s="1027"/>
      <c r="BX124" s="1027"/>
      <c r="BY124" s="1027"/>
      <c r="BZ124" s="1027"/>
      <c r="CA124" s="1027" t="s">
        <v>461</v>
      </c>
      <c r="CB124" s="1027"/>
      <c r="CC124" s="1027"/>
      <c r="CD124" s="1027"/>
      <c r="CE124" s="1027"/>
      <c r="CF124" s="1028"/>
      <c r="CG124" s="1029"/>
      <c r="CH124" s="1029"/>
      <c r="CI124" s="1029"/>
      <c r="CJ124" s="1030"/>
      <c r="CK124" s="1012"/>
      <c r="CL124" s="1012"/>
      <c r="CM124" s="1012"/>
      <c r="CN124" s="1012"/>
      <c r="CO124" s="1013"/>
      <c r="CP124" s="1019" t="s">
        <v>503</v>
      </c>
      <c r="CQ124" s="1020"/>
      <c r="CR124" s="1020"/>
      <c r="CS124" s="1020"/>
      <c r="CT124" s="1020"/>
      <c r="CU124" s="1020"/>
      <c r="CV124" s="1020"/>
      <c r="CW124" s="1020"/>
      <c r="CX124" s="1020"/>
      <c r="CY124" s="1020"/>
      <c r="CZ124" s="1020"/>
      <c r="DA124" s="1020"/>
      <c r="DB124" s="1020"/>
      <c r="DC124" s="1020"/>
      <c r="DD124" s="1020"/>
      <c r="DE124" s="1020"/>
      <c r="DF124" s="1021"/>
      <c r="DG124" s="1004" t="s">
        <v>504</v>
      </c>
      <c r="DH124" s="986"/>
      <c r="DI124" s="986"/>
      <c r="DJ124" s="986"/>
      <c r="DK124" s="987"/>
      <c r="DL124" s="985" t="s">
        <v>505</v>
      </c>
      <c r="DM124" s="986"/>
      <c r="DN124" s="986"/>
      <c r="DO124" s="986"/>
      <c r="DP124" s="987"/>
      <c r="DQ124" s="985" t="s">
        <v>506</v>
      </c>
      <c r="DR124" s="986"/>
      <c r="DS124" s="986"/>
      <c r="DT124" s="986"/>
      <c r="DU124" s="987"/>
      <c r="DV124" s="988" t="s">
        <v>507</v>
      </c>
      <c r="DW124" s="989"/>
      <c r="DX124" s="989"/>
      <c r="DY124" s="989"/>
      <c r="DZ124" s="990"/>
    </row>
    <row r="125" spans="1:130" s="230" customFormat="1" ht="26.25" customHeight="1" x14ac:dyDescent="0.2">
      <c r="A125" s="1057"/>
      <c r="B125" s="949"/>
      <c r="C125" s="922" t="s">
        <v>488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508</v>
      </c>
      <c r="AB125" s="959"/>
      <c r="AC125" s="959"/>
      <c r="AD125" s="959"/>
      <c r="AE125" s="960"/>
      <c r="AF125" s="961" t="s">
        <v>461</v>
      </c>
      <c r="AG125" s="959"/>
      <c r="AH125" s="959"/>
      <c r="AI125" s="959"/>
      <c r="AJ125" s="960"/>
      <c r="AK125" s="961" t="s">
        <v>509</v>
      </c>
      <c r="AL125" s="959"/>
      <c r="AM125" s="959"/>
      <c r="AN125" s="959"/>
      <c r="AO125" s="960"/>
      <c r="AP125" s="962" t="s">
        <v>461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510</v>
      </c>
      <c r="CL125" s="1007"/>
      <c r="CM125" s="1007"/>
      <c r="CN125" s="1007"/>
      <c r="CO125" s="1008"/>
      <c r="CP125" s="929" t="s">
        <v>511</v>
      </c>
      <c r="CQ125" s="897"/>
      <c r="CR125" s="897"/>
      <c r="CS125" s="897"/>
      <c r="CT125" s="897"/>
      <c r="CU125" s="897"/>
      <c r="CV125" s="897"/>
      <c r="CW125" s="897"/>
      <c r="CX125" s="897"/>
      <c r="CY125" s="897"/>
      <c r="CZ125" s="897"/>
      <c r="DA125" s="897"/>
      <c r="DB125" s="897"/>
      <c r="DC125" s="897"/>
      <c r="DD125" s="897"/>
      <c r="DE125" s="897"/>
      <c r="DF125" s="898"/>
      <c r="DG125" s="930" t="s">
        <v>512</v>
      </c>
      <c r="DH125" s="931"/>
      <c r="DI125" s="931"/>
      <c r="DJ125" s="931"/>
      <c r="DK125" s="931"/>
      <c r="DL125" s="931" t="s">
        <v>513</v>
      </c>
      <c r="DM125" s="931"/>
      <c r="DN125" s="931"/>
      <c r="DO125" s="931"/>
      <c r="DP125" s="931"/>
      <c r="DQ125" s="931" t="s">
        <v>513</v>
      </c>
      <c r="DR125" s="931"/>
      <c r="DS125" s="931"/>
      <c r="DT125" s="931"/>
      <c r="DU125" s="931"/>
      <c r="DV125" s="932" t="s">
        <v>514</v>
      </c>
      <c r="DW125" s="932"/>
      <c r="DX125" s="932"/>
      <c r="DY125" s="932"/>
      <c r="DZ125" s="933"/>
    </row>
    <row r="126" spans="1:130" s="230" customFormat="1" ht="26.25" customHeight="1" thickBot="1" x14ac:dyDescent="0.25">
      <c r="A126" s="1057"/>
      <c r="B126" s="949"/>
      <c r="C126" s="922" t="s">
        <v>490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515</v>
      </c>
      <c r="AB126" s="959"/>
      <c r="AC126" s="959"/>
      <c r="AD126" s="959"/>
      <c r="AE126" s="960"/>
      <c r="AF126" s="961" t="s">
        <v>504</v>
      </c>
      <c r="AG126" s="959"/>
      <c r="AH126" s="959"/>
      <c r="AI126" s="959"/>
      <c r="AJ126" s="960"/>
      <c r="AK126" s="961" t="s">
        <v>461</v>
      </c>
      <c r="AL126" s="959"/>
      <c r="AM126" s="959"/>
      <c r="AN126" s="959"/>
      <c r="AO126" s="960"/>
      <c r="AP126" s="962" t="s">
        <v>513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516</v>
      </c>
      <c r="CQ126" s="923"/>
      <c r="CR126" s="923"/>
      <c r="CS126" s="923"/>
      <c r="CT126" s="923"/>
      <c r="CU126" s="923"/>
      <c r="CV126" s="923"/>
      <c r="CW126" s="923"/>
      <c r="CX126" s="923"/>
      <c r="CY126" s="923"/>
      <c r="CZ126" s="923"/>
      <c r="DA126" s="923"/>
      <c r="DB126" s="923"/>
      <c r="DC126" s="923"/>
      <c r="DD126" s="923"/>
      <c r="DE126" s="923"/>
      <c r="DF126" s="924"/>
      <c r="DG126" s="925" t="s">
        <v>517</v>
      </c>
      <c r="DH126" s="926"/>
      <c r="DI126" s="926"/>
      <c r="DJ126" s="926"/>
      <c r="DK126" s="926"/>
      <c r="DL126" s="926" t="s">
        <v>513</v>
      </c>
      <c r="DM126" s="926"/>
      <c r="DN126" s="926"/>
      <c r="DO126" s="926"/>
      <c r="DP126" s="926"/>
      <c r="DQ126" s="926" t="s">
        <v>504</v>
      </c>
      <c r="DR126" s="926"/>
      <c r="DS126" s="926"/>
      <c r="DT126" s="926"/>
      <c r="DU126" s="926"/>
      <c r="DV126" s="927" t="s">
        <v>507</v>
      </c>
      <c r="DW126" s="927"/>
      <c r="DX126" s="927"/>
      <c r="DY126" s="927"/>
      <c r="DZ126" s="928"/>
    </row>
    <row r="127" spans="1:130" s="230" customFormat="1" ht="26.25" customHeight="1" x14ac:dyDescent="0.2">
      <c r="A127" s="1058"/>
      <c r="B127" s="951"/>
      <c r="C127" s="973" t="s">
        <v>518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5449</v>
      </c>
      <c r="AB127" s="959"/>
      <c r="AC127" s="959"/>
      <c r="AD127" s="959"/>
      <c r="AE127" s="960"/>
      <c r="AF127" s="961">
        <v>1869</v>
      </c>
      <c r="AG127" s="959"/>
      <c r="AH127" s="959"/>
      <c r="AI127" s="959"/>
      <c r="AJ127" s="960"/>
      <c r="AK127" s="961">
        <v>1790</v>
      </c>
      <c r="AL127" s="959"/>
      <c r="AM127" s="959"/>
      <c r="AN127" s="959"/>
      <c r="AO127" s="960"/>
      <c r="AP127" s="962">
        <v>0</v>
      </c>
      <c r="AQ127" s="963"/>
      <c r="AR127" s="963"/>
      <c r="AS127" s="963"/>
      <c r="AT127" s="964"/>
      <c r="AU127" s="232"/>
      <c r="AV127" s="232"/>
      <c r="AW127" s="232"/>
      <c r="AX127" s="1031" t="s">
        <v>519</v>
      </c>
      <c r="AY127" s="1032"/>
      <c r="AZ127" s="1032"/>
      <c r="BA127" s="1032"/>
      <c r="BB127" s="1032"/>
      <c r="BC127" s="1032"/>
      <c r="BD127" s="1032"/>
      <c r="BE127" s="1033"/>
      <c r="BF127" s="1034" t="s">
        <v>520</v>
      </c>
      <c r="BG127" s="1032"/>
      <c r="BH127" s="1032"/>
      <c r="BI127" s="1032"/>
      <c r="BJ127" s="1032"/>
      <c r="BK127" s="1032"/>
      <c r="BL127" s="1033"/>
      <c r="BM127" s="1034" t="s">
        <v>521</v>
      </c>
      <c r="BN127" s="1032"/>
      <c r="BO127" s="1032"/>
      <c r="BP127" s="1032"/>
      <c r="BQ127" s="1032"/>
      <c r="BR127" s="1032"/>
      <c r="BS127" s="1033"/>
      <c r="BT127" s="1034" t="s">
        <v>522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523</v>
      </c>
      <c r="CQ127" s="923"/>
      <c r="CR127" s="923"/>
      <c r="CS127" s="923"/>
      <c r="CT127" s="923"/>
      <c r="CU127" s="923"/>
      <c r="CV127" s="923"/>
      <c r="CW127" s="923"/>
      <c r="CX127" s="923"/>
      <c r="CY127" s="923"/>
      <c r="CZ127" s="923"/>
      <c r="DA127" s="923"/>
      <c r="DB127" s="923"/>
      <c r="DC127" s="923"/>
      <c r="DD127" s="923"/>
      <c r="DE127" s="923"/>
      <c r="DF127" s="924"/>
      <c r="DG127" s="925" t="s">
        <v>524</v>
      </c>
      <c r="DH127" s="926"/>
      <c r="DI127" s="926"/>
      <c r="DJ127" s="926"/>
      <c r="DK127" s="926"/>
      <c r="DL127" s="926" t="s">
        <v>131</v>
      </c>
      <c r="DM127" s="926"/>
      <c r="DN127" s="926"/>
      <c r="DO127" s="926"/>
      <c r="DP127" s="926"/>
      <c r="DQ127" s="926" t="s">
        <v>508</v>
      </c>
      <c r="DR127" s="926"/>
      <c r="DS127" s="926"/>
      <c r="DT127" s="926"/>
      <c r="DU127" s="926"/>
      <c r="DV127" s="927" t="s">
        <v>508</v>
      </c>
      <c r="DW127" s="927"/>
      <c r="DX127" s="927"/>
      <c r="DY127" s="927"/>
      <c r="DZ127" s="928"/>
    </row>
    <row r="128" spans="1:130" s="230" customFormat="1" ht="26.25" customHeight="1" thickBot="1" x14ac:dyDescent="0.25">
      <c r="A128" s="1041" t="s">
        <v>525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526</v>
      </c>
      <c r="X128" s="1043"/>
      <c r="Y128" s="1043"/>
      <c r="Z128" s="1044"/>
      <c r="AA128" s="1045">
        <v>39442</v>
      </c>
      <c r="AB128" s="1046"/>
      <c r="AC128" s="1046"/>
      <c r="AD128" s="1046"/>
      <c r="AE128" s="1047"/>
      <c r="AF128" s="1048">
        <v>33665</v>
      </c>
      <c r="AG128" s="1046"/>
      <c r="AH128" s="1046"/>
      <c r="AI128" s="1046"/>
      <c r="AJ128" s="1047"/>
      <c r="AK128" s="1048">
        <v>1537</v>
      </c>
      <c r="AL128" s="1046"/>
      <c r="AM128" s="1046"/>
      <c r="AN128" s="1046"/>
      <c r="AO128" s="1047"/>
      <c r="AP128" s="1049"/>
      <c r="AQ128" s="1050"/>
      <c r="AR128" s="1050"/>
      <c r="AS128" s="1050"/>
      <c r="AT128" s="1051"/>
      <c r="AU128" s="232"/>
      <c r="AV128" s="232"/>
      <c r="AW128" s="232"/>
      <c r="AX128" s="896" t="s">
        <v>527</v>
      </c>
      <c r="AY128" s="897"/>
      <c r="AZ128" s="897"/>
      <c r="BA128" s="897"/>
      <c r="BB128" s="897"/>
      <c r="BC128" s="897"/>
      <c r="BD128" s="897"/>
      <c r="BE128" s="898"/>
      <c r="BF128" s="1052" t="s">
        <v>524</v>
      </c>
      <c r="BG128" s="1053"/>
      <c r="BH128" s="1053"/>
      <c r="BI128" s="1053"/>
      <c r="BJ128" s="1053"/>
      <c r="BK128" s="1053"/>
      <c r="BL128" s="1054"/>
      <c r="BM128" s="1052">
        <v>13.96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528</v>
      </c>
      <c r="CQ128" s="726"/>
      <c r="CR128" s="726"/>
      <c r="CS128" s="726"/>
      <c r="CT128" s="726"/>
      <c r="CU128" s="726"/>
      <c r="CV128" s="726"/>
      <c r="CW128" s="726"/>
      <c r="CX128" s="726"/>
      <c r="CY128" s="726"/>
      <c r="CZ128" s="726"/>
      <c r="DA128" s="726"/>
      <c r="DB128" s="726"/>
      <c r="DC128" s="726"/>
      <c r="DD128" s="726"/>
      <c r="DE128" s="726"/>
      <c r="DF128" s="1036"/>
      <c r="DG128" s="1037" t="s">
        <v>506</v>
      </c>
      <c r="DH128" s="1038"/>
      <c r="DI128" s="1038"/>
      <c r="DJ128" s="1038"/>
      <c r="DK128" s="1038"/>
      <c r="DL128" s="1038" t="s">
        <v>507</v>
      </c>
      <c r="DM128" s="1038"/>
      <c r="DN128" s="1038"/>
      <c r="DO128" s="1038"/>
      <c r="DP128" s="1038"/>
      <c r="DQ128" s="1038" t="s">
        <v>461</v>
      </c>
      <c r="DR128" s="1038"/>
      <c r="DS128" s="1038"/>
      <c r="DT128" s="1038"/>
      <c r="DU128" s="1038"/>
      <c r="DV128" s="1039" t="s">
        <v>524</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529</v>
      </c>
      <c r="X129" s="1071"/>
      <c r="Y129" s="1071"/>
      <c r="Z129" s="1072"/>
      <c r="AA129" s="958">
        <v>6946505</v>
      </c>
      <c r="AB129" s="959"/>
      <c r="AC129" s="959"/>
      <c r="AD129" s="959"/>
      <c r="AE129" s="960"/>
      <c r="AF129" s="961">
        <v>7463316</v>
      </c>
      <c r="AG129" s="959"/>
      <c r="AH129" s="959"/>
      <c r="AI129" s="959"/>
      <c r="AJ129" s="960"/>
      <c r="AK129" s="961">
        <v>7258896</v>
      </c>
      <c r="AL129" s="959"/>
      <c r="AM129" s="959"/>
      <c r="AN129" s="959"/>
      <c r="AO129" s="960"/>
      <c r="AP129" s="1073"/>
      <c r="AQ129" s="1074"/>
      <c r="AR129" s="1074"/>
      <c r="AS129" s="1074"/>
      <c r="AT129" s="1075"/>
      <c r="AU129" s="233"/>
      <c r="AV129" s="233"/>
      <c r="AW129" s="233"/>
      <c r="AX129" s="1065" t="s">
        <v>530</v>
      </c>
      <c r="AY129" s="923"/>
      <c r="AZ129" s="923"/>
      <c r="BA129" s="923"/>
      <c r="BB129" s="923"/>
      <c r="BC129" s="923"/>
      <c r="BD129" s="923"/>
      <c r="BE129" s="924"/>
      <c r="BF129" s="1066" t="s">
        <v>506</v>
      </c>
      <c r="BG129" s="1067"/>
      <c r="BH129" s="1067"/>
      <c r="BI129" s="1067"/>
      <c r="BJ129" s="1067"/>
      <c r="BK129" s="1067"/>
      <c r="BL129" s="1068"/>
      <c r="BM129" s="1066">
        <v>18.96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531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532</v>
      </c>
      <c r="X130" s="1071"/>
      <c r="Y130" s="1071"/>
      <c r="Z130" s="1072"/>
      <c r="AA130" s="958">
        <v>1252903</v>
      </c>
      <c r="AB130" s="959"/>
      <c r="AC130" s="959"/>
      <c r="AD130" s="959"/>
      <c r="AE130" s="960"/>
      <c r="AF130" s="961">
        <v>1463944</v>
      </c>
      <c r="AG130" s="959"/>
      <c r="AH130" s="959"/>
      <c r="AI130" s="959"/>
      <c r="AJ130" s="960"/>
      <c r="AK130" s="961">
        <v>1459654</v>
      </c>
      <c r="AL130" s="959"/>
      <c r="AM130" s="959"/>
      <c r="AN130" s="959"/>
      <c r="AO130" s="960"/>
      <c r="AP130" s="1073"/>
      <c r="AQ130" s="1074"/>
      <c r="AR130" s="1074"/>
      <c r="AS130" s="1074"/>
      <c r="AT130" s="1075"/>
      <c r="AU130" s="233"/>
      <c r="AV130" s="233"/>
      <c r="AW130" s="233"/>
      <c r="AX130" s="1065" t="s">
        <v>533</v>
      </c>
      <c r="AY130" s="923"/>
      <c r="AZ130" s="923"/>
      <c r="BA130" s="923"/>
      <c r="BB130" s="923"/>
      <c r="BC130" s="923"/>
      <c r="BD130" s="923"/>
      <c r="BE130" s="924"/>
      <c r="BF130" s="1101">
        <v>9.8000000000000007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534</v>
      </c>
      <c r="X131" s="1108"/>
      <c r="Y131" s="1108"/>
      <c r="Z131" s="1109"/>
      <c r="AA131" s="1004">
        <v>5693602</v>
      </c>
      <c r="AB131" s="986"/>
      <c r="AC131" s="986"/>
      <c r="AD131" s="986"/>
      <c r="AE131" s="987"/>
      <c r="AF131" s="985">
        <v>5999372</v>
      </c>
      <c r="AG131" s="986"/>
      <c r="AH131" s="986"/>
      <c r="AI131" s="986"/>
      <c r="AJ131" s="987"/>
      <c r="AK131" s="985">
        <v>5799242</v>
      </c>
      <c r="AL131" s="986"/>
      <c r="AM131" s="986"/>
      <c r="AN131" s="986"/>
      <c r="AO131" s="987"/>
      <c r="AP131" s="1110"/>
      <c r="AQ131" s="1111"/>
      <c r="AR131" s="1111"/>
      <c r="AS131" s="1111"/>
      <c r="AT131" s="1112"/>
      <c r="AU131" s="233"/>
      <c r="AV131" s="233"/>
      <c r="AW131" s="233"/>
      <c r="AX131" s="1083" t="s">
        <v>535</v>
      </c>
      <c r="AY131" s="726"/>
      <c r="AZ131" s="726"/>
      <c r="BA131" s="726"/>
      <c r="BB131" s="726"/>
      <c r="BC131" s="726"/>
      <c r="BD131" s="726"/>
      <c r="BE131" s="1036"/>
      <c r="BF131" s="1084" t="s">
        <v>508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536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537</v>
      </c>
      <c r="W132" s="1094"/>
      <c r="X132" s="1094"/>
      <c r="Y132" s="1094"/>
      <c r="Z132" s="1095"/>
      <c r="AA132" s="1096">
        <v>9.7314143140000002</v>
      </c>
      <c r="AB132" s="1097"/>
      <c r="AC132" s="1097"/>
      <c r="AD132" s="1097"/>
      <c r="AE132" s="1098"/>
      <c r="AF132" s="1099">
        <v>10.41624023</v>
      </c>
      <c r="AG132" s="1097"/>
      <c r="AH132" s="1097"/>
      <c r="AI132" s="1097"/>
      <c r="AJ132" s="1098"/>
      <c r="AK132" s="1099">
        <v>9.2706426119999996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538</v>
      </c>
      <c r="W133" s="1077"/>
      <c r="X133" s="1077"/>
      <c r="Y133" s="1077"/>
      <c r="Z133" s="1078"/>
      <c r="AA133" s="1079">
        <v>9.4</v>
      </c>
      <c r="AB133" s="1080"/>
      <c r="AC133" s="1080"/>
      <c r="AD133" s="1080"/>
      <c r="AE133" s="1081"/>
      <c r="AF133" s="1079">
        <v>9.8000000000000007</v>
      </c>
      <c r="AG133" s="1080"/>
      <c r="AH133" s="1080"/>
      <c r="AI133" s="1080"/>
      <c r="AJ133" s="1081"/>
      <c r="AK133" s="1079">
        <v>9.8000000000000007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D4VFHs8PPMqiH3p41WrkVt4lePkp3howsAzAApDiCtEpkeBlkXde3D3BMycTwz+AGgKjuqSPPJxLyw9zoJt0Q==" saltValue="qDWMpEZ8Fp/RAD1VHjOD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M97" sqref="AM97"/>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539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783xNORv2QkJVv/5/1uU5WqoyYT8u3aG5i/ANl/QbLwEdRW1ZV6ITwOCU5tVD2CLuQCxQB/wVhFg+oFpFDlyQ==" saltValue="bqrv1ynlPdHv5DUOHWvJg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HyX1f+q57TfOto2BHIRR4JrWmQCP2X0otvuyzGhR/p2Gz16Y48V1IsKDPl5b9OOOAM23sw0bXOJwZqUNR1fOqg==" saltValue="sE+8zy6xlEG7sWiQryIop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540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541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542</v>
      </c>
      <c r="AP7" s="272"/>
      <c r="AQ7" s="273" t="s">
        <v>543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544</v>
      </c>
      <c r="AQ8" s="279" t="s">
        <v>545</v>
      </c>
      <c r="AR8" s="280" t="s">
        <v>546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547</v>
      </c>
      <c r="AL9" s="1117"/>
      <c r="AM9" s="1117"/>
      <c r="AN9" s="1118"/>
      <c r="AO9" s="281">
        <v>1893693</v>
      </c>
      <c r="AP9" s="281">
        <v>143223</v>
      </c>
      <c r="AQ9" s="282">
        <v>104296</v>
      </c>
      <c r="AR9" s="283">
        <v>37.299999999999997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548</v>
      </c>
      <c r="AL10" s="1117"/>
      <c r="AM10" s="1117"/>
      <c r="AN10" s="1118"/>
      <c r="AO10" s="284">
        <v>168966</v>
      </c>
      <c r="AP10" s="284">
        <v>12779</v>
      </c>
      <c r="AQ10" s="285">
        <v>16614</v>
      </c>
      <c r="AR10" s="286">
        <v>-23.1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549</v>
      </c>
      <c r="AL11" s="1117"/>
      <c r="AM11" s="1117"/>
      <c r="AN11" s="1118"/>
      <c r="AO11" s="284" t="s">
        <v>550</v>
      </c>
      <c r="AP11" s="284" t="s">
        <v>550</v>
      </c>
      <c r="AQ11" s="285">
        <v>799</v>
      </c>
      <c r="AR11" s="286" t="s">
        <v>550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551</v>
      </c>
      <c r="AL12" s="1117"/>
      <c r="AM12" s="1117"/>
      <c r="AN12" s="1118"/>
      <c r="AO12" s="284" t="s">
        <v>550</v>
      </c>
      <c r="AP12" s="284" t="s">
        <v>550</v>
      </c>
      <c r="AQ12" s="285" t="s">
        <v>550</v>
      </c>
      <c r="AR12" s="286" t="s">
        <v>550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552</v>
      </c>
      <c r="AL13" s="1117"/>
      <c r="AM13" s="1117"/>
      <c r="AN13" s="1118"/>
      <c r="AO13" s="284">
        <v>46088</v>
      </c>
      <c r="AP13" s="284">
        <v>3486</v>
      </c>
      <c r="AQ13" s="285">
        <v>4504</v>
      </c>
      <c r="AR13" s="286">
        <v>-22.6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553</v>
      </c>
      <c r="AL14" s="1117"/>
      <c r="AM14" s="1117"/>
      <c r="AN14" s="1118"/>
      <c r="AO14" s="284">
        <v>79154</v>
      </c>
      <c r="AP14" s="284">
        <v>5987</v>
      </c>
      <c r="AQ14" s="285">
        <v>2125</v>
      </c>
      <c r="AR14" s="286">
        <v>181.7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554</v>
      </c>
      <c r="AL15" s="1120"/>
      <c r="AM15" s="1120"/>
      <c r="AN15" s="1121"/>
      <c r="AO15" s="284">
        <v>-121943</v>
      </c>
      <c r="AP15" s="284">
        <v>-9223</v>
      </c>
      <c r="AQ15" s="285">
        <v>-7352</v>
      </c>
      <c r="AR15" s="286">
        <v>25.4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195</v>
      </c>
      <c r="AL16" s="1120"/>
      <c r="AM16" s="1120"/>
      <c r="AN16" s="1121"/>
      <c r="AO16" s="284">
        <v>2065958</v>
      </c>
      <c r="AP16" s="284">
        <v>156252</v>
      </c>
      <c r="AQ16" s="285">
        <v>120986</v>
      </c>
      <c r="AR16" s="286">
        <v>29.1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555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556</v>
      </c>
      <c r="AP20" s="293" t="s">
        <v>557</v>
      </c>
      <c r="AQ20" s="294" t="s">
        <v>558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559</v>
      </c>
      <c r="AL21" s="1123"/>
      <c r="AM21" s="1123"/>
      <c r="AN21" s="1124"/>
      <c r="AO21" s="297">
        <v>14.67</v>
      </c>
      <c r="AP21" s="298">
        <v>10.56</v>
      </c>
      <c r="AQ21" s="299">
        <v>4.1100000000000003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560</v>
      </c>
      <c r="AL22" s="1123"/>
      <c r="AM22" s="1123"/>
      <c r="AN22" s="1124"/>
      <c r="AO22" s="302">
        <v>95.2</v>
      </c>
      <c r="AP22" s="303">
        <v>96.8</v>
      </c>
      <c r="AQ22" s="304">
        <v>-1.6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561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562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563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542</v>
      </c>
      <c r="AP30" s="272"/>
      <c r="AQ30" s="273" t="s">
        <v>543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544</v>
      </c>
      <c r="AQ31" s="279" t="s">
        <v>545</v>
      </c>
      <c r="AR31" s="280" t="s">
        <v>546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564</v>
      </c>
      <c r="AL32" s="1131"/>
      <c r="AM32" s="1131"/>
      <c r="AN32" s="1132"/>
      <c r="AO32" s="312">
        <v>1367297</v>
      </c>
      <c r="AP32" s="312">
        <v>103411</v>
      </c>
      <c r="AQ32" s="313">
        <v>60627</v>
      </c>
      <c r="AR32" s="314">
        <v>70.599999999999994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565</v>
      </c>
      <c r="AL33" s="1131"/>
      <c r="AM33" s="1131"/>
      <c r="AN33" s="1132"/>
      <c r="AO33" s="312" t="s">
        <v>550</v>
      </c>
      <c r="AP33" s="312" t="s">
        <v>550</v>
      </c>
      <c r="AQ33" s="313" t="s">
        <v>550</v>
      </c>
      <c r="AR33" s="314" t="s">
        <v>550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566</v>
      </c>
      <c r="AL34" s="1131"/>
      <c r="AM34" s="1131"/>
      <c r="AN34" s="1132"/>
      <c r="AO34" s="312" t="s">
        <v>550</v>
      </c>
      <c r="AP34" s="312" t="s">
        <v>550</v>
      </c>
      <c r="AQ34" s="313" t="s">
        <v>550</v>
      </c>
      <c r="AR34" s="314" t="s">
        <v>550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567</v>
      </c>
      <c r="AL35" s="1131"/>
      <c r="AM35" s="1131"/>
      <c r="AN35" s="1132"/>
      <c r="AO35" s="312">
        <v>504540</v>
      </c>
      <c r="AP35" s="312">
        <v>38159</v>
      </c>
      <c r="AQ35" s="313">
        <v>21887</v>
      </c>
      <c r="AR35" s="314">
        <v>74.3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568</v>
      </c>
      <c r="AL36" s="1131"/>
      <c r="AM36" s="1131"/>
      <c r="AN36" s="1132"/>
      <c r="AO36" s="312">
        <v>124949</v>
      </c>
      <c r="AP36" s="312">
        <v>9450</v>
      </c>
      <c r="AQ36" s="313">
        <v>5351</v>
      </c>
      <c r="AR36" s="314">
        <v>76.599999999999994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569</v>
      </c>
      <c r="AL37" s="1131"/>
      <c r="AM37" s="1131"/>
      <c r="AN37" s="1132"/>
      <c r="AO37" s="312">
        <v>1790</v>
      </c>
      <c r="AP37" s="312">
        <v>135</v>
      </c>
      <c r="AQ37" s="313">
        <v>569</v>
      </c>
      <c r="AR37" s="314">
        <v>-76.3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570</v>
      </c>
      <c r="AL38" s="1134"/>
      <c r="AM38" s="1134"/>
      <c r="AN38" s="1135"/>
      <c r="AO38" s="315">
        <v>242</v>
      </c>
      <c r="AP38" s="315">
        <v>18</v>
      </c>
      <c r="AQ38" s="316">
        <v>12</v>
      </c>
      <c r="AR38" s="304">
        <v>50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571</v>
      </c>
      <c r="AL39" s="1134"/>
      <c r="AM39" s="1134"/>
      <c r="AN39" s="1135"/>
      <c r="AO39" s="312">
        <v>-1537</v>
      </c>
      <c r="AP39" s="312">
        <v>-116</v>
      </c>
      <c r="AQ39" s="313">
        <v>-1532</v>
      </c>
      <c r="AR39" s="314">
        <v>-92.4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572</v>
      </c>
      <c r="AL40" s="1131"/>
      <c r="AM40" s="1131"/>
      <c r="AN40" s="1132"/>
      <c r="AO40" s="312">
        <v>-1459654</v>
      </c>
      <c r="AP40" s="312">
        <v>-110396</v>
      </c>
      <c r="AQ40" s="313">
        <v>-57744</v>
      </c>
      <c r="AR40" s="314">
        <v>91.2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310</v>
      </c>
      <c r="AL41" s="1137"/>
      <c r="AM41" s="1137"/>
      <c r="AN41" s="1138"/>
      <c r="AO41" s="312">
        <v>537627</v>
      </c>
      <c r="AP41" s="312">
        <v>40662</v>
      </c>
      <c r="AQ41" s="313">
        <v>29170</v>
      </c>
      <c r="AR41" s="314">
        <v>39.4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573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574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575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542</v>
      </c>
      <c r="AN49" s="1127" t="s">
        <v>576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577</v>
      </c>
      <c r="AO50" s="329" t="s">
        <v>578</v>
      </c>
      <c r="AP50" s="330" t="s">
        <v>579</v>
      </c>
      <c r="AQ50" s="331" t="s">
        <v>580</v>
      </c>
      <c r="AR50" s="332" t="s">
        <v>581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582</v>
      </c>
      <c r="AL51" s="325"/>
      <c r="AM51" s="333">
        <v>1463149</v>
      </c>
      <c r="AN51" s="334">
        <v>101692</v>
      </c>
      <c r="AO51" s="335">
        <v>32.200000000000003</v>
      </c>
      <c r="AP51" s="336">
        <v>108252</v>
      </c>
      <c r="AQ51" s="337">
        <v>30.4</v>
      </c>
      <c r="AR51" s="338">
        <v>1.8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583</v>
      </c>
      <c r="AM52" s="341">
        <v>1161252</v>
      </c>
      <c r="AN52" s="342">
        <v>80710</v>
      </c>
      <c r="AO52" s="343">
        <v>92.9</v>
      </c>
      <c r="AP52" s="344">
        <v>50321</v>
      </c>
      <c r="AQ52" s="345">
        <v>7.6</v>
      </c>
      <c r="AR52" s="346">
        <v>85.3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584</v>
      </c>
      <c r="AL53" s="325"/>
      <c r="AM53" s="333">
        <v>1405170</v>
      </c>
      <c r="AN53" s="334">
        <v>99905</v>
      </c>
      <c r="AO53" s="335">
        <v>-1.8</v>
      </c>
      <c r="AP53" s="336">
        <v>93492</v>
      </c>
      <c r="AQ53" s="337">
        <v>-13.6</v>
      </c>
      <c r="AR53" s="338">
        <v>11.8</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583</v>
      </c>
      <c r="AM54" s="341">
        <v>1012269</v>
      </c>
      <c r="AN54" s="342">
        <v>71971</v>
      </c>
      <c r="AO54" s="343">
        <v>-10.8</v>
      </c>
      <c r="AP54" s="344">
        <v>53316</v>
      </c>
      <c r="AQ54" s="345">
        <v>6</v>
      </c>
      <c r="AR54" s="346">
        <v>-16.8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585</v>
      </c>
      <c r="AL55" s="325"/>
      <c r="AM55" s="333">
        <v>2109316</v>
      </c>
      <c r="AN55" s="334">
        <v>153249</v>
      </c>
      <c r="AO55" s="335">
        <v>53.4</v>
      </c>
      <c r="AP55" s="336">
        <v>94796</v>
      </c>
      <c r="AQ55" s="337">
        <v>1.4</v>
      </c>
      <c r="AR55" s="338">
        <v>52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583</v>
      </c>
      <c r="AM56" s="341">
        <v>1257490</v>
      </c>
      <c r="AN56" s="342">
        <v>91361</v>
      </c>
      <c r="AO56" s="343">
        <v>26.9</v>
      </c>
      <c r="AP56" s="344">
        <v>55781</v>
      </c>
      <c r="AQ56" s="345">
        <v>4.5999999999999996</v>
      </c>
      <c r="AR56" s="346">
        <v>22.3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586</v>
      </c>
      <c r="AL57" s="325"/>
      <c r="AM57" s="333">
        <v>1939625</v>
      </c>
      <c r="AN57" s="334">
        <v>143538</v>
      </c>
      <c r="AO57" s="335">
        <v>-6.3</v>
      </c>
      <c r="AP57" s="336">
        <v>85942</v>
      </c>
      <c r="AQ57" s="337">
        <v>-9.3000000000000007</v>
      </c>
      <c r="AR57" s="338">
        <v>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583</v>
      </c>
      <c r="AM58" s="341">
        <v>1152643</v>
      </c>
      <c r="AN58" s="342">
        <v>85299</v>
      </c>
      <c r="AO58" s="343">
        <v>-6.6</v>
      </c>
      <c r="AP58" s="344">
        <v>48630</v>
      </c>
      <c r="AQ58" s="345">
        <v>-12.8</v>
      </c>
      <c r="AR58" s="346">
        <v>6.2</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587</v>
      </c>
      <c r="AL59" s="325"/>
      <c r="AM59" s="333">
        <v>2797136</v>
      </c>
      <c r="AN59" s="334">
        <v>211552</v>
      </c>
      <c r="AO59" s="335">
        <v>47.4</v>
      </c>
      <c r="AP59" s="336">
        <v>95007</v>
      </c>
      <c r="AQ59" s="337">
        <v>10.5</v>
      </c>
      <c r="AR59" s="338">
        <v>36.9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583</v>
      </c>
      <c r="AM60" s="341">
        <v>595170</v>
      </c>
      <c r="AN60" s="342">
        <v>45014</v>
      </c>
      <c r="AO60" s="343">
        <v>-47.2</v>
      </c>
      <c r="AP60" s="344">
        <v>48509</v>
      </c>
      <c r="AQ60" s="345">
        <v>-0.2</v>
      </c>
      <c r="AR60" s="346">
        <v>-47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588</v>
      </c>
      <c r="AL61" s="347"/>
      <c r="AM61" s="348">
        <v>1942879</v>
      </c>
      <c r="AN61" s="349">
        <v>141987</v>
      </c>
      <c r="AO61" s="350">
        <v>25</v>
      </c>
      <c r="AP61" s="351">
        <v>95498</v>
      </c>
      <c r="AQ61" s="352">
        <v>3.9</v>
      </c>
      <c r="AR61" s="338">
        <v>21.1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583</v>
      </c>
      <c r="AM62" s="341">
        <v>1035765</v>
      </c>
      <c r="AN62" s="342">
        <v>74871</v>
      </c>
      <c r="AO62" s="343">
        <v>11</v>
      </c>
      <c r="AP62" s="344">
        <v>51311</v>
      </c>
      <c r="AQ62" s="345">
        <v>1</v>
      </c>
      <c r="AR62" s="346">
        <v>10</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nHSP8ppjvejKXTwVnv257QlNZCXByIS1gmAhcJzpqsgVIFVDX3Zs+EyOW6PuEnL57nl1HZgTQ1AsmylBo9iO+Q==" saltValue="CINgD5lWvALqBymfdiDh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I98" sqref="BI98"/>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590</v>
      </c>
    </row>
    <row r="120" spans="125:125" ht="13.5" hidden="1" customHeight="1" x14ac:dyDescent="0.2"/>
    <row r="121" spans="125:125" ht="13.5" hidden="1" customHeight="1" x14ac:dyDescent="0.2">
      <c r="DU121" s="259"/>
    </row>
  </sheetData>
  <sheetProtection algorithmName="SHA-512" hashValue="ppZE3L6baCKZb7o61I7xL1DMTef9A9YU3iOYqe1hsROQ1/tD8UY9elfqrMmzHJ85LixgXdkrtYr5C2ZMFHq8LQ==" saltValue="hpx261S2GA6wKJOWfjtYn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539</v>
      </c>
    </row>
  </sheetData>
  <sheetProtection algorithmName="SHA-512" hashValue="9ka5EROfIm3LCIidff0OvcneFxu6a+Nje/dJt6Znuu72rWN86V1apg936TpAVFjwxLkcX3OgjZxMDFpYjzyZXA==" saltValue="DLrkAlqpcoPRpaIwRFtl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591</v>
      </c>
      <c r="G46" s="8" t="s">
        <v>592</v>
      </c>
      <c r="H46" s="8" t="s">
        <v>593</v>
      </c>
      <c r="I46" s="8" t="s">
        <v>594</v>
      </c>
      <c r="J46" s="9" t="s">
        <v>595</v>
      </c>
    </row>
    <row r="47" spans="2:10" ht="57.75" customHeight="1" x14ac:dyDescent="0.2">
      <c r="B47" s="10"/>
      <c r="C47" s="1139" t="s">
        <v>3</v>
      </c>
      <c r="D47" s="1139"/>
      <c r="E47" s="1140"/>
      <c r="F47" s="11">
        <v>48.54</v>
      </c>
      <c r="G47" s="12">
        <v>49.6</v>
      </c>
      <c r="H47" s="12">
        <v>47.23</v>
      </c>
      <c r="I47" s="12">
        <v>43.96</v>
      </c>
      <c r="J47" s="13">
        <v>41.9</v>
      </c>
    </row>
    <row r="48" spans="2:10" ht="57.75" customHeight="1" x14ac:dyDescent="0.2">
      <c r="B48" s="14"/>
      <c r="C48" s="1141" t="s">
        <v>4</v>
      </c>
      <c r="D48" s="1141"/>
      <c r="E48" s="1142"/>
      <c r="F48" s="15">
        <v>10.23</v>
      </c>
      <c r="G48" s="16">
        <v>8.3000000000000007</v>
      </c>
      <c r="H48" s="16">
        <v>11.25</v>
      </c>
      <c r="I48" s="16">
        <v>6.5</v>
      </c>
      <c r="J48" s="17">
        <v>5.66</v>
      </c>
    </row>
    <row r="49" spans="2:10" ht="57.75" customHeight="1" thickBot="1" x14ac:dyDescent="0.25">
      <c r="B49" s="18"/>
      <c r="C49" s="1143" t="s">
        <v>5</v>
      </c>
      <c r="D49" s="1143"/>
      <c r="E49" s="1144"/>
      <c r="F49" s="19" t="s">
        <v>596</v>
      </c>
      <c r="G49" s="20" t="s">
        <v>597</v>
      </c>
      <c r="H49" s="20">
        <v>2.2999999999999998</v>
      </c>
      <c r="I49" s="20">
        <v>6.11</v>
      </c>
      <c r="J49" s="21">
        <v>2.2599999999999998</v>
      </c>
    </row>
    <row r="50" spans="2:10" ht="13" x14ac:dyDescent="0.2"/>
  </sheetData>
  <sheetProtection algorithmName="SHA-512" hashValue="z2E++/QVFvP6JpHZ3L24W0yHVPsBHwN+WxeXwDxx7VWSpG/sT3aXIgbVFwnVWjB5pwLX/+Sm/vBVdrI5iqJ/eg==" saltValue="ZnGVP+z9OpeocoaQl1FW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2024-03-08T07:15:57Z</cp:lastPrinted>
  <dcterms:created xsi:type="dcterms:W3CDTF">2024-02-05T02:50:20Z</dcterms:created>
  <dcterms:modified xsi:type="dcterms:W3CDTF">2024-03-21T06:02:44Z</dcterms:modified>
  <cp:category/>
</cp:coreProperties>
</file>