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21430" windowHeight="1205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63" i="12"/>
  <c r="AU63" i="12"/>
  <c r="AF63" i="12"/>
  <c r="AP23" i="12"/>
  <c r="AA23" i="12"/>
  <c r="V23" i="12"/>
  <c r="Q23" i="12"/>
  <c r="AA34" i="12"/>
  <c r="AA33" i="12"/>
  <c r="AA32" i="12"/>
  <c r="AA31" i="12"/>
  <c r="AA30" i="12"/>
  <c r="AA29" i="12"/>
  <c r="AA28" i="12"/>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W36" i="10"/>
  <c r="BW37" i="10" s="1"/>
  <c r="BW38" i="10" s="1"/>
  <c r="BW39" i="10" s="1"/>
  <c r="BW40" i="10" s="1"/>
  <c r="BW41" i="10" s="1"/>
  <c r="BE36" i="10"/>
  <c r="AM36" i="10"/>
  <c r="C36" i="10"/>
  <c r="CO35" i="10"/>
  <c r="BW35" i="10"/>
  <c r="AM35" i="10"/>
  <c r="C35" i="10"/>
  <c r="CO34" i="10"/>
  <c r="BW34" i="10"/>
  <c r="AM34"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<sst xmlns="http://schemas.openxmlformats.org/spreadsheetml/2006/main" count="1159" uniqueCount="589">
  <si>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</si>
  <si>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</si>
  <si>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</si>
  <si>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</si>
  <si>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</si>
  <si>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</si>
  <si>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</si>
  <si>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</si>
  <si>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</si>
  <si>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</si>
  <si>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</si>
  <si>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</si>
  <si>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</si>
  <si>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</si>
  <si>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</si>
  <si>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</si>
  <si>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</si>
  <si>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</si>
  <si>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</si>
  <si>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</si>
  <si>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</si>
  <si>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</si>
  <si>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</si>
  <si>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</si>
  <si>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</si>
  <si>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</si>
  <si>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</si>
  <si>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</si>
  <si>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</si>
  <si>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</si>
  <si>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</si>
  <si>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</si>
  <si>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</si>
  <si>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</si>
  <si>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</si>
  <si>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</si>
  <si>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</si>
  <si>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</si>
  <si>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</si>
  <si>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</si>
  <si>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</si>
  <si>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</si>
  <si>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</si>
  <si>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</si>
  <si>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</si>
  <si>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</si>
  <si>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</si>
  <si>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</si>
  <si>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</si>
  <si>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</si>
  <si>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</si>
  <si>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</si>
  <si>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</si>
  <si>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</si>
  <si>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</si>
  <si>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</si>
  <si>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</si>
  <si>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</si>
  <si>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</si>
  <si>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</si>
  <si>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</si>
  <si>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</si>
  <si>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</si>
  <si>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</si>
  <si>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</si>
  <si>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</si>
  <si>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</si>
  <si>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</si>
  <si>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</si>
  <si>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</si>
  <si>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</si>
  <si>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</si>
  <si>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</si>
  <si>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</si>
  <si>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</si>
  <si>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</si>
  <si>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</si>
  <si>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</si>
  <si>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</si>
  <si>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</si>
  <si>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</si>
  <si>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</si>
  <si>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</si>
  <si>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</si>
  <si>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</si>
  <si>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</si>
  <si>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</si>
  <si>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</si>
  <si>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</si>
  <si>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</si>
  <si>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</si>
  <si>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</si>
  <si>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</si>
  <si>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</si>
  <si>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</si>
  <si>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</si>
  <si>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</si>
  <si>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</si>
  <si>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</si>
  <si>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</si>
  <si>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</si>
  <si>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</si>
  <si>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</si>
  <si>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</si>
  <si>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</si>
  <si>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</si>
  <si>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</si>
  <si>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</si>
  <si>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</si>
  <si>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</si>
  <si>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</si>
  <si>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</si>
  <si>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</si>
  <si>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</si>
  <si>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</si>
  <si>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</si>
  <si>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</si>
  <si>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</si>
  <si>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</si>
  <si>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</si>
  <si>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</si>
  <si>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</si>
  <si>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</si>
  <si>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</si>
  <si>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</si>
  <si>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</si>
  <si>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</si>
  <si>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</si>
  <si>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</si>
  <si>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</si>
  <si>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</si>
  <si>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</si>
  <si>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</si>
  <si>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</si>
  <si>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</si>
  <si>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</si>
  <si>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</si>
  <si>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</si>
  <si>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</si>
  <si>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</si>
  <si>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</si>
  <si>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</si>
  <si>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</si>
  <si>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</si>
  <si>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</si>
  <si>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</si>
  <si>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</si>
  <si>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</si>
  <si>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</si>
  <si>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</si>
  <si>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</si>
  <si>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</si>
  <si>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</si>
  <si>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</si>
  <si>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</si>
  <si>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</si>
  <si>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</si>
  <si>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</si>
  <si>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</si>
  <si>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</si>
  <si>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</si>
  <si>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</si>
  <si>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</si>
  <si>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</si>
  <si>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</si>
  <si>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</si>
  <si>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</si>
  <si>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</si>
  <si>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</si>
  <si>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</si>
  <si>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</si>
  <si>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</si>
  <si>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</si>
  <si>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</si>
  <si>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</si>
  <si>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</si>
  <si>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</si>
  <si>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</si>
  <si>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</si>
  <si>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</si>
  <si>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</si>
  <si>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</si>
  <si>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</si>
  <si>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</si>
  <si>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</si>
  <si>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</si>
  <si>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</si>
  <si>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</si>
  <si>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</si>
  <si>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</si>
  <si>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</si>
  <si>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</si>
  <si>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</si>
  <si>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</si>
  <si>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</si>
  <si>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</si>
  <si>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</si>
  <si>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</si>
  <si>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</si>
  <si>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</si>
  <si>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</si>
  <si>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</si>
  <si>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</si>
  <si>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</si>
  <si>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</si>
  <si>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</si>
  <si>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</si>
  <si>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</si>
  <si>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</si>
  <si>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</si>
  <si>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</si>
  <si>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</si>
  <si>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</si>
  <si>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</si>
  <si>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</si>
  <si>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</si>
  <si>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</si>
  <si>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</si>
  <si>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</si>
  <si>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</si>
  <si>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岡山県西粟倉村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</si>
  <si>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</si>
  <si>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</si>
  <si>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</si>
  <si>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</si>
  <si>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</si>
  <si>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</si>
  <si>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</si>
  <si>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</si>
  <si>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</si>
  <si>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</si>
  <si>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</si>
  <si>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</si>
  <si>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</si>
  <si>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</si>
  <si>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</si>
  <si>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</si>
  <si>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</si>
  <si>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</si>
  <si>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</si>
  <si>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</si>
  <si>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</si>
  <si>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</si>
  <si>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</si>
  <si>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</si>
  <si>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</si>
  <si>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</si>
  <si>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</si>
  <si>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</si>
  <si>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</si>
  <si>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</si>
  <si>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</si>
  <si>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</si>
  <si>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</si>
  <si>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</si>
  <si>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</si>
  <si>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</si>
  <si>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</si>
  <si>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</si>
  <si>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</si>
  <si>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</si>
  <si>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</si>
  <si>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</si>
  <si>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</si>
  <si>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</si>
  <si>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</si>
  <si>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</si>
  <si>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</si>
  <si>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</si>
  <si>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</si>
  <si>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</si>
  <si>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</si>
  <si>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</si>
  <si>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</si>
  <si>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</si>
  <si>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</si>
  <si>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</si>
  <si>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</si>
  <si>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</si>
  <si>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</si>
  <si>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</si>
  <si>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</si>
  <si>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</si>
  <si>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</si>
  <si>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</si>
  <si>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</si>
  <si>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</si>
  <si>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</si>
  <si>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</si>
  <si>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</si>
  <si>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</si>
  <si>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</si>
  <si>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</si>
  <si>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</si>
  <si>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</si>
  <si>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</si>
  <si>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</si>
  <si>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</si>
  <si>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</si>
  <si>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</si>
  <si>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</si>
  <si>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</si>
  <si>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</si>
  <si>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</si>
  <si>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</si>
  <si>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</si>
  <si>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</si>
  <si>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</si>
  <si>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</si>
  <si>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</si>
  <si>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</si>
  <si>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</si>
  <si>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</si>
  <si>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</si>
  <si>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</si>
  <si>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</si>
  <si>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</si>
  <si>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</si>
  <si>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</si>
  <si>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</si>
  <si>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</si>
  <si>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</si>
  <si>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</si>
  <si>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</si>
  <si>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</si>
  <si>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</si>
  <si>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</si>
  <si>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</si>
  <si>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</si>
  <si>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</si>
  <si>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</si>
  <si>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</si>
  <si>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</si>
  <si>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</si>
  <si>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</si>
  <si>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</si>
  <si>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</si>
  <si>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</si>
  <si>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</si>
  <si>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</si>
  <si>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</si>
  <si>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</si>
  <si>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</si>
  <si>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</si>
  <si>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</si>
  <si>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</si>
  <si>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</si>
  <si>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</si>
  <si>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</si>
  <si>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</si>
  <si>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</si>
  <si>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</si>
  <si>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</si>
  <si>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</si>
  <si>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</si>
  <si>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</si>
  <si>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</si>
  <si>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</si>
  <si>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</si>
  <si>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</si>
  <si>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</si>
  <si>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</si>
  <si>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</si>
  <si>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</si>
  <si>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</si>
  <si>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</si>
  <si>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</si>
  <si>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</si>
  <si>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</si>
  <si>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</si>
  <si>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</si>
  <si>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</si>
  <si>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岡山県西粟倉村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</si>
  <si>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</si>
  <si>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</si>
  <si>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</si>
  <si>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</si>
  <si>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</si>
  <si>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</si>
  <si>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</si>
  <si>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</si>
  <si>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</si>
  <si>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</si>
  <si>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</si>
  <si>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</si>
  <si>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</si>
  <si>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</si>
  <si>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</si>
  <si>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</si>
  <si>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</si>
  <si>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</si>
  <si>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</si>
  <si>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</si>
  <si>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</si>
  <si>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</si>
  <si>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</si>
  <si>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</si>
  <si>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</si>
  <si>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</si>
  <si>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</si>
  <si>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</si>
  <si>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</si>
  <si>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</si>
  <si>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</si>
  <si>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</si>
  <si>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</si>
  <si>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</si>
  <si>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</si>
  <si>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</si>
  <si>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</si>
  <si>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</si>
  <si>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</si>
  <si>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</si>
  <si>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</si>
  <si>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</si>
  <si>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</si>
  <si>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</si>
  <si>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</si>
  <si>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</si>
  <si>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</si>
  <si>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</si>
  <si>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</si>
  <si>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</si>
  <si>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</si>
  <si>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</si>
  <si>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</si>
  <si>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</si>
  <si>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</si>
  <si>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</si>
  <si>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</si>
  <si>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</si>
  <si>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</si>
  <si>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</si>
  <si>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</si>
  <si>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</si>
  <si>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</si>
  <si>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</si>
  <si>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</si>
  <si>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</si>
  <si>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</si>
  <si>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</si>
  <si>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</si>
  <si>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</si>
  <si>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</si>
  <si>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</si>
  <si>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</si>
  <si>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</si>
  <si>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</si>
  <si>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</si>
  <si>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</si>
  <si>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</si>
  <si>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</si>
  <si>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</si>
  <si>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</si>
  <si>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</si>
  <si>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</si>
  <si>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</si>
  <si>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</si>
  <si>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</si>
  <si>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</si>
  <si>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</si>
  <si>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</si>
  <si>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</si>
  <si>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</si>
  <si>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</si>
  <si>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西粟倉村簡易水道事業特別会計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</si>
  <si>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</si>
  <si>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</si>
  <si>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西粟倉村農業集落排水事業特別会計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</si>
  <si>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</si>
  <si>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西粟倉村介護サービス事業勘定特別会計</t>
    <phoneticPr fontId="5"/>
  </si>
  <si>
    <t>(Ｆ)</t>
    <phoneticPr fontId="5"/>
  </si>
  <si>
    <t>西粟倉村介護保険事業勘定特別会計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</si>
  <si>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</si>
  <si>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</si>
  <si>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</si>
  <si>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</si>
  <si>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</si>
  <si>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</si>
  <si>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</si>
  <si>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</si>
  <si>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</si>
  <si>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</si>
  <si>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</si>
  <si>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</si>
  <si>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</si>
  <si>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</si>
  <si>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</si>
  <si>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</si>
  <si>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</si>
  <si>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</si>
  <si>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</si>
  <si>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</si>
  <si>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</si>
  <si>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</si>
  <si>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</si>
  <si>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</si>
  <si>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</si>
  <si>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</si>
  <si>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</si>
  <si>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</si>
  <si>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</si>
  <si>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</si>
  <si>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</si>
  <si>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</si>
  <si>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</si>
  <si>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</si>
  <si>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</si>
  <si>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</si>
  <si>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</si>
  <si>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</si>
  <si>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</si>
  <si>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</si>
  <si>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</si>
  <si>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</si>
  <si>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</si>
  <si>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</si>
  <si>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</si>
  <si>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</si>
  <si>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</si>
  <si>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</si>
  <si>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</si>
  <si>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</si>
  <si>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</si>
  <si>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</si>
  <si>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</si>
  <si>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</si>
  <si>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</si>
  <si>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</si>
  <si>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</si>
  <si>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</si>
  <si>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</si>
  <si>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</si>
  <si>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</si>
  <si>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</si>
  <si>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</si>
  <si>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</si>
  <si>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</si>
  <si>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</si>
  <si>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</si>
  <si>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</si>
  <si>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</si>
  <si>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</si>
  <si>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</si>
  <si>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</si>
  <si>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</si>
  <si>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</si>
  <si>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</si>
  <si>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</si>
  <si>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</si>
  <si>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</si>
  <si>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</si>
  <si>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</si>
  <si>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</si>
  <si>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</si>
  <si>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</si>
  <si>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</si>
  <si>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</si>
  <si>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3.24</t>
  </si>
  <si>
    <t>一般会計</t>
  </si>
  <si>
    <t>西粟倉村介護保険事業勘定特別会計</t>
  </si>
  <si>
    <t>西粟倉村国民健康保険事業勘定特別会計</t>
  </si>
  <si>
    <t>西粟倉村国民健康保険施設勘定特別会計</t>
  </si>
  <si>
    <t>西粟倉村介護サービス事業勘定特別会計</t>
  </si>
  <si>
    <t>西粟倉村簡易水道事業特別会計</t>
  </si>
  <si>
    <t>西粟倉村後期高齢者医療事業特別会計</t>
  </si>
  <si>
    <t>西粟倉村農業集落排水事業特別会計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</si>
  <si>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</si>
  <si>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</si>
  <si>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</si>
  <si>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</si>
  <si>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</si>
  <si>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</si>
  <si>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</si>
  <si>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</si>
  <si>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</si>
  <si>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勝英衛生施設組合</t>
    <rPh sb="0" eb="2">
      <t>ショウエイ</t>
    </rPh>
    <rPh sb="2" eb="4">
      <t>エイセイ</t>
    </rPh>
    <rPh sb="4" eb="6">
      <t>シセツ</t>
    </rPh>
    <rPh sb="6" eb="8">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</si>
  <si>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</si>
  <si>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</si>
  <si>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</si>
  <si>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</si>
  <si>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岡山県市町村総合事務組合拠出事業特別会計</t>
    <rPh sb="0" eb="3">
      <t>オカヤマケン</t>
    </rPh>
    <rPh sb="3" eb="6">
      <t>シチョウソン</t>
    </rPh>
    <rPh sb="6" eb="8">
      <t>ソウゴウ</t>
    </rPh>
    <rPh sb="8" eb="10">
      <t>ジム</t>
    </rPh>
    <rPh sb="10" eb="12">
      <t>クミアイ</t>
    </rPh>
    <rPh sb="12" eb="14">
      <t>キョシュツ</t>
    </rPh>
    <rPh sb="14" eb="16">
      <t>ジギョウ</t>
    </rPh>
    <rPh sb="16" eb="18">
      <t>トクベツ</t>
    </rPh>
    <rPh sb="18" eb="20">
      <t>カイケイ</t>
    </rPh>
    <phoneticPr fontId="2"/>
  </si>
  <si>
    <t>岡山県市町村税整理組合</t>
    <rPh sb="0" eb="3">
      <t>オカヤマケン</t>
    </rPh>
    <rPh sb="3" eb="6">
      <t>シチョウソン</t>
    </rPh>
    <rPh sb="6" eb="7">
      <t>ゼイ</t>
    </rPh>
    <rPh sb="7" eb="9">
      <t>セイリ</t>
    </rPh>
    <rPh sb="9" eb="11">
      <t>クミアイ</t>
    </rPh>
    <phoneticPr fontId="2"/>
  </si>
  <si>
    <t>公共施設整備基金</t>
    <rPh sb="0" eb="2">
      <t>コウキョウ</t>
    </rPh>
    <rPh sb="2" eb="4">
      <t>シセツ</t>
    </rPh>
    <rPh sb="4" eb="6">
      <t>セイビ</t>
    </rPh>
    <rPh sb="6" eb="8">
      <t>キキン</t>
    </rPh>
    <phoneticPr fontId="5"/>
  </si>
  <si>
    <t>むらづくり基金</t>
    <rPh sb="5" eb="7">
      <t>キキン</t>
    </rPh>
    <phoneticPr fontId="5"/>
  </si>
  <si>
    <t>財政調整基金(小水力)</t>
    <rPh sb="0" eb="2">
      <t>ザイセイ</t>
    </rPh>
    <rPh sb="2" eb="4">
      <t>チョウセイ</t>
    </rPh>
    <rPh sb="4" eb="6">
      <t>キキン</t>
    </rPh>
    <rPh sb="7" eb="8">
      <t>ショウ</t>
    </rPh>
    <rPh sb="8" eb="10">
      <t>スイリョク</t>
    </rPh>
    <phoneticPr fontId="5"/>
  </si>
  <si>
    <t>観光施設施等整備事業基金</t>
    <rPh sb="0" eb="2">
      <t>カンコウ</t>
    </rPh>
    <rPh sb="2" eb="4">
      <t>シセツ</t>
    </rPh>
    <rPh sb="4" eb="5">
      <t>セ</t>
    </rPh>
    <rPh sb="5" eb="6">
      <t>トウ</t>
    </rPh>
    <rPh sb="6" eb="8">
      <t>セイビ</t>
    </rPh>
    <rPh sb="8" eb="10">
      <t>ジギョウ</t>
    </rPh>
    <rPh sb="10" eb="12">
      <t>キキン</t>
    </rPh>
    <phoneticPr fontId="5"/>
  </si>
  <si>
    <t>公有財産取得基金</t>
    <rPh sb="0" eb="2">
      <t>コウユウ</t>
    </rPh>
    <rPh sb="2" eb="4">
      <t>ザイサン</t>
    </rPh>
    <rPh sb="4" eb="6">
      <t>シュトク</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</si>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</sst>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CF9E-467D-893A-210176536E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588732</c:v>
                </c:pt>
                <c:pt idx="1">
                  <c:v>1068814</c:v>
                </c:pt>
                <c:pt idx="2">
                  <c:v>636199</c:v>
                </c:pt>
                <c:pt idx="3">
                  <c:v>899807</c:v>
                </c:pt>
                <c:pt idx="4">
                  <c:v>331787</c:v>
                </c:pt>
              </c:numCache>
            </c:numRef>
          </c:val>
          <c:smooth val="0"/>
          <c:extLst>
            <c:ext xmlns:c16="http://schemas.microsoft.com/office/drawing/2014/chart" uri="{C3380CC4-5D6E-409C-BE32-E72D297353CC}">
              <c16:uniqueId val="{00000001-CF9E-467D-893A-210176536E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9.81</c:v>
                </c:pt>
                <c:pt idx="1">
                  <c:v>6.43</c:v>
                </c:pt>
                <c:pt idx="2">
                  <c:v>6.79</c:v>
                </c:pt>
                <c:pt idx="3">
                  <c:v>11.69</c:v>
                </c:pt>
                <c:pt idx="4">
                  <c:v>11.45</c:v>
                </c:pt>
              </c:numCache>
            </c:numRef>
          </c:val>
          <c:extLst>
            <c:ext xmlns:c16="http://schemas.microsoft.com/office/drawing/2014/chart" uri="{C3380CC4-5D6E-409C-BE32-E72D297353CC}">
              <c16:uniqueId val="{00000000-6EC7-4358-A7B6-00F2050CCD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8.16</c:v>
                </c:pt>
                <c:pt idx="1">
                  <c:v>13.41</c:v>
                </c:pt>
                <c:pt idx="2">
                  <c:v>12.8</c:v>
                </c:pt>
                <c:pt idx="3">
                  <c:v>7.69</c:v>
                </c:pt>
                <c:pt idx="4">
                  <c:v>14.58</c:v>
                </c:pt>
              </c:numCache>
            </c:numRef>
          </c:val>
          <c:extLst>
            <c:ext xmlns:c16="http://schemas.microsoft.com/office/drawing/2014/chart" uri="{C3380CC4-5D6E-409C-BE32-E72D297353CC}">
              <c16:uniqueId val="{00000001-6EC7-4358-A7B6-00F2050CCD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-3.24</c:v>
                </c:pt>
                <c:pt idx="1">
                  <c:v>2.2599999999999998</c:v>
                </c:pt>
                <c:pt idx="2">
                  <c:v>1.83</c:v>
                </c:pt>
                <c:pt idx="3">
                  <c:v>1.98</c:v>
                </c:pt>
                <c:pt idx="4">
                  <c:v>6.46</c:v>
                </c:pt>
              </c:numCache>
            </c:numRef>
          </c:val>
          <c:smooth val="0"/>
          <c:extLst>
            <c:ext xmlns:c16="http://schemas.microsoft.com/office/drawing/2014/chart" uri="{C3380CC4-5D6E-409C-BE32-E72D297353CC}">
              <c16:uniqueId val="{00000002-6EC7-4358-A7B6-00F2050CCD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046-4CE9-9FC2-59B76721D8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46-4CE9-9FC2-59B76721D851}"/>
            </c:ext>
          </c:extLst>
        </c:ser>
        <c:ser>
          <c:idx val="2"/>
          <c:order val="2"/>
          <c:tx>
            <c:strRef>
              <c:f>データシート!$A$29</c:f>
              <c:strCache>
                <c:ptCount val="1"/>
                <c:pt idx="0">
                  <c:v>西粟倉村農業集落排水事業特別会計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46-4CE9-9FC2-59B76721D851}"/>
            </c:ext>
          </c:extLst>
        </c:ser>
        <c:ser>
          <c:idx val="3"/>
          <c:order val="3"/>
          <c:tx>
            <c:strRef>
              <c:f>データシート!$A$30</c:f>
              <c:strCache>
                <c:ptCount val="1"/>
                <c:pt idx="0">
                  <c:v>西粟倉村後期高齢者医療事業特別会計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0046-4CE9-9FC2-59B76721D851}"/>
            </c:ext>
          </c:extLst>
        </c:ser>
        <c:ser>
          <c:idx val="4"/>
          <c:order val="4"/>
          <c:tx>
            <c:strRef>
              <c:f>データシート!$A$31</c:f>
              <c:strCache>
                <c:ptCount val="1"/>
                <c:pt idx="0">
                  <c:v>西粟倉村簡易水道事業特別会計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0046-4CE9-9FC2-59B76721D851}"/>
            </c:ext>
          </c:extLst>
        </c:ser>
        <c:ser>
          <c:idx val="5"/>
          <c:order val="5"/>
          <c:tx>
            <c:strRef>
              <c:f>データシート!$A$32</c:f>
              <c:strCache>
                <c:ptCount val="1"/>
                <c:pt idx="0">
                  <c:v>西粟倉村介護サービス事業勘定特別会計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0.41</c:v>
                </c:pt>
                <c:pt idx="4">
                  <c:v>#N/A</c:v>
                </c:pt>
                <c:pt idx="5">
                  <c:v>0.25</c:v>
                </c:pt>
                <c:pt idx="6">
                  <c:v>#N/A</c:v>
                </c:pt>
                <c:pt idx="7">
                  <c:v>0.24</c:v>
                </c:pt>
                <c:pt idx="8">
                  <c:v>#N/A</c:v>
                </c:pt>
                <c:pt idx="9">
                  <c:v>0.28000000000000003</c:v>
                </c:pt>
              </c:numCache>
            </c:numRef>
          </c:val>
          <c:extLst>
            <c:ext xmlns:c16="http://schemas.microsoft.com/office/drawing/2014/chart" uri="{C3380CC4-5D6E-409C-BE32-E72D297353CC}">
              <c16:uniqueId val="{00000005-0046-4CE9-9FC2-59B76721D851}"/>
            </c:ext>
          </c:extLst>
        </c:ser>
        <c:ser>
          <c:idx val="6"/>
          <c:order val="6"/>
          <c:tx>
            <c:strRef>
              <c:f>データシート!$A$33</c:f>
              <c:strCache>
                <c:ptCount val="1"/>
                <c:pt idx="0">
                  <c:v>西粟倉村国民健康保険施設勘定特別会計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0.46</c:v>
                </c:pt>
                <c:pt idx="4">
                  <c:v>#N/A</c:v>
                </c:pt>
                <c:pt idx="5">
                  <c:v>0.43</c:v>
                </c:pt>
                <c:pt idx="6">
                  <c:v>#N/A</c:v>
                </c:pt>
                <c:pt idx="7">
                  <c:v>0.53</c:v>
                </c:pt>
                <c:pt idx="8">
                  <c:v>#N/A</c:v>
                </c:pt>
                <c:pt idx="9">
                  <c:v>0.31</c:v>
                </c:pt>
              </c:numCache>
            </c:numRef>
          </c:val>
          <c:extLst>
            <c:ext xmlns:c16="http://schemas.microsoft.com/office/drawing/2014/chart" uri="{C3380CC4-5D6E-409C-BE32-E72D297353CC}">
              <c16:uniqueId val="{00000006-0046-4CE9-9FC2-59B76721D851}"/>
            </c:ext>
          </c:extLst>
        </c:ser>
        <c:ser>
          <c:idx val="7"/>
          <c:order val="7"/>
          <c:tx>
            <c:strRef>
              <c:f>データシート!$A$34</c:f>
              <c:strCache>
                <c:ptCount val="1"/>
                <c:pt idx="0">
                  <c:v>西粟倉村国民健康保険事業勘定特別会計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2.13</c:v>
                </c:pt>
                <c:pt idx="2">
                  <c:v>#N/A</c:v>
                </c:pt>
                <c:pt idx="3">
                  <c:v>1.78</c:v>
                </c:pt>
                <c:pt idx="4">
                  <c:v>#N/A</c:v>
                </c:pt>
                <c:pt idx="5">
                  <c:v>2.0499999999999998</c:v>
                </c:pt>
                <c:pt idx="6">
                  <c:v>#N/A</c:v>
                </c:pt>
                <c:pt idx="7">
                  <c:v>1.81</c:v>
                </c:pt>
                <c:pt idx="8">
                  <c:v>#N/A</c:v>
                </c:pt>
                <c:pt idx="9">
                  <c:v>0.8</c:v>
                </c:pt>
              </c:numCache>
            </c:numRef>
          </c:val>
          <c:extLst>
            <c:ext xmlns:c16="http://schemas.microsoft.com/office/drawing/2014/chart" uri="{C3380CC4-5D6E-409C-BE32-E72D297353CC}">
              <c16:uniqueId val="{00000007-0046-4CE9-9FC2-59B76721D851}"/>
            </c:ext>
          </c:extLst>
        </c:ser>
        <c:ser>
          <c:idx val="8"/>
          <c:order val="8"/>
          <c:tx>
            <c:strRef>
              <c:f>データシート!$A$35</c:f>
              <c:strCache>
                <c:ptCount val="1"/>
                <c:pt idx="0">
                  <c:v>西粟倉村介護保険事業勘定特別会計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1.18</c:v>
                </c:pt>
                <c:pt idx="2">
                  <c:v>#N/A</c:v>
                </c:pt>
                <c:pt idx="3">
                  <c:v>1.77</c:v>
                </c:pt>
                <c:pt idx="4">
                  <c:v>#N/A</c:v>
                </c:pt>
                <c:pt idx="5">
                  <c:v>1.33</c:v>
                </c:pt>
                <c:pt idx="6">
                  <c:v>#N/A</c:v>
                </c:pt>
                <c:pt idx="7">
                  <c:v>1.87</c:v>
                </c:pt>
                <c:pt idx="8">
                  <c:v>#N/A</c:v>
                </c:pt>
                <c:pt idx="9">
                  <c:v>3.7</c:v>
                </c:pt>
              </c:numCache>
            </c:numRef>
          </c:val>
          <c:extLst>
            <c:ext xmlns:c16="http://schemas.microsoft.com/office/drawing/2014/chart" uri="{C3380CC4-5D6E-409C-BE32-E72D297353CC}">
              <c16:uniqueId val="{00000008-0046-4CE9-9FC2-59B76721D8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9.8000000000000007</c:v>
                </c:pt>
                <c:pt idx="2">
                  <c:v>#N/A</c:v>
                </c:pt>
                <c:pt idx="3">
                  <c:v>6.43</c:v>
                </c:pt>
                <c:pt idx="4">
                  <c:v>#N/A</c:v>
                </c:pt>
                <c:pt idx="5">
                  <c:v>6.79</c:v>
                </c:pt>
                <c:pt idx="6">
                  <c:v>#N/A</c:v>
                </c:pt>
                <c:pt idx="7">
                  <c:v>11.68</c:v>
                </c:pt>
                <c:pt idx="8">
                  <c:v>#N/A</c:v>
                </c:pt>
                <c:pt idx="9">
                  <c:v>11.44</c:v>
                </c:pt>
              </c:numCache>
            </c:numRef>
          </c:val>
          <c:extLst>
            <c:ext xmlns:c16="http://schemas.microsoft.com/office/drawing/2014/chart" uri="{C3380CC4-5D6E-409C-BE32-E72D297353CC}">
              <c16:uniqueId val="{00000009-0046-4CE9-9FC2-59B76721D8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267</c:v>
                </c:pt>
                <c:pt idx="5">
                  <c:v>265</c:v>
                </c:pt>
                <c:pt idx="8">
                  <c:v>332</c:v>
                </c:pt>
                <c:pt idx="11">
                  <c:v>375</c:v>
                </c:pt>
                <c:pt idx="14">
                  <c:v>397</c:v>
                </c:pt>
              </c:numCache>
            </c:numRef>
          </c:val>
          <c:extLst>
            <c:ext xmlns:c16="http://schemas.microsoft.com/office/drawing/2014/chart" uri="{C3380CC4-5D6E-409C-BE32-E72D297353CC}">
              <c16:uniqueId val="{00000000-B6A8-4475-8C11-5A8E9220A5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A8-4475-8C11-5A8E9220A5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A8-4475-8C11-5A8E9220A5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8-4475-8C11-5A8E9220A5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c:v>
                </c:pt>
                <c:pt idx="3">
                  <c:v>64</c:v>
                </c:pt>
                <c:pt idx="6">
                  <c:v>72</c:v>
                </c:pt>
                <c:pt idx="9">
                  <c:v>77</c:v>
                </c:pt>
                <c:pt idx="12">
                  <c:v>67</c:v>
                </c:pt>
              </c:numCache>
            </c:numRef>
          </c:val>
          <c:extLst>
            <c:ext xmlns:c16="http://schemas.microsoft.com/office/drawing/2014/chart" uri="{C3380CC4-5D6E-409C-BE32-E72D297353CC}">
              <c16:uniqueId val="{00000004-B6A8-4475-8C11-5A8E9220A5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8-4475-8C11-5A8E9220A5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A8-4475-8C11-5A8E9220A5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c:v>
                </c:pt>
                <c:pt idx="3">
                  <c:v>285</c:v>
                </c:pt>
                <c:pt idx="6">
                  <c:v>367</c:v>
                </c:pt>
                <c:pt idx="9">
                  <c:v>445</c:v>
                </c:pt>
                <c:pt idx="12">
                  <c:v>497</c:v>
                </c:pt>
              </c:numCache>
            </c:numRef>
          </c:val>
          <c:extLst>
            <c:ext xmlns:c16="http://schemas.microsoft.com/office/drawing/2014/chart" uri="{C3380CC4-5D6E-409C-BE32-E72D297353CC}">
              <c16:uniqueId val="{00000007-B6A8-4475-8C11-5A8E9220A5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c:v>
                </c:pt>
                <c:pt idx="2">
                  <c:v>#N/A</c:v>
                </c:pt>
                <c:pt idx="3">
                  <c:v>#N/A</c:v>
                </c:pt>
                <c:pt idx="4">
                  <c:v>84</c:v>
                </c:pt>
                <c:pt idx="5">
                  <c:v>#N/A</c:v>
                </c:pt>
                <c:pt idx="6">
                  <c:v>#N/A</c:v>
                </c:pt>
                <c:pt idx="7">
                  <c:v>107</c:v>
                </c:pt>
                <c:pt idx="8">
                  <c:v>#N/A</c:v>
                </c:pt>
                <c:pt idx="9">
                  <c:v>#N/A</c:v>
                </c:pt>
                <c:pt idx="10">
                  <c:v>147</c:v>
                </c:pt>
                <c:pt idx="11">
                  <c:v>#N/A</c:v>
                </c:pt>
                <c:pt idx="12">
                  <c:v>#N/A</c:v>
                </c:pt>
                <c:pt idx="13">
                  <c:v>167</c:v>
                </c:pt>
                <c:pt idx="14">
                  <c:v>#N/A</c:v>
                </c:pt>
              </c:numCache>
            </c:numRef>
          </c:val>
          <c:smooth val="0"/>
          <c:extLst>
            <c:ext xmlns:c16="http://schemas.microsoft.com/office/drawing/2014/chart" uri="{C3380CC4-5D6E-409C-BE32-E72D297353CC}">
              <c16:uniqueId val="{00000008-B6A8-4475-8C11-5A8E9220A5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2134</c:v>
                </c:pt>
                <c:pt idx="5">
                  <c:v>2770</c:v>
                </c:pt>
                <c:pt idx="8">
                  <c:v>2955</c:v>
                </c:pt>
                <c:pt idx="11">
                  <c:v>3226</c:v>
                </c:pt>
                <c:pt idx="14">
                  <c:v>3065</c:v>
                </c:pt>
              </c:numCache>
            </c:numRef>
          </c:val>
          <c:extLst>
            <c:ext xmlns:c16="http://schemas.microsoft.com/office/drawing/2014/chart" uri="{C3380CC4-5D6E-409C-BE32-E72D297353CC}">
              <c16:uniqueId val="{00000000-4821-4773-B717-C2716FDE06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c:v>
                </c:pt>
                <c:pt idx="5">
                  <c:v>7</c:v>
                </c:pt>
                <c:pt idx="8">
                  <c:v>0</c:v>
                </c:pt>
                <c:pt idx="11">
                  <c:v>0</c:v>
                </c:pt>
                <c:pt idx="14">
                  <c:v>0</c:v>
                </c:pt>
              </c:numCache>
            </c:numRef>
          </c:val>
          <c:extLst>
            <c:ext xmlns:c16="http://schemas.microsoft.com/office/drawing/2014/chart" uri="{C3380CC4-5D6E-409C-BE32-E72D297353CC}">
              <c16:uniqueId val="{00000001-4821-4773-B717-C2716FDE06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1388</c:v>
                </c:pt>
                <c:pt idx="5">
                  <c:v>1423</c:v>
                </c:pt>
                <c:pt idx="8">
                  <c:v>1458</c:v>
                </c:pt>
                <c:pt idx="11">
                  <c:v>1490</c:v>
                </c:pt>
                <c:pt idx="14">
                  <c:v>1527</c:v>
                </c:pt>
              </c:numCache>
            </c:numRef>
          </c:val>
          <c:extLst>
            <c:ext xmlns:c16="http://schemas.microsoft.com/office/drawing/2014/chart" uri="{C3380CC4-5D6E-409C-BE32-E72D297353CC}">
              <c16:uniqueId val="{00000002-4821-4773-B717-C2716FDE06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21-4773-B717-C2716FDE06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21-4773-B717-C2716FDE06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1-4773-B717-C2716FDE06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162</c:v>
                </c:pt>
                <c:pt idx="3">
                  <c:v>183</c:v>
                </c:pt>
                <c:pt idx="6">
                  <c:v>138</c:v>
                </c:pt>
                <c:pt idx="9">
                  <c:v>170</c:v>
                </c:pt>
                <c:pt idx="12">
                  <c:v>301</c:v>
                </c:pt>
              </c:numCache>
            </c:numRef>
          </c:val>
          <c:extLst>
            <c:ext xmlns:c16="http://schemas.microsoft.com/office/drawing/2014/chart" uri="{C3380CC4-5D6E-409C-BE32-E72D297353CC}">
              <c16:uniqueId val="{00000006-4821-4773-B717-C2716FDE06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21-4773-B717-C2716FDE06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443</c:v>
                </c:pt>
                <c:pt idx="3">
                  <c:v>424</c:v>
                </c:pt>
                <c:pt idx="6">
                  <c:v>398</c:v>
                </c:pt>
                <c:pt idx="9">
                  <c:v>344</c:v>
                </c:pt>
                <c:pt idx="12">
                  <c:v>307</c:v>
                </c:pt>
              </c:numCache>
            </c:numRef>
          </c:val>
          <c:extLst>
            <c:ext xmlns:c16="http://schemas.microsoft.com/office/drawing/2014/chart" uri="{C3380CC4-5D6E-409C-BE32-E72D297353CC}">
              <c16:uniqueId val="{00000008-4821-4773-B717-C2716FDE06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21-4773-B717-C2716FDE06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2795</c:v>
                </c:pt>
                <c:pt idx="3">
                  <c:v>3779</c:v>
                </c:pt>
                <c:pt idx="6">
                  <c:v>3987</c:v>
                </c:pt>
                <c:pt idx="9">
                  <c:v>4507</c:v>
                </c:pt>
                <c:pt idx="12">
                  <c:v>4221</c:v>
                </c:pt>
              </c:numCache>
            </c:numRef>
          </c:val>
          <c:extLst>
            <c:ext xmlns:c16="http://schemas.microsoft.com/office/drawing/2014/chart" uri="{C3380CC4-5D6E-409C-BE32-E72D297353CC}">
              <c16:uniqueId val="{0000000A-4821-4773-B717-C2716FDE06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186</c:v>
                </c:pt>
                <c:pt idx="5">
                  <c:v>#N/A</c:v>
                </c:pt>
                <c:pt idx="6">
                  <c:v>#N/A</c:v>
                </c:pt>
                <c:pt idx="7">
                  <c:v>110</c:v>
                </c:pt>
                <c:pt idx="8">
                  <c:v>#N/A</c:v>
                </c:pt>
                <c:pt idx="9">
                  <c:v>#N/A</c:v>
                </c:pt>
                <c:pt idx="10">
                  <c:v>305</c:v>
                </c:pt>
                <c:pt idx="11">
                  <c:v>#N/A</c:v>
                </c:pt>
                <c:pt idx="12">
                  <c:v>#N/A</c:v>
                </c:pt>
                <c:pt idx="13">
                  <c:v>237</c:v>
                </c:pt>
                <c:pt idx="14">
                  <c:v>#N/A</c:v>
                </c:pt>
              </c:numCache>
            </c:numRef>
          </c:val>
          <c:smooth val="0"/>
          <c:extLst>
            <c:ext xmlns:c16="http://schemas.microsoft.com/office/drawing/2014/chart" uri="{C3380CC4-5D6E-409C-BE32-E72D297353CC}">
              <c16:uniqueId val="{0000000B-4821-4773-B717-C2716FDE06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170</c:v>
                </c:pt>
                <c:pt idx="1">
                  <c:v>115</c:v>
                </c:pt>
                <c:pt idx="2">
                  <c:v>216</c:v>
                </c:pt>
              </c:numCache>
            </c:numRef>
          </c:val>
          <c:extLst>
            <c:ext xmlns:c16="http://schemas.microsoft.com/office/drawing/2014/chart" uri="{C3380CC4-5D6E-409C-BE32-E72D297353CC}">
              <c16:uniqueId val="{00000000-37B0-4353-A012-BF582789C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215</c:v>
                </c:pt>
                <c:pt idx="1">
                  <c:v>293</c:v>
                </c:pt>
                <c:pt idx="2">
                  <c:v>239</c:v>
                </c:pt>
              </c:numCache>
            </c:numRef>
          </c:val>
          <c:extLst>
            <c:ext xmlns:c16="http://schemas.microsoft.com/office/drawing/2014/chart" uri="{C3380CC4-5D6E-409C-BE32-E72D297353CC}">
              <c16:uniqueId val="{00000001-37B0-4353-A012-BF582789C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1073</c:v>
                </c:pt>
                <c:pt idx="1">
                  <c:v>1082</c:v>
                </c:pt>
                <c:pt idx="2">
                  <c:v>1073</c:v>
                </c:pt>
              </c:numCache>
            </c:numRef>
          </c:val>
          <c:extLst>
            <c:ext xmlns:c16="http://schemas.microsoft.com/office/drawing/2014/chart" uri="{C3380CC4-5D6E-409C-BE32-E72D297353CC}">
              <c16:uniqueId val="{00000002-37B0-4353-A012-BF582789C2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年度からの基幹施設建設に向け、これまで起債の借入の抑制や繰上償還を行うなど地方債残高を減らし準備をしてきた。償還が始まる令和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年度から一時的に借入額、年間返済額が上昇し、実質公債費比率も増加が見込まれるが、これに向け積立を行ってきた公共施設等整備基金を活用するなど計画的な管理に努める。</a:t>
          </a:r>
          <a:endParaRPr lang="ja-JP" altLang="ja-JP" sz="1400">
            <a:effectLst/>
          </a:endParaRPr>
        </a:p>
        <a:p>
          <a:r>
            <a:rPr kumimoji="1" lang="ja-JP" altLang="ja-JP" sz="1100">
              <a:solidFill>
                <a:schemeClr val="dk1"/>
              </a:solidFill>
              <a:effectLst/>
              <a:latin typeface="+mn-lt"/>
              <a:ea typeface="+mn-ea"/>
              <a:cs typeface="+mn-cs"/>
            </a:rPr>
            <a:t>償還の発生にともない算入公債費も増額となっている。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年度から基幹施設建設に向け、これまで起債の借入の抑制や繰上償還を行うなど地方債残高を減らし準備をしてきた。</a:t>
          </a:r>
          <a:endParaRPr lang="ja-JP" altLang="ja-JP" sz="1400">
            <a:effectLst/>
          </a:endParaRPr>
        </a:p>
        <a:p>
          <a:r>
            <a:rPr kumimoji="1" lang="ja-JP" altLang="ja-JP" sz="1100">
              <a:solidFill>
                <a:schemeClr val="dk1"/>
              </a:solidFill>
              <a:effectLst/>
              <a:latin typeface="+mn-lt"/>
              <a:ea typeface="+mn-ea"/>
              <a:cs typeface="+mn-cs"/>
            </a:rPr>
            <a:t>当該事業および脱炭素関連事業、観光施設建設改良事業により地方債残高は令和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年度までは一時的に増加するが、一方で充当可能財源のうち、ふるさと納税事業の推進により財源が増加したことにより将来負担比率を若干抑えつつあ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年度までの</a:t>
          </a:r>
          <a:r>
            <a:rPr kumimoji="1" lang="ja-JP" altLang="ja-JP" sz="1100">
              <a:solidFill>
                <a:schemeClr val="dk1"/>
              </a:solidFill>
              <a:effectLst/>
              <a:latin typeface="+mn-lt"/>
              <a:ea typeface="+mn-ea"/>
              <a:cs typeface="+mn-cs"/>
            </a:rPr>
            <a:t>地方債の増には及ばない</a:t>
          </a:r>
          <a:r>
            <a:rPr kumimoji="1" lang="ja-JP" altLang="en-US" sz="1100">
              <a:solidFill>
                <a:schemeClr val="dk1"/>
              </a:solidFill>
              <a:effectLst/>
              <a:latin typeface="+mn-lt"/>
              <a:ea typeface="+mn-ea"/>
              <a:cs typeface="+mn-cs"/>
            </a:rPr>
            <a:t>ことは想定している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引き続き財源の確保に力を入れるとともに当該財源に頼らない財政運営を目指し計画を見直していく。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岡山県西粟倉村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・借入誤りによる強制繰上償還に伴う減債基金の取り崩しや</a:t>
          </a:r>
          <a:r>
            <a:rPr kumimoji="1" lang="ja-JP" altLang="ja-JP" sz="1200">
              <a:solidFill>
                <a:schemeClr val="dk1"/>
              </a:solidFill>
              <a:effectLst/>
              <a:latin typeface="+mn-lt"/>
              <a:ea typeface="+mn-ea"/>
              <a:cs typeface="+mn-cs"/>
            </a:rPr>
            <a:t>基幹</a:t>
          </a:r>
          <a:r>
            <a:rPr kumimoji="1" lang="ja-JP" altLang="en-US" sz="1200">
              <a:solidFill>
                <a:schemeClr val="dk1"/>
              </a:solidFill>
              <a:effectLst/>
              <a:latin typeface="+mn-lt"/>
              <a:ea typeface="+mn-ea"/>
              <a:cs typeface="+mn-cs"/>
            </a:rPr>
            <a:t>システム整備</a:t>
          </a:r>
          <a:r>
            <a:rPr kumimoji="1" lang="ja-JP" altLang="ja-JP" sz="1200">
              <a:solidFill>
                <a:schemeClr val="dk1"/>
              </a:solidFill>
              <a:effectLst/>
              <a:latin typeface="+mn-lt"/>
              <a:ea typeface="+mn-ea"/>
              <a:cs typeface="+mn-cs"/>
            </a:rPr>
            <a:t>に伴</a:t>
          </a:r>
          <a:r>
            <a:rPr kumimoji="1" lang="ja-JP" altLang="en-US" sz="1200">
              <a:solidFill>
                <a:schemeClr val="dk1"/>
              </a:solidFill>
              <a:effectLst/>
              <a:latin typeface="+mn-lt"/>
              <a:ea typeface="+mn-ea"/>
              <a:cs typeface="+mn-cs"/>
            </a:rPr>
            <a:t>う</a:t>
          </a:r>
          <a:r>
            <a:rPr kumimoji="1" lang="ja-JP" altLang="ja-JP" sz="1200">
              <a:solidFill>
                <a:schemeClr val="dk1"/>
              </a:solidFill>
              <a:effectLst/>
              <a:latin typeface="+mn-lt"/>
              <a:ea typeface="+mn-ea"/>
              <a:cs typeface="+mn-cs"/>
            </a:rPr>
            <a:t>特定目的金は取り崩し</a:t>
          </a:r>
          <a:r>
            <a:rPr kumimoji="1" lang="ja-JP" altLang="en-US" sz="1200">
              <a:solidFill>
                <a:schemeClr val="dk1"/>
              </a:solidFill>
              <a:effectLst/>
              <a:latin typeface="+mn-lt"/>
              <a:ea typeface="+mn-ea"/>
              <a:cs typeface="+mn-cs"/>
            </a:rPr>
            <a:t>はあったが、繰越金の増による積立</a:t>
          </a:r>
          <a:r>
            <a:rPr kumimoji="1" lang="ja-JP" altLang="ja-JP" sz="1200">
              <a:solidFill>
                <a:schemeClr val="dk1"/>
              </a:solidFill>
              <a:effectLst/>
              <a:latin typeface="+mn-lt"/>
              <a:ea typeface="+mn-ea"/>
              <a:cs typeface="+mn-cs"/>
            </a:rPr>
            <a:t>その他の歳出抑制とふるさと納税等による財源確保の努力により、全体額は増となった。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・観光施設建設改良事業や地方創生関連事業、脱炭素関連事業等の先進的な事業においては特に企業版ふるさと納税の活用を推進していく。</a:t>
          </a:r>
          <a:endParaRPr lang="ja-JP" altLang="ja-JP" sz="1400">
            <a:effectLst/>
          </a:endParaRPr>
        </a:p>
        <a:p>
          <a:r>
            <a:rPr kumimoji="1" lang="ja-JP" altLang="ja-JP" sz="1100">
              <a:solidFill>
                <a:schemeClr val="dk1"/>
              </a:solidFill>
              <a:effectLst/>
              <a:latin typeface="+mn-lt"/>
              <a:ea typeface="+mn-ea"/>
              <a:cs typeface="+mn-cs"/>
            </a:rPr>
            <a:t>・一方で、ふるさと納税に頼らない財政運営にも努める。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100">
              <a:solidFill>
                <a:schemeClr val="dk1"/>
              </a:solidFill>
              <a:effectLst/>
              <a:latin typeface="+mn-lt"/>
              <a:ea typeface="+mn-ea"/>
              <a:cs typeface="+mn-cs"/>
            </a:rPr>
            <a:t>・公共施設整備基金：公共施設の整備を目的</a:t>
          </a:r>
          <a:endParaRPr lang="ja-JP" altLang="ja-JP" sz="1400">
            <a:effectLst/>
          </a:endParaRPr>
        </a:p>
        <a:p>
          <a:r>
            <a:rPr kumimoji="1" lang="ja-JP" altLang="ja-JP" sz="1100">
              <a:solidFill>
                <a:schemeClr val="dk1"/>
              </a:solidFill>
              <a:effectLst/>
              <a:latin typeface="+mn-lt"/>
              <a:ea typeface="+mn-ea"/>
              <a:cs typeface="+mn-cs"/>
            </a:rPr>
            <a:t>・むらづくり基金：ふるさと納税の寄付者から寄附金を社会投資の資金として受け入れると同時に、寄附者の公共サービスに対するニーズを具体化することにより、寄附を通じた住民参加型の地方自治を実現すると共に個性あるむらづくりに資するため</a:t>
          </a:r>
          <a:endParaRPr lang="ja-JP" altLang="ja-JP" sz="1400">
            <a:effectLst/>
          </a:endParaRPr>
        </a:p>
        <a:p>
          <a:r>
            <a:rPr kumimoji="1" lang="ja-JP" altLang="ja-JP" sz="1100">
              <a:solidFill>
                <a:schemeClr val="dk1"/>
              </a:solidFill>
              <a:effectLst/>
              <a:latin typeface="+mn-lt"/>
              <a:ea typeface="+mn-ea"/>
              <a:cs typeface="+mn-cs"/>
            </a:rPr>
            <a:t>・財政調整基金（小水力）：小水力発電施設の整備を目的</a:t>
          </a:r>
          <a:endParaRPr lang="ja-JP" altLang="ja-JP" sz="1400">
            <a:effectLst/>
          </a:endParaRPr>
        </a:p>
        <a:p>
          <a:r>
            <a:rPr kumimoji="1" lang="ja-JP" altLang="ja-JP" sz="1100">
              <a:solidFill>
                <a:schemeClr val="dk1"/>
              </a:solidFill>
              <a:effectLst/>
              <a:latin typeface="+mn-lt"/>
              <a:ea typeface="+mn-ea"/>
              <a:cs typeface="+mn-cs"/>
            </a:rPr>
            <a:t>・観光施設等整備事業基金：観光施設及び設備の開発並びに老朽化に備える</a:t>
          </a:r>
          <a:endParaRPr lang="ja-JP" altLang="ja-JP" sz="1400">
            <a:effectLst/>
          </a:endParaRPr>
        </a:p>
        <a:p>
          <a:r>
            <a:rPr kumimoji="1" lang="ja-JP" altLang="ja-JP" sz="1100">
              <a:solidFill>
                <a:schemeClr val="dk1"/>
              </a:solidFill>
              <a:effectLst/>
              <a:latin typeface="+mn-lt"/>
              <a:ea typeface="+mn-ea"/>
              <a:cs typeface="+mn-cs"/>
            </a:rPr>
            <a:t>・公有財産取得基金：公有財産の取得を目的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100">
              <a:solidFill>
                <a:schemeClr val="dk1"/>
              </a:solidFill>
              <a:effectLst/>
              <a:latin typeface="+mn-lt"/>
              <a:ea typeface="+mn-ea"/>
              <a:cs typeface="+mn-cs"/>
            </a:rPr>
            <a:t>・公共施設整備基金：基幹</a:t>
          </a:r>
          <a:r>
            <a:rPr kumimoji="1" lang="ja-JP" altLang="en-US" sz="1100">
              <a:solidFill>
                <a:schemeClr val="dk1"/>
              </a:solidFill>
              <a:effectLst/>
              <a:latin typeface="+mn-lt"/>
              <a:ea typeface="+mn-ea"/>
              <a:cs typeface="+mn-cs"/>
            </a:rPr>
            <a:t>システム</a:t>
          </a:r>
          <a:r>
            <a:rPr kumimoji="1" lang="ja-JP" altLang="ja-JP" sz="1100">
              <a:solidFill>
                <a:schemeClr val="dk1"/>
              </a:solidFill>
              <a:effectLst/>
              <a:latin typeface="+mn-lt"/>
              <a:ea typeface="+mn-ea"/>
              <a:cs typeface="+mn-cs"/>
            </a:rPr>
            <a:t>整備に対する取崩による減</a:t>
          </a:r>
          <a:endParaRPr lang="ja-JP" altLang="ja-JP" sz="1400">
            <a:effectLst/>
          </a:endParaRPr>
        </a:p>
        <a:p>
          <a:r>
            <a:rPr kumimoji="1" lang="ja-JP" altLang="ja-JP" sz="1100">
              <a:solidFill>
                <a:schemeClr val="dk1"/>
              </a:solidFill>
              <a:effectLst/>
              <a:latin typeface="+mn-lt"/>
              <a:ea typeface="+mn-ea"/>
              <a:cs typeface="+mn-cs"/>
            </a:rPr>
            <a:t>・むらづくり基金：ふるさと納税による寄附金の</a:t>
          </a:r>
          <a:r>
            <a:rPr kumimoji="1" lang="ja-JP" altLang="en-US" sz="1100">
              <a:solidFill>
                <a:schemeClr val="dk1"/>
              </a:solidFill>
              <a:effectLst/>
              <a:latin typeface="+mn-lt"/>
              <a:ea typeface="+mn-ea"/>
              <a:cs typeface="+mn-cs"/>
            </a:rPr>
            <a:t>充当事業（取崩事業）の増による基金の減</a:t>
          </a:r>
          <a:endParaRPr lang="ja-JP" altLang="ja-JP" sz="1400">
            <a:effectLst/>
          </a:endParaRPr>
        </a:p>
        <a:p>
          <a:r>
            <a:rPr kumimoji="1" lang="ja-JP" altLang="ja-JP" sz="1100">
              <a:solidFill>
                <a:schemeClr val="dk1"/>
              </a:solidFill>
              <a:effectLst/>
              <a:latin typeface="+mn-lt"/>
              <a:ea typeface="+mn-ea"/>
              <a:cs typeface="+mn-cs"/>
            </a:rPr>
            <a:t>・財政調整基金（小水力）：小水力発電による売電収入の増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・公有財産取得基金：令和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年度以降の取得に備えた増</a:t>
          </a:r>
          <a:endParaRPr lang="ja-JP" altLang="ja-JP" sz="1400">
            <a:effectLst/>
          </a:endParaRPr>
        </a:p>
        <a:p>
          <a:r>
            <a:rPr kumimoji="1" lang="ja-JP" altLang="ja-JP" sz="1100">
              <a:solidFill>
                <a:schemeClr val="dk1"/>
              </a:solidFill>
              <a:effectLst/>
              <a:latin typeface="+mn-lt"/>
              <a:ea typeface="+mn-ea"/>
              <a:cs typeface="+mn-cs"/>
            </a:rPr>
            <a:t>・観光施設等整備事業基金：観光施設改良事業のための取崩による減。</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100">
              <a:solidFill>
                <a:schemeClr val="dk1"/>
              </a:solidFill>
              <a:effectLst/>
              <a:latin typeface="+mn-lt"/>
              <a:ea typeface="+mn-ea"/>
              <a:cs typeface="+mn-cs"/>
            </a:rPr>
            <a:t>・財政調整基金と減債基金、その他特定目的基金との関連について改めて精査し財政健全化に向けて計画的に基金活用を行えるよう計画を再編する。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予算の見込みが甘く積立漏れが発生したことにより繰越</a:t>
          </a:r>
          <a:r>
            <a:rPr kumimoji="1" lang="ja-JP" altLang="en-US" sz="1100">
              <a:solidFill>
                <a:schemeClr val="dk1"/>
              </a:solidFill>
              <a:effectLst/>
              <a:latin typeface="+mn-lt"/>
              <a:ea typeface="+mn-ea"/>
              <a:cs typeface="+mn-cs"/>
            </a:rPr>
            <a:t>金が大幅に増となった。繰越金の半分以上を</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・経常収支比率の増加が見込まれるため適切に取り崩しつつも経費を切り詰めて最低でも現状を維持できるよう積み立てを行っていく。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借入誤りによる強制繰上償還に伴う取り崩し</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年度までは高額な償還に対する取崩が見込まれるため、適宜、積立・取崩を行い健全な財政運営を目指す。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A904F3C-2AE2-47E5-AB41-1A0EF58D7CE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43D4974-CF39-42EC-87F9-FCB51B0307BA}"/>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CFE5658-AC04-4166-AFED-D35055CB47A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0860F53-DFF9-458E-B87F-9AD8E4D1825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0F4BD2F-7253-4A2C-8B6E-20652E32479A}"/>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DE8317-D858-4419-8529-EABB0EC01AAE}"/>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16D8BE5-6B2F-43EB-AE8A-213A61C84C1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B3D7917-1415-42A7-B1EF-5EDEF002F8F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12BA36E-77CB-4F08-B895-883E89431ADF}"/>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3DE03F1-891B-4C77-BAE1-808AEE6F12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1E18112-5967-48A9-BEE5-5B848328DA59}"/>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E8EB980-CBDF-4FF2-A768-CD8B7352C40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68D9BEE-6C45-4188-AF8A-B37CA8CBF5BA}"/>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664D9B0-D23E-4FB0-B74F-F527E5E642A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3C75581-17FF-4EBC-B500-844EC799CDBE}"/>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F15628E-A0BB-4881-B4F5-9B11E1310C46}"/>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B847834-2DBE-4BCE-A405-A90421176E92}"/>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0F0B921-39B1-4219-B43C-21F28FFAB489}"/>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9E3D3EB-3A27-476E-84E8-4D20928B6E3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CA58A94-B6E3-4EA0-BE96-8D980ACA558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5642514-CD5A-4BDE-8D24-C3AAF68D42B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8AC4E4E-9584-431B-A0E7-9CD87BF1395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29063C9-25BF-42A3-AC75-B6A26FCB713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9F9FD16-3706-409E-9B8F-5A8884FDFA0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3B8B868-BAE9-4DCC-B4ED-B09ADDC78D9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B296B10-9F7F-4ABB-9A36-F4A55093C817}"/>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314D816-9E57-4053-86A4-4733326A64EA}"/>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1774C69-887D-4FC2-9518-E84F1DF5D4A9}"/>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E24EEEC-06D8-49F0-BDDA-ABE5B7BB1F87}"/>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E516581-006B-4FFC-9E37-6B84B046FAE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1035B89-9282-44A5-BB7C-B2B9ABCD5FCB}"/>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88B0BE9-9986-4FD8-89A5-6494EEEAB777}"/>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D1B109B-D569-4C53-BECB-8804481DF3F7}"/>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071ED10-DA49-4CB1-AA31-7F142BA1DA35}"/>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5A5DD20-13B7-46B7-B353-669BD976F743}"/>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B66D4EB-BDFF-4204-98CC-EE33BD919AA7}"/>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C5DFF9D-D340-4087-B63E-1329E02AE9A2}"/>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322ABE1-17C2-4565-99B0-E8421B4634F4}"/>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CB1A430-9ECB-44D2-AE40-2D3C9652565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7DBEA08-7E17-41BD-ACB3-719FFD7A504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7B581BC-994E-48D8-A200-4DEBBAFC1AB7}"/>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200DCEC-3827-4087-B57E-707FE8862C8A}"/>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1C3565D-9305-4CDF-AEEB-F490E3A117E1}"/>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13CB173-A23E-4250-96D0-130222D342B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5F845C0-54AA-413C-A2E8-DFB5F2800A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B6884C1-00FD-4F85-96E1-171E1622B45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F567D20-64EA-4ACE-96AF-75B287BB503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財政力指数については、経済基盤が弱い本村は税収が乏しく、類似団体平均を下回る。現在は、林業を基軸とした農林業だけでなくローカルベンチャーの育成推進などに力を入れており、地域おこし協力隊制度等を全国的に見ても最上位に位置する程最大限に活用し、</a:t>
          </a:r>
          <a:r>
            <a:rPr lang="en-US" altLang="ja-JP" sz="1000" b="0" i="0" baseline="0">
              <a:solidFill>
                <a:schemeClr val="dk1"/>
              </a:solidFill>
              <a:effectLst/>
              <a:latin typeface="+mn-lt"/>
              <a:ea typeface="+mn-ea"/>
              <a:cs typeface="+mn-cs"/>
            </a:rPr>
            <a:t>I</a:t>
          </a:r>
          <a:r>
            <a:rPr lang="ja-JP" altLang="ja-JP" sz="1000" b="0" i="0" baseline="0">
              <a:solidFill>
                <a:schemeClr val="dk1"/>
              </a:solidFill>
              <a:effectLst/>
              <a:latin typeface="+mn-lt"/>
              <a:ea typeface="+mn-ea"/>
              <a:cs typeface="+mn-cs"/>
            </a:rPr>
            <a:t>ターン者や交流人口の増加に努め地域資源再生と産業振興を並行して進めている。交付金事業等を積極的に活用し苦しい財政状況下でも周りに取り残されないだけでなく先取りした住民サービスを提供できるよう努めている。今後も、先進的な取り組みや</a:t>
          </a:r>
          <a:r>
            <a:rPr lang="en-US" altLang="ja-JP" sz="1000" b="0" i="0" baseline="0">
              <a:solidFill>
                <a:schemeClr val="dk1"/>
              </a:solidFill>
              <a:effectLst/>
              <a:latin typeface="+mn-lt"/>
              <a:ea typeface="+mn-ea"/>
              <a:cs typeface="+mn-cs"/>
            </a:rPr>
            <a:t>SDG</a:t>
          </a:r>
          <a:r>
            <a:rPr lang="ja-JP" altLang="ja-JP" sz="1000" b="0" i="0" baseline="0">
              <a:solidFill>
                <a:schemeClr val="dk1"/>
              </a:solidFill>
              <a:effectLst/>
              <a:latin typeface="+mn-lt"/>
              <a:ea typeface="+mn-ea"/>
              <a:cs typeface="+mn-cs"/>
            </a:rPr>
            <a:t>ｓ・</a:t>
          </a:r>
          <a:r>
            <a:rPr lang="en-US" altLang="ja-JP" sz="1000" b="0" i="0" baseline="0">
              <a:solidFill>
                <a:schemeClr val="dk1"/>
              </a:solidFill>
              <a:effectLst/>
              <a:latin typeface="+mn-lt"/>
              <a:ea typeface="+mn-ea"/>
              <a:cs typeface="+mn-cs"/>
            </a:rPr>
            <a:t>ESD</a:t>
          </a:r>
          <a:r>
            <a:rPr lang="ja-JP" altLang="ja-JP" sz="1000" b="0" i="0" baseline="0">
              <a:solidFill>
                <a:schemeClr val="dk1"/>
              </a:solidFill>
              <a:effectLst/>
              <a:latin typeface="+mn-lt"/>
              <a:ea typeface="+mn-ea"/>
              <a:cs typeface="+mn-cs"/>
            </a:rPr>
            <a:t>の取組等を軸にふるさと納税のような地域資源を活かすことで財源を確保出来る事業を活用し財源を獲得しつつ、既存の収入源の増収をも目指している。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ABB2813-5CFC-4C5A-8BC1-60A7ED6B05A3}"/>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1BFC2E7-4671-48AF-BC6A-CD62C8710536}"/>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7F58182-58BC-4B33-B0CF-59BD31347E9F}"/>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29454AA2-56CA-48D1-B072-1210D795E309}"/>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30FDF05C-C90D-4E5A-99D7-6033337D4ED6}"/>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5CABA7E-D794-447D-A118-F21C3F1DFADB}"/>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E2A980F1-B05B-4393-AF2B-F22116DF4FBC}"/>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C4204B5-25FF-4BA2-A31E-CBD2DFAE9C49}"/>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2CF3944-C27B-44BB-8B33-AB92035EE0C3}"/>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95D82DE-889A-4255-A2C4-7940755C213D}"/>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C44846C-AAF9-4286-BCE5-B7AA76C0D9A1}"/>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04B7583-724D-4D7C-AB78-AE9258688899}"/>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2590455-CCF7-484D-8FEA-4B8186C485E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17EA223F-ECFC-4277-A1F4-3124F0735693}"/>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A2B3439E-5C1A-47FE-98FD-CC011EF40CE3}"/>
            </a:ext>
          </a:extLst>
        </xdr:cNvPr>
        <xdr:cNvCxnSpPr/>
      </xdr:nvCxnSpPr>
      <xdr:spPr>
        <a:xfrm flipV="1">
          <a:off x="4514850" y="6031230"/>
          <a:ext cx="0" cy="1510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3017FB94-0547-4B4E-9401-978BADB69EC4}"/>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A7D00407-D9E2-40A1-BB45-289F7A60F915}"/>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2983ECA0-5C9E-455B-9E4A-515539366EBD}"/>
            </a:ext>
          </a:extLst>
        </xdr:cNvPr>
        <xdr:cNvSpPr txBox="1"/>
      </xdr:nvSpPr>
      <xdr:spPr>
        <a:xfrm>
          <a:off x="4584700" y="577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2F58B1AE-A040-4FE7-94D5-48794679F934}"/>
            </a:ext>
          </a:extLst>
        </xdr:cNvPr>
        <xdr:cNvCxnSpPr/>
      </xdr:nvCxnSpPr>
      <xdr:spPr>
        <a:xfrm>
          <a:off x="4425950" y="6031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E3FD8E05-520A-41D4-B9B7-32761B765EEB}"/>
            </a:ext>
          </a:extLst>
        </xdr:cNvPr>
        <xdr:cNvCxnSpPr/>
      </xdr:nvCxnSpPr>
      <xdr:spPr>
        <a:xfrm>
          <a:off x="3752850" y="752517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7F44FD1-A30F-47B4-809B-4C6379C93C5D}"/>
            </a:ext>
          </a:extLst>
        </xdr:cNvPr>
        <xdr:cNvSpPr txBox="1"/>
      </xdr:nvSpPr>
      <xdr:spPr>
        <a:xfrm>
          <a:off x="4584700" y="7210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BCF78B53-8957-4328-A67F-175E9645563E}"/>
            </a:ext>
          </a:extLst>
        </xdr:cNvPr>
        <xdr:cNvSpPr/>
      </xdr:nvSpPr>
      <xdr:spPr>
        <a:xfrm>
          <a:off x="4464050" y="7365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5DC251F-486D-42B8-9373-6B55D647A3AF}"/>
            </a:ext>
          </a:extLst>
        </xdr:cNvPr>
        <xdr:cNvCxnSpPr/>
      </xdr:nvCxnSpPr>
      <xdr:spPr>
        <a:xfrm>
          <a:off x="2940050" y="751713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44E86059-B8DE-4A22-82D3-DA0414D7E96A}"/>
            </a:ext>
          </a:extLst>
        </xdr:cNvPr>
        <xdr:cNvSpPr/>
      </xdr:nvSpPr>
      <xdr:spPr>
        <a:xfrm>
          <a:off x="3702050" y="73575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AA703AD8-E95B-490F-BC75-321A4C231B23}"/>
            </a:ext>
          </a:extLst>
        </xdr:cNvPr>
        <xdr:cNvSpPr txBox="1"/>
      </xdr:nvSpPr>
      <xdr:spPr>
        <a:xfrm>
          <a:off x="3409950" y="713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9AA8627D-1F52-41EC-A091-376ABE26B609}"/>
            </a:ext>
          </a:extLst>
        </xdr:cNvPr>
        <xdr:cNvCxnSpPr/>
      </xdr:nvCxnSpPr>
      <xdr:spPr>
        <a:xfrm>
          <a:off x="2127250" y="75171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5689D26F-72CB-4055-AC28-A51DEDB24FB3}"/>
            </a:ext>
          </a:extLst>
        </xdr:cNvPr>
        <xdr:cNvSpPr/>
      </xdr:nvSpPr>
      <xdr:spPr>
        <a:xfrm>
          <a:off x="2889250" y="7341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7B634931-D1F8-4B9C-A85A-34CEBAF16E2C}"/>
            </a:ext>
          </a:extLst>
        </xdr:cNvPr>
        <xdr:cNvSpPr txBox="1"/>
      </xdr:nvSpPr>
      <xdr:spPr>
        <a:xfrm>
          <a:off x="2597150" y="71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C229B123-0F38-4F15-A18D-FDC92198AB4B}"/>
            </a:ext>
          </a:extLst>
        </xdr:cNvPr>
        <xdr:cNvCxnSpPr/>
      </xdr:nvCxnSpPr>
      <xdr:spPr>
        <a:xfrm>
          <a:off x="1333500" y="75171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95A67449-9D28-4F9C-87B4-0638DC92FDCB}"/>
            </a:ext>
          </a:extLst>
        </xdr:cNvPr>
        <xdr:cNvSpPr/>
      </xdr:nvSpPr>
      <xdr:spPr>
        <a:xfrm>
          <a:off x="2095500" y="73494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3F1CCDB7-3809-4A48-98B5-6BD86DCEAA92}"/>
            </a:ext>
          </a:extLst>
        </xdr:cNvPr>
        <xdr:cNvSpPr txBox="1"/>
      </xdr:nvSpPr>
      <xdr:spPr>
        <a:xfrm>
          <a:off x="178435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48382146-6B7B-44DA-8A0F-F219B5FDE6FC}"/>
            </a:ext>
          </a:extLst>
        </xdr:cNvPr>
        <xdr:cNvSpPr/>
      </xdr:nvSpPr>
      <xdr:spPr>
        <a:xfrm>
          <a:off x="1282700" y="73414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3AD7C6B8-685C-49C1-B844-1AA32571B355}"/>
            </a:ext>
          </a:extLst>
        </xdr:cNvPr>
        <xdr:cNvSpPr txBox="1"/>
      </xdr:nvSpPr>
      <xdr:spPr>
        <a:xfrm>
          <a:off x="971550" y="71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4D2F572-1301-4E1A-9B12-705C4BABB8B3}"/>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99BBE66-4242-4DB7-8C3A-670DDFAA422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0DA37A4-7285-4DDB-987C-194F6944C7A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3F78645-08E4-4A5F-BBCA-9CA76C574648}"/>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8B48465-DC4E-49F2-BEA4-AB021EE85197}"/>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282CD7A4-968A-47C3-91AB-BE0785EDC707}"/>
            </a:ext>
          </a:extLst>
        </xdr:cNvPr>
        <xdr:cNvSpPr/>
      </xdr:nvSpPr>
      <xdr:spPr>
        <a:xfrm>
          <a:off x="446405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764893A1-7181-44AF-A298-E9F0DEFA639F}"/>
            </a:ext>
          </a:extLst>
        </xdr:cNvPr>
        <xdr:cNvSpPr txBox="1"/>
      </xdr:nvSpPr>
      <xdr:spPr>
        <a:xfrm>
          <a:off x="4584700" y="73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D0D6D97C-04EB-493F-8428-F30C99389DA2}"/>
            </a:ext>
          </a:extLst>
        </xdr:cNvPr>
        <xdr:cNvSpPr/>
      </xdr:nvSpPr>
      <xdr:spPr>
        <a:xfrm>
          <a:off x="370205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82E32745-895C-4B92-8740-40B0FF7D07B8}"/>
            </a:ext>
          </a:extLst>
        </xdr:cNvPr>
        <xdr:cNvSpPr txBox="1"/>
      </xdr:nvSpPr>
      <xdr:spPr>
        <a:xfrm>
          <a:off x="3409950" y="755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C1288199-7C85-4D94-AFE5-AF7AA1C200E7}"/>
            </a:ext>
          </a:extLst>
        </xdr:cNvPr>
        <xdr:cNvSpPr/>
      </xdr:nvSpPr>
      <xdr:spPr>
        <a:xfrm>
          <a:off x="2889250" y="7466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798666F9-3F25-4D2F-81A7-14E44C83B057}"/>
            </a:ext>
          </a:extLst>
        </xdr:cNvPr>
        <xdr:cNvSpPr txBox="1"/>
      </xdr:nvSpPr>
      <xdr:spPr>
        <a:xfrm>
          <a:off x="2597150" y="754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6F41C1F2-0813-4A8E-94FE-E22296565048}"/>
            </a:ext>
          </a:extLst>
        </xdr:cNvPr>
        <xdr:cNvSpPr/>
      </xdr:nvSpPr>
      <xdr:spPr>
        <a:xfrm>
          <a:off x="2095500" y="74663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1471DB20-2745-4D19-9231-4D5C51E25E3B}"/>
            </a:ext>
          </a:extLst>
        </xdr:cNvPr>
        <xdr:cNvSpPr txBox="1"/>
      </xdr:nvSpPr>
      <xdr:spPr>
        <a:xfrm>
          <a:off x="1784350" y="754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96BD998B-69F7-41B5-B395-0155E80843EE}"/>
            </a:ext>
          </a:extLst>
        </xdr:cNvPr>
        <xdr:cNvSpPr/>
      </xdr:nvSpPr>
      <xdr:spPr>
        <a:xfrm>
          <a:off x="1282700" y="74663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6A51845E-D345-4604-AB6F-A36F84FE946D}"/>
            </a:ext>
          </a:extLst>
        </xdr:cNvPr>
        <xdr:cNvSpPr txBox="1"/>
      </xdr:nvSpPr>
      <xdr:spPr>
        <a:xfrm>
          <a:off x="971550" y="754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A989B3FB-D045-4885-82E4-0C648D82E354}"/>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1BB99F3-1D9C-46EE-8A20-E2218D9EAB5F}"/>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B27C8D94-5998-4562-881A-CAEFC6B202D9}"/>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862CF8E0-2943-41E8-994F-2AF20D69BF6F}"/>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942B361-5D5D-4676-8DCE-3DFE245466FA}"/>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B9BF37E5-787C-4FD8-BA0F-7471D26B1A9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1421B79-E0D1-4E95-8494-0D101949205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DC10209-F7F2-4465-902A-97BA6319B73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B7A48C8-2ECD-4733-A2D5-C46E4D140493}"/>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ECE8781B-CDAA-40DD-8604-7BFEBF0A139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A43C8CCC-A1B9-4D5C-B0FA-C49C54B80218}"/>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E5E97CDB-CEDF-4C83-AEDA-1D7076CB25F8}"/>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02BFE75-C72E-446C-949D-6774AF245FF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年度から令和</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年度にかけては減少している。これは平成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か年計画で庁舎等の基幹施設の建設を行っており基幹施設の建設にかかる償還が始まったものの</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カ年に渡る施工により借入時期が先送りになると共に普通交付税等の収入が算出基準の増により増額されたことが重なったことが要因である。</a:t>
          </a:r>
          <a:endParaRPr lang="ja-JP" altLang="ja-JP" sz="1050">
            <a:effectLst/>
          </a:endParaRPr>
        </a:p>
        <a:p>
          <a:r>
            <a:rPr lang="ja-JP" altLang="ja-JP" sz="900" b="0" i="0" baseline="0">
              <a:solidFill>
                <a:schemeClr val="dk1"/>
              </a:solidFill>
              <a:effectLst/>
              <a:latin typeface="+mn-lt"/>
              <a:ea typeface="+mn-ea"/>
              <a:cs typeface="+mn-cs"/>
            </a:rPr>
            <a:t>主たる建設事業が完了＝高額な償還が始まったことから令和</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年度から令和</a:t>
          </a:r>
          <a:r>
            <a:rPr lang="en-US" altLang="ja-JP" sz="900" b="0" i="0" baseline="0">
              <a:solidFill>
                <a:schemeClr val="dk1"/>
              </a:solidFill>
              <a:effectLst/>
              <a:latin typeface="+mn-lt"/>
              <a:ea typeface="+mn-ea"/>
              <a:cs typeface="+mn-cs"/>
            </a:rPr>
            <a:t>3</a:t>
          </a:r>
          <a:r>
            <a:rPr lang="ja-JP" altLang="ja-JP" sz="900" b="0" i="0" baseline="0">
              <a:solidFill>
                <a:schemeClr val="dk1"/>
              </a:solidFill>
              <a:effectLst/>
              <a:latin typeface="+mn-lt"/>
              <a:ea typeface="+mn-ea"/>
              <a:cs typeface="+mn-cs"/>
            </a:rPr>
            <a:t>年度にかけては経常収支比率が増加している。基幹施設建設事業については令和</a:t>
          </a:r>
          <a:r>
            <a:rPr lang="en-US" altLang="ja-JP" sz="900" b="0" i="0" baseline="0">
              <a:solidFill>
                <a:schemeClr val="dk1"/>
              </a:solidFill>
              <a:effectLst/>
              <a:latin typeface="+mn-lt"/>
              <a:ea typeface="+mn-ea"/>
              <a:cs typeface="+mn-cs"/>
            </a:rPr>
            <a:t>3</a:t>
          </a:r>
          <a:r>
            <a:rPr lang="ja-JP" altLang="ja-JP" sz="900" b="0" i="0" baseline="0">
              <a:solidFill>
                <a:schemeClr val="dk1"/>
              </a:solidFill>
              <a:effectLst/>
              <a:latin typeface="+mn-lt"/>
              <a:ea typeface="+mn-ea"/>
              <a:cs typeface="+mn-cs"/>
            </a:rPr>
            <a:t>年度まで＝令和</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年度がピークとなるが脱炭素関連事業などの建設事業の計画から令和</a:t>
          </a:r>
          <a:r>
            <a:rPr lang="en-US" altLang="ja-JP" sz="900" b="0" i="0" baseline="0">
              <a:solidFill>
                <a:schemeClr val="dk1"/>
              </a:solidFill>
              <a:effectLst/>
              <a:latin typeface="+mn-lt"/>
              <a:ea typeface="+mn-ea"/>
              <a:cs typeface="+mn-cs"/>
            </a:rPr>
            <a:t>7</a:t>
          </a:r>
          <a:r>
            <a:rPr lang="ja-JP" altLang="ja-JP" sz="900" b="0" i="0" baseline="0">
              <a:solidFill>
                <a:schemeClr val="dk1"/>
              </a:solidFill>
              <a:effectLst/>
              <a:latin typeface="+mn-lt"/>
              <a:ea typeface="+mn-ea"/>
              <a:cs typeface="+mn-cs"/>
            </a:rPr>
            <a:t>年度までは公債費が増加の傾向にある。また公債費の増に加え、物価高騰による燃料費等の増加により施設管理に要する費用も増加していることから令和</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年度は大幅な増となった。会計年度任用職員の処遇改善も伴い令和</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年度においても増加は免れない。引き続きランニングの経費の削減および基金を活用したに努める。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B2F8808-4F62-421F-A101-0693BC1C69D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A0F50B4F-F129-4F83-9C04-E2ADCC219A9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83CB24D-A457-4E37-A744-A4D02ED2EBE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2D16B216-46AC-406F-B919-80784574C5C6}"/>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BBF827D-B9E0-4C52-981B-BAB7C1805FB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935F89F9-AFA1-4BA3-97D8-AFA43B37AD21}"/>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48999311-46EF-4158-AE80-6A67815133E6}"/>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8C82EAE-62D0-44A5-93BA-F4C74B359CE3}"/>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1075CDB3-1C8D-4DFF-8757-1E76C749DDF2}"/>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FE058BF9-35DA-4CA2-BFEA-299B21229BF7}"/>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A85B9F8F-E92E-4901-81E3-FF0C28289451}"/>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D0531CC1-094D-4556-A967-2A9C557F61CA}"/>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2E566D89-9C7E-4907-B122-1685AFF52FDD}"/>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66905FD-8D33-4D77-BE51-76CF14A7CDD4}"/>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C28ED439-38F9-43A4-9874-EF7429CC271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E09D9FB-B78B-40F1-88B5-F85AA274623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A48F1636-C710-47FA-A992-EB1CCD58FE33}"/>
            </a:ext>
          </a:extLst>
        </xdr:cNvPr>
        <xdr:cNvCxnSpPr/>
      </xdr:nvCxnSpPr>
      <xdr:spPr>
        <a:xfrm flipV="1">
          <a:off x="4514850" y="9846099"/>
          <a:ext cx="0" cy="14014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32BEBAA7-88EE-4708-8129-318FB090C43E}"/>
            </a:ext>
          </a:extLst>
        </xdr:cNvPr>
        <xdr:cNvSpPr txBox="1"/>
      </xdr:nvSpPr>
      <xdr:spPr>
        <a:xfrm>
          <a:off x="458470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B00CA119-EA0C-4DC5-8EF3-77020549436A}"/>
            </a:ext>
          </a:extLst>
        </xdr:cNvPr>
        <xdr:cNvCxnSpPr/>
      </xdr:nvCxnSpPr>
      <xdr:spPr>
        <a:xfrm>
          <a:off x="442595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C8792539-B1F7-4F5B-B23D-018CEAA3B711}"/>
            </a:ext>
          </a:extLst>
        </xdr:cNvPr>
        <xdr:cNvSpPr txBox="1"/>
      </xdr:nvSpPr>
      <xdr:spPr>
        <a:xfrm>
          <a:off x="4584700" y="959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7956B08-113D-4988-8D10-40F8E620BE1C}"/>
            </a:ext>
          </a:extLst>
        </xdr:cNvPr>
        <xdr:cNvCxnSpPr/>
      </xdr:nvCxnSpPr>
      <xdr:spPr>
        <a:xfrm>
          <a:off x="4425950" y="9846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40852</xdr:rowOff>
    </xdr:from>
    <xdr:to>
      <xdr:col>23</xdr:col>
      <xdr:colOff>133350</xdr:colOff>
      <xdr:row>66</xdr:row>
      <xdr:rowOff>62442</xdr:rowOff>
    </xdr:to>
    <xdr:cxnSp macro="">
      <xdr:nvCxnSpPr>
        <xdr:cNvPr id="131" name="直線コネクタ 130">
          <a:extLst>
            <a:ext uri="{FF2B5EF4-FFF2-40B4-BE49-F238E27FC236}">
              <a16:creationId xmlns:a16="http://schemas.microsoft.com/office/drawing/2014/main" id="{CC7A70B5-5048-4FA3-A772-A5426F9EDF8A}"/>
            </a:ext>
          </a:extLst>
        </xdr:cNvPr>
        <xdr:cNvCxnSpPr/>
      </xdr:nvCxnSpPr>
      <xdr:spPr>
        <a:xfrm>
          <a:off x="3752850" y="10937452"/>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B3276DD7-4349-47BB-ACF2-33E32C698C36}"/>
            </a:ext>
          </a:extLst>
        </xdr:cNvPr>
        <xdr:cNvSpPr txBox="1"/>
      </xdr:nvSpPr>
      <xdr:spPr>
        <a:xfrm>
          <a:off x="4584700" y="1041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3F6E412D-9882-4B01-B534-6643326FBF7C}"/>
            </a:ext>
          </a:extLst>
        </xdr:cNvPr>
        <xdr:cNvSpPr/>
      </xdr:nvSpPr>
      <xdr:spPr>
        <a:xfrm>
          <a:off x="446405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40852</xdr:rowOff>
    </xdr:to>
    <xdr:cxnSp macro="">
      <xdr:nvCxnSpPr>
        <xdr:cNvPr id="134" name="直線コネクタ 133">
          <a:extLst>
            <a:ext uri="{FF2B5EF4-FFF2-40B4-BE49-F238E27FC236}">
              <a16:creationId xmlns:a16="http://schemas.microsoft.com/office/drawing/2014/main" id="{C9319D6C-C5F9-46F5-9DB6-DF72AA7BBE2B}"/>
            </a:ext>
          </a:extLst>
        </xdr:cNvPr>
        <xdr:cNvCxnSpPr/>
      </xdr:nvCxnSpPr>
      <xdr:spPr>
        <a:xfrm>
          <a:off x="2940050" y="10876915"/>
          <a:ext cx="8128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A4DAB7EC-8F5A-4F96-BF82-C75DBC408F96}"/>
            </a:ext>
          </a:extLst>
        </xdr:cNvPr>
        <xdr:cNvSpPr/>
      </xdr:nvSpPr>
      <xdr:spPr>
        <a:xfrm>
          <a:off x="3702050" y="104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89D4C416-3215-4E70-8506-13E231A906FE}"/>
            </a:ext>
          </a:extLst>
        </xdr:cNvPr>
        <xdr:cNvSpPr txBox="1"/>
      </xdr:nvSpPr>
      <xdr:spPr>
        <a:xfrm>
          <a:off x="3409950" y="1021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60960</xdr:rowOff>
    </xdr:to>
    <xdr:cxnSp macro="">
      <xdr:nvCxnSpPr>
        <xdr:cNvPr id="137" name="直線コネクタ 136">
          <a:extLst>
            <a:ext uri="{FF2B5EF4-FFF2-40B4-BE49-F238E27FC236}">
              <a16:creationId xmlns:a16="http://schemas.microsoft.com/office/drawing/2014/main" id="{3571B915-ABC7-4D10-8FD4-25CAD3B2E5ED}"/>
            </a:ext>
          </a:extLst>
        </xdr:cNvPr>
        <xdr:cNvCxnSpPr/>
      </xdr:nvCxnSpPr>
      <xdr:spPr>
        <a:xfrm flipV="1">
          <a:off x="2127250" y="10876915"/>
          <a:ext cx="8128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6061CD96-1C00-4252-8971-36818F11FD08}"/>
            </a:ext>
          </a:extLst>
        </xdr:cNvPr>
        <xdr:cNvSpPr/>
      </xdr:nvSpPr>
      <xdr:spPr>
        <a:xfrm>
          <a:off x="2889250" y="10636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2660DB5B-F748-4AC7-B797-88226BFC1F0B}"/>
            </a:ext>
          </a:extLst>
        </xdr:cNvPr>
        <xdr:cNvSpPr txBox="1"/>
      </xdr:nvSpPr>
      <xdr:spPr>
        <a:xfrm>
          <a:off x="259715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106680</xdr:rowOff>
    </xdr:to>
    <xdr:cxnSp macro="">
      <xdr:nvCxnSpPr>
        <xdr:cNvPr id="140" name="直線コネクタ 139">
          <a:extLst>
            <a:ext uri="{FF2B5EF4-FFF2-40B4-BE49-F238E27FC236}">
              <a16:creationId xmlns:a16="http://schemas.microsoft.com/office/drawing/2014/main" id="{BD519200-3AE5-47E3-A6E5-5EEC67D245A4}"/>
            </a:ext>
          </a:extLst>
        </xdr:cNvPr>
        <xdr:cNvCxnSpPr/>
      </xdr:nvCxnSpPr>
      <xdr:spPr>
        <a:xfrm flipV="1">
          <a:off x="1333500" y="10957560"/>
          <a:ext cx="79375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C9A1068-293F-4A0C-8BF1-FDA3F4D60AB6}"/>
            </a:ext>
          </a:extLst>
        </xdr:cNvPr>
        <xdr:cNvSpPr/>
      </xdr:nvSpPr>
      <xdr:spPr>
        <a:xfrm>
          <a:off x="2095500" y="1067710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732A806E-DE21-4ACF-8F79-E3D7BC8645BC}"/>
            </a:ext>
          </a:extLst>
        </xdr:cNvPr>
        <xdr:cNvSpPr txBox="1"/>
      </xdr:nvSpPr>
      <xdr:spPr>
        <a:xfrm>
          <a:off x="1784350" y="1044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F3FFAE19-A3C8-4CAE-84FB-FF7306164186}"/>
            </a:ext>
          </a:extLst>
        </xdr:cNvPr>
        <xdr:cNvSpPr/>
      </xdr:nvSpPr>
      <xdr:spPr>
        <a:xfrm>
          <a:off x="1282700" y="106368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84C4166-0E7F-4DA4-A252-42B094F6DA49}"/>
            </a:ext>
          </a:extLst>
        </xdr:cNvPr>
        <xdr:cNvSpPr txBox="1"/>
      </xdr:nvSpPr>
      <xdr:spPr>
        <a:xfrm>
          <a:off x="97155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9626C54-48AF-4B7E-BDB8-874E122FB941}"/>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1749436-0143-4BF2-BA3B-192E7F237F2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5DC1F2A-A265-413F-BE46-470D068EAB9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30D793F-1812-43C8-9401-A886C85B6B5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D6E6647-F3B8-4497-8F89-A4A6B418FECE}"/>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11642</xdr:rowOff>
    </xdr:from>
    <xdr:to>
      <xdr:col>23</xdr:col>
      <xdr:colOff>184150</xdr:colOff>
      <xdr:row>66</xdr:row>
      <xdr:rowOff>113242</xdr:rowOff>
    </xdr:to>
    <xdr:sp macro="" textlink="">
      <xdr:nvSpPr>
        <xdr:cNvPr id="150" name="楕円 149">
          <a:extLst>
            <a:ext uri="{FF2B5EF4-FFF2-40B4-BE49-F238E27FC236}">
              <a16:creationId xmlns:a16="http://schemas.microsoft.com/office/drawing/2014/main" id="{0395B455-A119-42DB-84F2-0AC22A0AA74B}"/>
            </a:ext>
          </a:extLst>
        </xdr:cNvPr>
        <xdr:cNvSpPr/>
      </xdr:nvSpPr>
      <xdr:spPr>
        <a:xfrm>
          <a:off x="4464050" y="110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78969</xdr:rowOff>
    </xdr:from>
    <xdr:ext cx="762000" cy="259045"/>
    <xdr:sp macro="" textlink="">
      <xdr:nvSpPr>
        <xdr:cNvPr id="151" name="財政構造の弾力性該当値テキスト">
          <a:extLst>
            <a:ext uri="{FF2B5EF4-FFF2-40B4-BE49-F238E27FC236}">
              <a16:creationId xmlns:a16="http://schemas.microsoft.com/office/drawing/2014/main" id="{15898D65-51EF-400F-9443-21456D7A31B5}"/>
            </a:ext>
          </a:extLst>
        </xdr:cNvPr>
        <xdr:cNvSpPr txBox="1"/>
      </xdr:nvSpPr>
      <xdr:spPr>
        <a:xfrm>
          <a:off x="4584700" y="109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161502</xdr:rowOff>
    </xdr:from>
    <xdr:to>
      <xdr:col>19</xdr:col>
      <xdr:colOff>184150</xdr:colOff>
      <xdr:row>65</xdr:row>
      <xdr:rowOff>91652</xdr:rowOff>
    </xdr:to>
    <xdr:sp macro="" textlink="">
      <xdr:nvSpPr>
        <xdr:cNvPr id="152" name="楕円 151">
          <a:extLst>
            <a:ext uri="{FF2B5EF4-FFF2-40B4-BE49-F238E27FC236}">
              <a16:creationId xmlns:a16="http://schemas.microsoft.com/office/drawing/2014/main" id="{BF14363D-DCF0-48A7-A6E4-BF969EE0BD48}"/>
            </a:ext>
          </a:extLst>
        </xdr:cNvPr>
        <xdr:cNvSpPr/>
      </xdr:nvSpPr>
      <xdr:spPr>
        <a:xfrm>
          <a:off x="3702050" y="10890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76429</xdr:rowOff>
    </xdr:from>
    <xdr:ext cx="736600" cy="259045"/>
    <xdr:sp macro="" textlink="">
      <xdr:nvSpPr>
        <xdr:cNvPr id="153" name="テキスト ボックス 152">
          <a:extLst>
            <a:ext uri="{FF2B5EF4-FFF2-40B4-BE49-F238E27FC236}">
              <a16:creationId xmlns:a16="http://schemas.microsoft.com/office/drawing/2014/main" id="{88A0A6CD-53F4-4192-8278-574D72334AFF}"/>
            </a:ext>
          </a:extLst>
        </xdr:cNvPr>
        <xdr:cNvSpPr txBox="1"/>
      </xdr:nvSpPr>
      <xdr:spPr>
        <a:xfrm>
          <a:off x="3409950" y="1097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4" name="楕円 153">
          <a:extLst>
            <a:ext uri="{FF2B5EF4-FFF2-40B4-BE49-F238E27FC236}">
              <a16:creationId xmlns:a16="http://schemas.microsoft.com/office/drawing/2014/main" id="{56F023BF-22E8-4B7A-B6D7-69548034C1EB}"/>
            </a:ext>
          </a:extLst>
        </xdr:cNvPr>
        <xdr:cNvSpPr/>
      </xdr:nvSpPr>
      <xdr:spPr>
        <a:xfrm>
          <a:off x="2889250" y="10826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5" name="テキスト ボックス 154">
          <a:extLst>
            <a:ext uri="{FF2B5EF4-FFF2-40B4-BE49-F238E27FC236}">
              <a16:creationId xmlns:a16="http://schemas.microsoft.com/office/drawing/2014/main" id="{2AFD25AF-4F85-4047-B6AA-46C80D95E419}"/>
            </a:ext>
          </a:extLst>
        </xdr:cNvPr>
        <xdr:cNvSpPr txBox="1"/>
      </xdr:nvSpPr>
      <xdr:spPr>
        <a:xfrm>
          <a:off x="2597150" y="1090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6" name="楕円 155">
          <a:extLst>
            <a:ext uri="{FF2B5EF4-FFF2-40B4-BE49-F238E27FC236}">
              <a16:creationId xmlns:a16="http://schemas.microsoft.com/office/drawing/2014/main" id="{B675751F-810E-464C-9950-A7E15FB7ADDB}"/>
            </a:ext>
          </a:extLst>
        </xdr:cNvPr>
        <xdr:cNvSpPr/>
      </xdr:nvSpPr>
      <xdr:spPr>
        <a:xfrm>
          <a:off x="20955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7" name="テキスト ボックス 156">
          <a:extLst>
            <a:ext uri="{FF2B5EF4-FFF2-40B4-BE49-F238E27FC236}">
              <a16:creationId xmlns:a16="http://schemas.microsoft.com/office/drawing/2014/main" id="{C833D90C-C0B3-4F73-9068-E42C491C9EAB}"/>
            </a:ext>
          </a:extLst>
        </xdr:cNvPr>
        <xdr:cNvSpPr txBox="1"/>
      </xdr:nvSpPr>
      <xdr:spPr>
        <a:xfrm>
          <a:off x="17843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8" name="楕円 157">
          <a:extLst>
            <a:ext uri="{FF2B5EF4-FFF2-40B4-BE49-F238E27FC236}">
              <a16:creationId xmlns:a16="http://schemas.microsoft.com/office/drawing/2014/main" id="{D44B43B3-922C-4AB7-A4ED-5110BAEBDD0F}"/>
            </a:ext>
          </a:extLst>
        </xdr:cNvPr>
        <xdr:cNvSpPr/>
      </xdr:nvSpPr>
      <xdr:spPr>
        <a:xfrm>
          <a:off x="1282700" y="11120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9" name="テキスト ボックス 158">
          <a:extLst>
            <a:ext uri="{FF2B5EF4-FFF2-40B4-BE49-F238E27FC236}">
              <a16:creationId xmlns:a16="http://schemas.microsoft.com/office/drawing/2014/main" id="{8F0C14DB-DE12-456F-A7AD-FA0A3E0915F7}"/>
            </a:ext>
          </a:extLst>
        </xdr:cNvPr>
        <xdr:cNvSpPr txBox="1"/>
      </xdr:nvSpPr>
      <xdr:spPr>
        <a:xfrm>
          <a:off x="971550" y="112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0676621-9E59-49FF-BBBF-084DF0F7186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164DF2F-BD40-46CC-98E6-C1529C34ECFC}"/>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69D8DF12-8AAB-48FB-B89E-E2F2E88A7301}"/>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78CCAB5-914C-4096-A4E6-9D9E516D6439}"/>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481058F6-1DBF-44DD-B210-BC1980C5AF3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E05A109-0B0A-4E7D-8F95-6D5690121C9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E179D3B-EC4C-4E98-8E8E-44F7DF2A873F}"/>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DC70B96-B097-4B2A-8A95-70E1163D5E2C}"/>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AADC25A5-DED9-4E68-A6E7-7849666B757E}"/>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C8D39B6-920E-4D8C-ACED-6CDE54A65D1C}"/>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3CB59B5-9D7B-48CC-9EAE-685CB67C0BC4}"/>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8B0F190-A767-4715-BD75-F3E8F5B5433E}"/>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85F5479-15FF-4D6D-A6A7-1A89D8A8476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baseline="0">
              <a:solidFill>
                <a:schemeClr val="dk1"/>
              </a:solidFill>
              <a:effectLst/>
              <a:latin typeface="+mn-lt"/>
              <a:ea typeface="+mn-ea"/>
              <a:cs typeface="+mn-cs"/>
            </a:rPr>
            <a:t>人件費及び物件費の割合は、類似団体に比べ高い水準にある。小規模自治体では、どうしても人件費の割合は高くなりがちで、若年層が少ないことからも人件費が多くなっていることに加え、数年後の大量退職を控えていることや再任用等の活用で業務面でも人件費面でも若干抑えられているもののやはり若年層に比べ人件費は嵩む現実もあり今後も増加の傾向にある。業務が過多にわたる現状においては事業を取捨選択し削減しながらでなければ財政状況は悪化する一方であるが住民サービスに欠かせない部分は費用が生じるのが現状である。</a:t>
          </a:r>
          <a:endParaRPr lang="ja-JP" altLang="ja-JP" sz="1000">
            <a:effectLst/>
          </a:endParaRPr>
        </a:p>
        <a:p>
          <a:r>
            <a:rPr lang="ja-JP" altLang="ja-JP" sz="800" b="0" i="0" baseline="0">
              <a:solidFill>
                <a:schemeClr val="dk1"/>
              </a:solidFill>
              <a:effectLst/>
              <a:latin typeface="+mn-lt"/>
              <a:ea typeface="+mn-ea"/>
              <a:cs typeface="+mn-cs"/>
            </a:rPr>
            <a:t>物件費については、地域おこし協力隊制度を活用し、年々取組を強化し隊員数も増加していることから委託料が増加している。</a:t>
          </a:r>
          <a:endParaRPr lang="ja-JP" altLang="ja-JP" sz="1000">
            <a:effectLst/>
          </a:endParaRPr>
        </a:p>
        <a:p>
          <a:r>
            <a:rPr lang="ja-JP" altLang="ja-JP" sz="800" b="0" i="0">
              <a:solidFill>
                <a:schemeClr val="dk1"/>
              </a:solidFill>
              <a:effectLst/>
              <a:latin typeface="+mn-lt"/>
              <a:ea typeface="+mn-ea"/>
              <a:cs typeface="+mn-cs"/>
            </a:rPr>
            <a:t>また、感染症対策などのリスク管理に対する費用が増加しており、</a:t>
          </a:r>
          <a:r>
            <a:rPr lang="ja-JP" altLang="ja-JP" sz="800" b="0" i="0" baseline="0">
              <a:solidFill>
                <a:schemeClr val="dk1"/>
              </a:solidFill>
              <a:effectLst/>
              <a:latin typeface="+mn-lt"/>
              <a:ea typeface="+mn-ea"/>
              <a:cs typeface="+mn-cs"/>
            </a:rPr>
            <a:t>今後補助金や交付金などが削減される中で予防による安全を担保しつつ経費の節減に努め物件費の引き下げに努めていく必要がある。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5343097-383C-4219-8F22-ADDEFE900668}"/>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7FBCEEF-27F7-44C8-BC6C-90F0708BC84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31B385D3-FDE5-4349-AB83-75B111CC3C5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839C19EA-B6BA-4E2D-8C54-5C8ED3A65846}"/>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75AA3D9F-9AB8-4B14-9705-3CE24EE3927C}"/>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A6BE1435-2465-4253-A486-930A3D82CB3B}"/>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5F3713B0-0B0D-49E0-BF84-DD190523123E}"/>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89FEB58F-FB17-4AD4-ACFC-56C8ECB71EE1}"/>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433ACD75-AA49-4FEF-A585-06716C449E3A}"/>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8AA7DF7C-A93C-4F39-9D3E-BA5EBBB837AC}"/>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4DBCA8A5-2F93-4930-9539-E310941E6A2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CCD5B3BE-2BAE-4AB2-A9EE-E687281E48BD}"/>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595B39FC-68E5-4662-B21D-3DC8B5A03EAA}"/>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AD6878EA-BC80-4DB6-B66E-9153FFC00E1F}"/>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A6650F9E-3CC9-489F-9F64-45EFAFDAB0D1}"/>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AD3B2EC4-03D8-4494-89CB-227E9BB5F86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E323395E-ECCE-4B6B-9E05-F95C91319D8B}"/>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3D752A88-3B3E-404D-8EA6-B6EBE208D53E}"/>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61958128-B7E6-4EA5-BADF-527EB8A43096}"/>
            </a:ext>
          </a:extLst>
        </xdr:cNvPr>
        <xdr:cNvCxnSpPr/>
      </xdr:nvCxnSpPr>
      <xdr:spPr>
        <a:xfrm flipV="1">
          <a:off x="4514850" y="13397041"/>
          <a:ext cx="0" cy="1592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6598FA-4B38-452D-99E8-8F7812B1866A}"/>
            </a:ext>
          </a:extLst>
        </xdr:cNvPr>
        <xdr:cNvSpPr txBox="1"/>
      </xdr:nvSpPr>
      <xdr:spPr>
        <a:xfrm>
          <a:off x="4584700" y="1496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58459B6B-C43B-4FE4-80F6-E707B1477C70}"/>
            </a:ext>
          </a:extLst>
        </xdr:cNvPr>
        <xdr:cNvCxnSpPr/>
      </xdr:nvCxnSpPr>
      <xdr:spPr>
        <a:xfrm>
          <a:off x="4425950" y="14989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D951E04B-268B-4085-B112-2F525AA458D5}"/>
            </a:ext>
          </a:extLst>
        </xdr:cNvPr>
        <xdr:cNvSpPr txBox="1"/>
      </xdr:nvSpPr>
      <xdr:spPr>
        <a:xfrm>
          <a:off x="4584700" y="1314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5823964E-C738-436B-8EAD-998FF8CF7C44}"/>
            </a:ext>
          </a:extLst>
        </xdr:cNvPr>
        <xdr:cNvCxnSpPr/>
      </xdr:nvCxnSpPr>
      <xdr:spPr>
        <a:xfrm>
          <a:off x="4425950" y="133970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91081</xdr:rowOff>
    </xdr:from>
    <xdr:to>
      <xdr:col>23</xdr:col>
      <xdr:colOff>133350</xdr:colOff>
      <xdr:row>85</xdr:row>
      <xdr:rowOff>90977</xdr:rowOff>
    </xdr:to>
    <xdr:cxnSp macro="">
      <xdr:nvCxnSpPr>
        <xdr:cNvPr id="196" name="直線コネクタ 195">
          <a:extLst>
            <a:ext uri="{FF2B5EF4-FFF2-40B4-BE49-F238E27FC236}">
              <a16:creationId xmlns:a16="http://schemas.microsoft.com/office/drawing/2014/main" id="{FDA775AD-09B7-4EB3-84F9-2E6E49F9D0DC}"/>
            </a:ext>
          </a:extLst>
        </xdr:cNvPr>
        <xdr:cNvCxnSpPr/>
      </xdr:nvCxnSpPr>
      <xdr:spPr>
        <a:xfrm>
          <a:off x="3752850" y="14172841"/>
          <a:ext cx="762000" cy="16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9E711BA4-9B33-4DFC-958A-17E5CB7D6B3C}"/>
            </a:ext>
          </a:extLst>
        </xdr:cNvPr>
        <xdr:cNvSpPr txBox="1"/>
      </xdr:nvSpPr>
      <xdr:spPr>
        <a:xfrm>
          <a:off x="4584700" y="13404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E9856C6C-E558-471F-9DB9-1DA6BCE6A3EC}"/>
            </a:ext>
          </a:extLst>
        </xdr:cNvPr>
        <xdr:cNvSpPr/>
      </xdr:nvSpPr>
      <xdr:spPr>
        <a:xfrm>
          <a:off x="4464050" y="13555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165635</xdr:rowOff>
    </xdr:from>
    <xdr:to>
      <xdr:col>19</xdr:col>
      <xdr:colOff>133350</xdr:colOff>
      <xdr:row>84</xdr:row>
      <xdr:rowOff>91081</xdr:rowOff>
    </xdr:to>
    <xdr:cxnSp macro="">
      <xdr:nvCxnSpPr>
        <xdr:cNvPr id="199" name="直線コネクタ 198">
          <a:extLst>
            <a:ext uri="{FF2B5EF4-FFF2-40B4-BE49-F238E27FC236}">
              <a16:creationId xmlns:a16="http://schemas.microsoft.com/office/drawing/2014/main" id="{E9E468D9-7AE7-4055-82FE-40004AAEB1E1}"/>
            </a:ext>
          </a:extLst>
        </xdr:cNvPr>
        <xdr:cNvCxnSpPr/>
      </xdr:nvCxnSpPr>
      <xdr:spPr>
        <a:xfrm>
          <a:off x="2940050" y="14079755"/>
          <a:ext cx="812800" cy="9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343EDDA1-028E-4051-A430-14140B83A857}"/>
            </a:ext>
          </a:extLst>
        </xdr:cNvPr>
        <xdr:cNvSpPr/>
      </xdr:nvSpPr>
      <xdr:spPr>
        <a:xfrm>
          <a:off x="3702050" y="13536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2D788ED6-EDFC-499C-BB30-EB2495A29DF9}"/>
            </a:ext>
          </a:extLst>
        </xdr:cNvPr>
        <xdr:cNvSpPr txBox="1"/>
      </xdr:nvSpPr>
      <xdr:spPr>
        <a:xfrm>
          <a:off x="3409950" y="1330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150330</xdr:rowOff>
    </xdr:from>
    <xdr:to>
      <xdr:col>15</xdr:col>
      <xdr:colOff>82550</xdr:colOff>
      <xdr:row>83</xdr:row>
      <xdr:rowOff>165635</xdr:rowOff>
    </xdr:to>
    <xdr:cxnSp macro="">
      <xdr:nvCxnSpPr>
        <xdr:cNvPr id="202" name="直線コネクタ 201">
          <a:extLst>
            <a:ext uri="{FF2B5EF4-FFF2-40B4-BE49-F238E27FC236}">
              <a16:creationId xmlns:a16="http://schemas.microsoft.com/office/drawing/2014/main" id="{C641EC95-B5C0-4AD7-BC96-4E7443991CE1}"/>
            </a:ext>
          </a:extLst>
        </xdr:cNvPr>
        <xdr:cNvCxnSpPr/>
      </xdr:nvCxnSpPr>
      <xdr:spPr>
        <a:xfrm>
          <a:off x="2127250" y="13896810"/>
          <a:ext cx="812800" cy="1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9052565E-9B08-4F75-A628-583F9F6696D0}"/>
            </a:ext>
          </a:extLst>
        </xdr:cNvPr>
        <xdr:cNvSpPr/>
      </xdr:nvSpPr>
      <xdr:spPr>
        <a:xfrm>
          <a:off x="2889250" y="13524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4B999701-6FD6-4203-BDB8-4A5C54D6E00B}"/>
            </a:ext>
          </a:extLst>
        </xdr:cNvPr>
        <xdr:cNvSpPr txBox="1"/>
      </xdr:nvSpPr>
      <xdr:spPr>
        <a:xfrm>
          <a:off x="2597150" y="1329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52394</xdr:rowOff>
    </xdr:from>
    <xdr:to>
      <xdr:col>11</xdr:col>
      <xdr:colOff>31750</xdr:colOff>
      <xdr:row>82</xdr:row>
      <xdr:rowOff>150330</xdr:rowOff>
    </xdr:to>
    <xdr:cxnSp macro="">
      <xdr:nvCxnSpPr>
        <xdr:cNvPr id="205" name="直線コネクタ 204">
          <a:extLst>
            <a:ext uri="{FF2B5EF4-FFF2-40B4-BE49-F238E27FC236}">
              <a16:creationId xmlns:a16="http://schemas.microsoft.com/office/drawing/2014/main" id="{F7EBF211-23B6-4C4E-BC52-7E81F126CD53}"/>
            </a:ext>
          </a:extLst>
        </xdr:cNvPr>
        <xdr:cNvCxnSpPr/>
      </xdr:nvCxnSpPr>
      <xdr:spPr>
        <a:xfrm>
          <a:off x="1333500" y="13798874"/>
          <a:ext cx="793750" cy="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349058AC-15D3-442D-BB7C-31A61C76BAAC}"/>
            </a:ext>
          </a:extLst>
        </xdr:cNvPr>
        <xdr:cNvSpPr/>
      </xdr:nvSpPr>
      <xdr:spPr>
        <a:xfrm>
          <a:off x="2095500" y="134666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48C8A28C-4F18-4C2E-ADD5-DDE6EECF67D7}"/>
            </a:ext>
          </a:extLst>
        </xdr:cNvPr>
        <xdr:cNvSpPr txBox="1"/>
      </xdr:nvSpPr>
      <xdr:spPr>
        <a:xfrm>
          <a:off x="1784350" y="1324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82B6C71A-F9FA-48D6-A77A-043EC8510AAD}"/>
            </a:ext>
          </a:extLst>
        </xdr:cNvPr>
        <xdr:cNvSpPr/>
      </xdr:nvSpPr>
      <xdr:spPr>
        <a:xfrm>
          <a:off x="1282700" y="134659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AB78B5E-5664-4342-8378-07F610BB77D9}"/>
            </a:ext>
          </a:extLst>
        </xdr:cNvPr>
        <xdr:cNvSpPr txBox="1"/>
      </xdr:nvSpPr>
      <xdr:spPr>
        <a:xfrm>
          <a:off x="971550" y="1324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273868C-5B8C-4B98-A554-BCF667DF21A1}"/>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735CC8E-64D4-4051-B20D-FC2DF65B00A2}"/>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88A70D9-7DB3-41A5-A503-AFED10E4646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96DF64E-22F4-4896-A955-0D9D5A08AF9C}"/>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8837BFD-C3DE-4FA7-8817-4553763FD8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40177</xdr:rowOff>
    </xdr:from>
    <xdr:to>
      <xdr:col>23</xdr:col>
      <xdr:colOff>184150</xdr:colOff>
      <xdr:row>85</xdr:row>
      <xdr:rowOff>141777</xdr:rowOff>
    </xdr:to>
    <xdr:sp macro="" textlink="">
      <xdr:nvSpPr>
        <xdr:cNvPr id="215" name="楕円 214">
          <a:extLst>
            <a:ext uri="{FF2B5EF4-FFF2-40B4-BE49-F238E27FC236}">
              <a16:creationId xmlns:a16="http://schemas.microsoft.com/office/drawing/2014/main" id="{500BC540-FF39-430D-9C13-0A68E93E71F5}"/>
            </a:ext>
          </a:extLst>
        </xdr:cNvPr>
        <xdr:cNvSpPr/>
      </xdr:nvSpPr>
      <xdr:spPr>
        <a:xfrm>
          <a:off x="4464050" y="1428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12254</xdr:rowOff>
    </xdr:from>
    <xdr:ext cx="762000" cy="259045"/>
    <xdr:sp macro="" textlink="">
      <xdr:nvSpPr>
        <xdr:cNvPr id="216" name="人件費・物件費等の状況該当値テキスト">
          <a:extLst>
            <a:ext uri="{FF2B5EF4-FFF2-40B4-BE49-F238E27FC236}">
              <a16:creationId xmlns:a16="http://schemas.microsoft.com/office/drawing/2014/main" id="{1615593C-58C2-4805-B588-314A98B3AEA2}"/>
            </a:ext>
          </a:extLst>
        </xdr:cNvPr>
        <xdr:cNvSpPr txBox="1"/>
      </xdr:nvSpPr>
      <xdr:spPr>
        <a:xfrm>
          <a:off x="4584700" y="1426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40281</xdr:rowOff>
    </xdr:from>
    <xdr:to>
      <xdr:col>19</xdr:col>
      <xdr:colOff>184150</xdr:colOff>
      <xdr:row>84</xdr:row>
      <xdr:rowOff>141881</xdr:rowOff>
    </xdr:to>
    <xdr:sp macro="" textlink="">
      <xdr:nvSpPr>
        <xdr:cNvPr id="217" name="楕円 216">
          <a:extLst>
            <a:ext uri="{FF2B5EF4-FFF2-40B4-BE49-F238E27FC236}">
              <a16:creationId xmlns:a16="http://schemas.microsoft.com/office/drawing/2014/main" id="{5A976DB2-027E-42F6-B8DA-135C570363D9}"/>
            </a:ext>
          </a:extLst>
        </xdr:cNvPr>
        <xdr:cNvSpPr/>
      </xdr:nvSpPr>
      <xdr:spPr>
        <a:xfrm>
          <a:off x="3702050" y="141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126658</xdr:rowOff>
    </xdr:from>
    <xdr:ext cx="736600" cy="259045"/>
    <xdr:sp macro="" textlink="">
      <xdr:nvSpPr>
        <xdr:cNvPr id="218" name="テキスト ボックス 217">
          <a:extLst>
            <a:ext uri="{FF2B5EF4-FFF2-40B4-BE49-F238E27FC236}">
              <a16:creationId xmlns:a16="http://schemas.microsoft.com/office/drawing/2014/main" id="{36E09DC9-1A3C-4EEA-825C-46DF430E956A}"/>
            </a:ext>
          </a:extLst>
        </xdr:cNvPr>
        <xdr:cNvSpPr txBox="1"/>
      </xdr:nvSpPr>
      <xdr:spPr>
        <a:xfrm>
          <a:off x="3409950" y="1420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114835</xdr:rowOff>
    </xdr:from>
    <xdr:to>
      <xdr:col>15</xdr:col>
      <xdr:colOff>133350</xdr:colOff>
      <xdr:row>84</xdr:row>
      <xdr:rowOff>44985</xdr:rowOff>
    </xdr:to>
    <xdr:sp macro="" textlink="">
      <xdr:nvSpPr>
        <xdr:cNvPr id="219" name="楕円 218">
          <a:extLst>
            <a:ext uri="{FF2B5EF4-FFF2-40B4-BE49-F238E27FC236}">
              <a16:creationId xmlns:a16="http://schemas.microsoft.com/office/drawing/2014/main" id="{2C91ECB8-03FC-49E5-95E0-56574D756CEC}"/>
            </a:ext>
          </a:extLst>
        </xdr:cNvPr>
        <xdr:cNvSpPr/>
      </xdr:nvSpPr>
      <xdr:spPr>
        <a:xfrm>
          <a:off x="2889250" y="1402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29762</xdr:rowOff>
    </xdr:from>
    <xdr:ext cx="762000" cy="259045"/>
    <xdr:sp macro="" textlink="">
      <xdr:nvSpPr>
        <xdr:cNvPr id="220" name="テキスト ボックス 219">
          <a:extLst>
            <a:ext uri="{FF2B5EF4-FFF2-40B4-BE49-F238E27FC236}">
              <a16:creationId xmlns:a16="http://schemas.microsoft.com/office/drawing/2014/main" id="{09474513-95D4-4CA9-94E1-E9C5E422C27F}"/>
            </a:ext>
          </a:extLst>
        </xdr:cNvPr>
        <xdr:cNvSpPr txBox="1"/>
      </xdr:nvSpPr>
      <xdr:spPr>
        <a:xfrm>
          <a:off x="2597150" y="1411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99530</xdr:rowOff>
    </xdr:from>
    <xdr:to>
      <xdr:col>11</xdr:col>
      <xdr:colOff>82550</xdr:colOff>
      <xdr:row>83</xdr:row>
      <xdr:rowOff>29680</xdr:rowOff>
    </xdr:to>
    <xdr:sp macro="" textlink="">
      <xdr:nvSpPr>
        <xdr:cNvPr id="221" name="楕円 220">
          <a:extLst>
            <a:ext uri="{FF2B5EF4-FFF2-40B4-BE49-F238E27FC236}">
              <a16:creationId xmlns:a16="http://schemas.microsoft.com/office/drawing/2014/main" id="{58A57B0F-64DA-4521-83B4-20BA12043410}"/>
            </a:ext>
          </a:extLst>
        </xdr:cNvPr>
        <xdr:cNvSpPr/>
      </xdr:nvSpPr>
      <xdr:spPr>
        <a:xfrm>
          <a:off x="2095500" y="138460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14457</xdr:rowOff>
    </xdr:from>
    <xdr:ext cx="762000" cy="259045"/>
    <xdr:sp macro="" textlink="">
      <xdr:nvSpPr>
        <xdr:cNvPr id="222" name="テキスト ボックス 221">
          <a:extLst>
            <a:ext uri="{FF2B5EF4-FFF2-40B4-BE49-F238E27FC236}">
              <a16:creationId xmlns:a16="http://schemas.microsoft.com/office/drawing/2014/main" id="{61BA7D46-02A3-4724-A6FB-20D2E2DAEBF8}"/>
            </a:ext>
          </a:extLst>
        </xdr:cNvPr>
        <xdr:cNvSpPr txBox="1"/>
      </xdr:nvSpPr>
      <xdr:spPr>
        <a:xfrm>
          <a:off x="1784350" y="1392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1594</xdr:rowOff>
    </xdr:from>
    <xdr:to>
      <xdr:col>7</xdr:col>
      <xdr:colOff>31750</xdr:colOff>
      <xdr:row>82</xdr:row>
      <xdr:rowOff>103194</xdr:rowOff>
    </xdr:to>
    <xdr:sp macro="" textlink="">
      <xdr:nvSpPr>
        <xdr:cNvPr id="223" name="楕円 222">
          <a:extLst>
            <a:ext uri="{FF2B5EF4-FFF2-40B4-BE49-F238E27FC236}">
              <a16:creationId xmlns:a16="http://schemas.microsoft.com/office/drawing/2014/main" id="{8025A54B-48F8-4349-8375-AD2513E0F6D6}"/>
            </a:ext>
          </a:extLst>
        </xdr:cNvPr>
        <xdr:cNvSpPr/>
      </xdr:nvSpPr>
      <xdr:spPr>
        <a:xfrm>
          <a:off x="1282700" y="13748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87971</xdr:rowOff>
    </xdr:from>
    <xdr:ext cx="762000" cy="259045"/>
    <xdr:sp macro="" textlink="">
      <xdr:nvSpPr>
        <xdr:cNvPr id="224" name="テキスト ボックス 223">
          <a:extLst>
            <a:ext uri="{FF2B5EF4-FFF2-40B4-BE49-F238E27FC236}">
              <a16:creationId xmlns:a16="http://schemas.microsoft.com/office/drawing/2014/main" id="{9866107E-FF16-4FE3-9782-4E701D606B0E}"/>
            </a:ext>
          </a:extLst>
        </xdr:cNvPr>
        <xdr:cNvSpPr txBox="1"/>
      </xdr:nvSpPr>
      <xdr:spPr>
        <a:xfrm>
          <a:off x="971550" y="1383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B8F13A9-E7AC-4C4E-A4F7-2A0DA0A7E1CA}"/>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E92DD878-21FA-4A7D-9E8C-555E82D426AD}"/>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87C48FC7-730F-4372-B377-F064902A07C2}"/>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D480788D-7960-4DB6-80E8-94ECFE612D2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D481314-D945-4412-8E27-168C585B5F2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C0962BF-F3B4-42E8-8087-A227B8509D6B}"/>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66464E1-9D54-40CE-81F2-7BA930EAAD6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A6547DC-E90C-49E1-BC1E-888E6276D708}"/>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F934BFD0-C719-4B6F-9086-D9B18460C8C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616A5316-AD1F-4FCA-8F6B-F8992D9E78B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6335A3D-A281-4BCB-9F51-1B0ADC4903BA}"/>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4EB262BF-6DBD-40D0-ABE8-F1BBA18118B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BAB3BC48-733F-4411-BF8B-8F3CFC99C69E}"/>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ラスパイレス指数（国との比較）は、令和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年度までは全国市町村平均並びに類似団体平均を下回っていたが、令和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年度においても特段給与水準を高めた訳ではないが結果として国の水準に近しいものとなった。令和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年度指数については、上記のことから改めて内容の確認を行う必要があるが引き続き適正化に努めていく。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41200404-47CE-46BB-8FC1-54F82FED958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9CA9608E-15A9-4C7A-83C9-90365AC6000D}"/>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7A9F9E44-0F99-48D3-96F9-A77BA742518F}"/>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C183AE7E-B24E-4466-855C-5C908114B47A}"/>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28DFD07-E260-4187-A461-0FF4022C066E}"/>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F3BF3C50-7BE5-4299-AC84-389157B9DE66}"/>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AF82170-D238-43E7-94D3-0B0335428BDD}"/>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5864943-A150-40A0-AA1F-99390227632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6C23C5BF-C875-40EB-A19B-32BE0E2F3316}"/>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C1453B70-60EE-45E3-9D0A-9AD8AAC24B8B}"/>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223B2BCD-3A42-4688-99FA-F9F18D72B81B}"/>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D626AECC-70CC-4A5E-AA47-C269D7BCF5EB}"/>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D9B3E86-FA38-42AF-B8EF-4800A5944D0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1662BA1D-81DE-4C52-83E1-7B52B4FE190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B540543-E4A1-4357-8CF4-3069270AF3B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35C6A52F-8C6E-4BEB-892A-623163B46C87}"/>
            </a:ext>
          </a:extLst>
        </xdr:cNvPr>
        <xdr:cNvCxnSpPr/>
      </xdr:nvCxnSpPr>
      <xdr:spPr>
        <a:xfrm flipV="1">
          <a:off x="15474950" y="13652924"/>
          <a:ext cx="0" cy="1467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467AEDFB-E89D-49E1-A8CF-04EE6BA8FADF}"/>
            </a:ext>
          </a:extLst>
        </xdr:cNvPr>
        <xdr:cNvSpPr txBox="1"/>
      </xdr:nvSpPr>
      <xdr:spPr>
        <a:xfrm>
          <a:off x="15563850" y="1509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29DA699D-D700-466B-B31C-D2ED4B48D184}"/>
            </a:ext>
          </a:extLst>
        </xdr:cNvPr>
        <xdr:cNvCxnSpPr/>
      </xdr:nvCxnSpPr>
      <xdr:spPr>
        <a:xfrm>
          <a:off x="15405100" y="15120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1F2DC510-D565-4539-A359-F15976EB7E14}"/>
            </a:ext>
          </a:extLst>
        </xdr:cNvPr>
        <xdr:cNvSpPr txBox="1"/>
      </xdr:nvSpPr>
      <xdr:spPr>
        <a:xfrm>
          <a:off x="15563850" y="134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5D0956AD-0C17-4553-8954-458C8D291B50}"/>
            </a:ext>
          </a:extLst>
        </xdr:cNvPr>
        <xdr:cNvCxnSpPr/>
      </xdr:nvCxnSpPr>
      <xdr:spPr>
        <a:xfrm>
          <a:off x="15405100" y="13652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89</xdr:row>
      <xdr:rowOff>29634</xdr:rowOff>
    </xdr:to>
    <xdr:cxnSp macro="">
      <xdr:nvCxnSpPr>
        <xdr:cNvPr id="258" name="直線コネクタ 257">
          <a:extLst>
            <a:ext uri="{FF2B5EF4-FFF2-40B4-BE49-F238E27FC236}">
              <a16:creationId xmlns:a16="http://schemas.microsoft.com/office/drawing/2014/main" id="{B7C82677-AEAC-4718-8F72-60CFED7BE9A5}"/>
            </a:ext>
          </a:extLst>
        </xdr:cNvPr>
        <xdr:cNvCxnSpPr/>
      </xdr:nvCxnSpPr>
      <xdr:spPr>
        <a:xfrm>
          <a:off x="14712950" y="14505235"/>
          <a:ext cx="762000" cy="4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F440153-F6E3-4FFF-9306-BA95ED8CE515}"/>
            </a:ext>
          </a:extLst>
        </xdr:cNvPr>
        <xdr:cNvSpPr txBox="1"/>
      </xdr:nvSpPr>
      <xdr:spPr>
        <a:xfrm>
          <a:off x="15563850" y="1434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398BF511-E6B0-4B51-A147-B2EB8783C9BB}"/>
            </a:ext>
          </a:extLst>
        </xdr:cNvPr>
        <xdr:cNvSpPr/>
      </xdr:nvSpPr>
      <xdr:spPr>
        <a:xfrm>
          <a:off x="15427960" y="144946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88195</xdr:rowOff>
    </xdr:to>
    <xdr:cxnSp macro="">
      <xdr:nvCxnSpPr>
        <xdr:cNvPr id="261" name="直線コネクタ 260">
          <a:extLst>
            <a:ext uri="{FF2B5EF4-FFF2-40B4-BE49-F238E27FC236}">
              <a16:creationId xmlns:a16="http://schemas.microsoft.com/office/drawing/2014/main" id="{B7755451-F384-41EB-9CA9-BE30D6766728}"/>
            </a:ext>
          </a:extLst>
        </xdr:cNvPr>
        <xdr:cNvCxnSpPr/>
      </xdr:nvCxnSpPr>
      <xdr:spPr>
        <a:xfrm>
          <a:off x="13903960" y="14438206"/>
          <a:ext cx="80899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5A3DC505-A389-4331-A7AA-1F585E52BE42}"/>
            </a:ext>
          </a:extLst>
        </xdr:cNvPr>
        <xdr:cNvSpPr/>
      </xdr:nvSpPr>
      <xdr:spPr>
        <a:xfrm>
          <a:off x="14665960" y="145214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9C59655-53FA-41AA-890E-9329F46C0F7C}"/>
            </a:ext>
          </a:extLst>
        </xdr:cNvPr>
        <xdr:cNvSpPr txBox="1"/>
      </xdr:nvSpPr>
      <xdr:spPr>
        <a:xfrm>
          <a:off x="14370050" y="1460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21166</xdr:rowOff>
    </xdr:to>
    <xdr:cxnSp macro="">
      <xdr:nvCxnSpPr>
        <xdr:cNvPr id="264" name="直線コネクタ 263">
          <a:extLst>
            <a:ext uri="{FF2B5EF4-FFF2-40B4-BE49-F238E27FC236}">
              <a16:creationId xmlns:a16="http://schemas.microsoft.com/office/drawing/2014/main" id="{ED427942-0D3E-4A8E-A4E6-2E6961CE2155}"/>
            </a:ext>
          </a:extLst>
        </xdr:cNvPr>
        <xdr:cNvCxnSpPr/>
      </xdr:nvCxnSpPr>
      <xdr:spPr>
        <a:xfrm>
          <a:off x="13106400" y="14424801"/>
          <a:ext cx="79756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E6DBE2BB-320D-40B4-8F87-0047EFB8A64F}"/>
            </a:ext>
          </a:extLst>
        </xdr:cNvPr>
        <xdr:cNvSpPr/>
      </xdr:nvSpPr>
      <xdr:spPr>
        <a:xfrm>
          <a:off x="13868400" y="145080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D11E25FE-BDD5-492D-A484-1B8FF41864E7}"/>
            </a:ext>
          </a:extLst>
        </xdr:cNvPr>
        <xdr:cNvSpPr txBox="1"/>
      </xdr:nvSpPr>
      <xdr:spPr>
        <a:xfrm>
          <a:off x="1355725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7" name="直線コネクタ 266">
          <a:extLst>
            <a:ext uri="{FF2B5EF4-FFF2-40B4-BE49-F238E27FC236}">
              <a16:creationId xmlns:a16="http://schemas.microsoft.com/office/drawing/2014/main" id="{4E3761E0-3C4C-4AE5-949A-B19C82439AB5}"/>
            </a:ext>
          </a:extLst>
        </xdr:cNvPr>
        <xdr:cNvCxnSpPr/>
      </xdr:nvCxnSpPr>
      <xdr:spPr>
        <a:xfrm flipV="1">
          <a:off x="12293600" y="1442480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4254B0D4-FA3E-45EF-8C31-124A878369F3}"/>
            </a:ext>
          </a:extLst>
        </xdr:cNvPr>
        <xdr:cNvSpPr/>
      </xdr:nvSpPr>
      <xdr:spPr>
        <a:xfrm>
          <a:off x="13055600" y="1449465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F988D1FF-DD2F-45D1-9DC0-084357283670}"/>
            </a:ext>
          </a:extLst>
        </xdr:cNvPr>
        <xdr:cNvSpPr txBox="1"/>
      </xdr:nvSpPr>
      <xdr:spPr>
        <a:xfrm>
          <a:off x="12763500" y="1458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767836F0-A57D-4050-BFF3-D00130A3901C}"/>
            </a:ext>
          </a:extLst>
        </xdr:cNvPr>
        <xdr:cNvSpPr/>
      </xdr:nvSpPr>
      <xdr:spPr>
        <a:xfrm>
          <a:off x="12242800" y="14494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53B15345-898B-4E7F-B63D-CED453187303}"/>
            </a:ext>
          </a:extLst>
        </xdr:cNvPr>
        <xdr:cNvSpPr txBox="1"/>
      </xdr:nvSpPr>
      <xdr:spPr>
        <a:xfrm>
          <a:off x="11950700" y="1458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B143492-C802-4A78-BB41-34E4788905EB}"/>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52EA466-1CD0-495C-8A0C-60B9A913D161}"/>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836B4DD-2E0A-4DDF-A85B-563E81C75EDA}"/>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D41B12D-820B-4674-9651-70CD7DDA81DD}"/>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7C80E31-CDB5-43A6-B131-47B1B0F8DF0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7" name="楕円 276">
          <a:extLst>
            <a:ext uri="{FF2B5EF4-FFF2-40B4-BE49-F238E27FC236}">
              <a16:creationId xmlns:a16="http://schemas.microsoft.com/office/drawing/2014/main" id="{97A09314-47C2-422B-8B1C-AE8F53A37235}"/>
            </a:ext>
          </a:extLst>
        </xdr:cNvPr>
        <xdr:cNvSpPr/>
      </xdr:nvSpPr>
      <xdr:spPr>
        <a:xfrm>
          <a:off x="15427960" y="149026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8" name="給与水準   （国との比較）該当値テキスト">
          <a:extLst>
            <a:ext uri="{FF2B5EF4-FFF2-40B4-BE49-F238E27FC236}">
              <a16:creationId xmlns:a16="http://schemas.microsoft.com/office/drawing/2014/main" id="{2BBE65C3-23AE-4E71-BA43-1E2530693864}"/>
            </a:ext>
          </a:extLst>
        </xdr:cNvPr>
        <xdr:cNvSpPr txBox="1"/>
      </xdr:nvSpPr>
      <xdr:spPr>
        <a:xfrm>
          <a:off x="15563850" y="1487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9" name="楕円 278">
          <a:extLst>
            <a:ext uri="{FF2B5EF4-FFF2-40B4-BE49-F238E27FC236}">
              <a16:creationId xmlns:a16="http://schemas.microsoft.com/office/drawing/2014/main" id="{BB3F2A93-6060-4DAD-9E36-C841B4088306}"/>
            </a:ext>
          </a:extLst>
        </xdr:cNvPr>
        <xdr:cNvSpPr/>
      </xdr:nvSpPr>
      <xdr:spPr>
        <a:xfrm>
          <a:off x="14665960" y="144544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149172</xdr:rowOff>
    </xdr:from>
    <xdr:ext cx="736600" cy="259045"/>
    <xdr:sp macro="" textlink="">
      <xdr:nvSpPr>
        <xdr:cNvPr id="280" name="テキスト ボックス 279">
          <a:extLst>
            <a:ext uri="{FF2B5EF4-FFF2-40B4-BE49-F238E27FC236}">
              <a16:creationId xmlns:a16="http://schemas.microsoft.com/office/drawing/2014/main" id="{0ADA7F18-1310-4504-9AAC-4EAE0BD2A701}"/>
            </a:ext>
          </a:extLst>
        </xdr:cNvPr>
        <xdr:cNvSpPr txBox="1"/>
      </xdr:nvSpPr>
      <xdr:spPr>
        <a:xfrm>
          <a:off x="14370050" y="142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D5EA0D4E-7C65-4FC3-837F-C01B205E29FA}"/>
            </a:ext>
          </a:extLst>
        </xdr:cNvPr>
        <xdr:cNvSpPr/>
      </xdr:nvSpPr>
      <xdr:spPr>
        <a:xfrm>
          <a:off x="13868400" y="143912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2" name="テキスト ボックス 281">
          <a:extLst>
            <a:ext uri="{FF2B5EF4-FFF2-40B4-BE49-F238E27FC236}">
              <a16:creationId xmlns:a16="http://schemas.microsoft.com/office/drawing/2014/main" id="{ECA75DC5-90CD-4B9B-A8C8-567134C13525}"/>
            </a:ext>
          </a:extLst>
        </xdr:cNvPr>
        <xdr:cNvSpPr txBox="1"/>
      </xdr:nvSpPr>
      <xdr:spPr>
        <a:xfrm>
          <a:off x="1355725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3" name="楕円 282">
          <a:extLst>
            <a:ext uri="{FF2B5EF4-FFF2-40B4-BE49-F238E27FC236}">
              <a16:creationId xmlns:a16="http://schemas.microsoft.com/office/drawing/2014/main" id="{26348E6F-1DC1-4D77-AFE3-2CF4FC55771D}"/>
            </a:ext>
          </a:extLst>
        </xdr:cNvPr>
        <xdr:cNvSpPr/>
      </xdr:nvSpPr>
      <xdr:spPr>
        <a:xfrm>
          <a:off x="13055600" y="143778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4" name="テキスト ボックス 283">
          <a:extLst>
            <a:ext uri="{FF2B5EF4-FFF2-40B4-BE49-F238E27FC236}">
              <a16:creationId xmlns:a16="http://schemas.microsoft.com/office/drawing/2014/main" id="{7BF33388-1775-4323-AFC8-AA995B725465}"/>
            </a:ext>
          </a:extLst>
        </xdr:cNvPr>
        <xdr:cNvSpPr txBox="1"/>
      </xdr:nvSpPr>
      <xdr:spPr>
        <a:xfrm>
          <a:off x="12763500" y="14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5" name="楕円 284">
          <a:extLst>
            <a:ext uri="{FF2B5EF4-FFF2-40B4-BE49-F238E27FC236}">
              <a16:creationId xmlns:a16="http://schemas.microsoft.com/office/drawing/2014/main" id="{5B7F72E8-EC6E-4685-B4C8-799756FC4EB0}"/>
            </a:ext>
          </a:extLst>
        </xdr:cNvPr>
        <xdr:cNvSpPr/>
      </xdr:nvSpPr>
      <xdr:spPr>
        <a:xfrm>
          <a:off x="12242800" y="1440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6" name="テキスト ボックス 285">
          <a:extLst>
            <a:ext uri="{FF2B5EF4-FFF2-40B4-BE49-F238E27FC236}">
              <a16:creationId xmlns:a16="http://schemas.microsoft.com/office/drawing/2014/main" id="{4629365D-56C3-483B-A562-EBB4FBE3F3B7}"/>
            </a:ext>
          </a:extLst>
        </xdr:cNvPr>
        <xdr:cNvSpPr txBox="1"/>
      </xdr:nvSpPr>
      <xdr:spPr>
        <a:xfrm>
          <a:off x="11950700" y="141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75EDF57-9C69-4C8B-8818-A459DF9F85C2}"/>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A5EBAF8-9221-4EE9-8CB6-56EEBB18EF0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B320E86-FAB1-49B7-A687-7FAA0AE642C4}"/>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41389C6-FBCE-4C1D-A336-645F49850E5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502A6F7-1501-413B-8663-4C2A5A6C8EB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C956A0C2-03AB-4C29-B0FC-FDE74D14432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A7417F4-EFEB-456F-8AAD-E2CBD15CE67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54CFB12-F368-45F4-A9A5-1A0CB32B28D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8ACF3183-E5EE-43EB-87C2-E7B03B79D2AC}"/>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2F357EDA-C498-4BBA-8C39-9C1E5F3BF081}"/>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104E5038-7436-46B1-97AB-7590BCB58BD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7C5B880-200B-4B5C-8517-5244D4C5F13A}"/>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77E8F7F-F741-4317-AD10-2A6C7CAA2AB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人当たり職員数は、類似団体平均を上回っている。西粟倉村では「百年の森林づくり事業」を主体として、環境モデル都市・バイオマス産業都市・</a:t>
          </a:r>
          <a:r>
            <a:rPr lang="en-US" altLang="ja-JP" sz="1100" b="0" i="0" baseline="0">
              <a:solidFill>
                <a:schemeClr val="dk1"/>
              </a:solidFill>
              <a:effectLst/>
              <a:latin typeface="+mn-lt"/>
              <a:ea typeface="+mn-ea"/>
              <a:cs typeface="+mn-cs"/>
            </a:rPr>
            <a:t>SDGs</a:t>
          </a:r>
          <a:r>
            <a:rPr lang="ja-JP" altLang="ja-JP" sz="1100" b="0" i="0" baseline="0">
              <a:solidFill>
                <a:schemeClr val="dk1"/>
              </a:solidFill>
              <a:effectLst/>
              <a:latin typeface="+mn-lt"/>
              <a:ea typeface="+mn-ea"/>
              <a:cs typeface="+mn-cs"/>
            </a:rPr>
            <a:t>未来都市の指定を受けて、地域経済を活性化すべく事業を実施している。年々職員に求められる能力は多岐にわたりまた水準が向上しており、一人一人が様々なサービスの提供に資する状況である。そのため、すべてのサービスに職員の手が行き届いているかというとそうではないのが現状である。サービスの質を落とさないためには一部の事業およびサービスのスクラップをご理解いただくか、職員を増加させる他ない。最低でも現状を維持し続けるべきであると考え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B91C2365-4B40-46A4-9F08-38CF95C0370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380F67D-16E1-4887-A308-EA60A9D4B4C7}"/>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C0E04FB9-406D-43EE-8B1A-57F91D183172}"/>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53AABD78-8154-4970-9DDD-A9956D9C37B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B5FB901A-2385-488A-9C09-DC0E00DA0B4F}"/>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C9011ECC-2A18-45D9-8918-66DF79F040A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AE30BAAF-4FCC-48ED-AE62-487D1FFE60DD}"/>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9CCD36A-9C7E-40BC-A2E6-BF04D931FC2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AE454C67-274F-4364-8EAF-B1DE0C030F77}"/>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D7C6B44A-CEC8-469C-83DB-073DB57A5C7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1A22D2E-3A3D-464E-9AAA-2622B9967E73}"/>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AFDE821-BAEC-48F6-A669-B540112CB626}"/>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028CE2A-C31B-47BA-9F02-2A1861761EEA}"/>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D40F162-713D-4A33-A29F-C3B9962B971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D0E5139F-DBC7-4A2B-91F3-E4B54D22E56C}"/>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C61C8CBC-6CF3-40E5-86C4-67C9FF29C33C}"/>
            </a:ext>
          </a:extLst>
        </xdr:cNvPr>
        <xdr:cNvCxnSpPr/>
      </xdr:nvCxnSpPr>
      <xdr:spPr>
        <a:xfrm flipV="1">
          <a:off x="15474950" y="9995514"/>
          <a:ext cx="0" cy="1153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D8112FC1-A0D5-4492-AD0F-5A03A142429B}"/>
            </a:ext>
          </a:extLst>
        </xdr:cNvPr>
        <xdr:cNvSpPr txBox="1"/>
      </xdr:nvSpPr>
      <xdr:spPr>
        <a:xfrm>
          <a:off x="15563850" y="1112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DF33A8CA-EDD2-4099-A930-4174B4648862}"/>
            </a:ext>
          </a:extLst>
        </xdr:cNvPr>
        <xdr:cNvCxnSpPr/>
      </xdr:nvCxnSpPr>
      <xdr:spPr>
        <a:xfrm>
          <a:off x="15405100" y="11149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8EDA52C9-623D-4553-9834-D8BF872E68EE}"/>
            </a:ext>
          </a:extLst>
        </xdr:cNvPr>
        <xdr:cNvSpPr txBox="1"/>
      </xdr:nvSpPr>
      <xdr:spPr>
        <a:xfrm>
          <a:off x="15563850" y="974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9971FD2-FA1E-4450-BD86-7BA61FA4619F}"/>
            </a:ext>
          </a:extLst>
        </xdr:cNvPr>
        <xdr:cNvCxnSpPr/>
      </xdr:nvCxnSpPr>
      <xdr:spPr>
        <a:xfrm>
          <a:off x="15405100" y="9995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51212</xdr:rowOff>
    </xdr:from>
    <xdr:to>
      <xdr:col>81</xdr:col>
      <xdr:colOff>44450</xdr:colOff>
      <xdr:row>61</xdr:row>
      <xdr:rowOff>61468</xdr:rowOff>
    </xdr:to>
    <xdr:cxnSp macro="">
      <xdr:nvCxnSpPr>
        <xdr:cNvPr id="320" name="直線コネクタ 319">
          <a:extLst>
            <a:ext uri="{FF2B5EF4-FFF2-40B4-BE49-F238E27FC236}">
              <a16:creationId xmlns:a16="http://schemas.microsoft.com/office/drawing/2014/main" id="{C060FDE3-AB8F-4227-9629-8E68FCA1B8B4}"/>
            </a:ext>
          </a:extLst>
        </xdr:cNvPr>
        <xdr:cNvCxnSpPr/>
      </xdr:nvCxnSpPr>
      <xdr:spPr>
        <a:xfrm>
          <a:off x="14712950" y="10277252"/>
          <a:ext cx="762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620D3FC8-349F-48CF-AF24-B539AB3CDCC1}"/>
            </a:ext>
          </a:extLst>
        </xdr:cNvPr>
        <xdr:cNvSpPr txBox="1"/>
      </xdr:nvSpPr>
      <xdr:spPr>
        <a:xfrm>
          <a:off x="15563850" y="9955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6D6ABB3-6535-46A1-95FF-C903A6721B6B}"/>
            </a:ext>
          </a:extLst>
        </xdr:cNvPr>
        <xdr:cNvSpPr/>
      </xdr:nvSpPr>
      <xdr:spPr>
        <a:xfrm>
          <a:off x="15427960" y="101063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42365</xdr:rowOff>
    </xdr:from>
    <xdr:to>
      <xdr:col>77</xdr:col>
      <xdr:colOff>44450</xdr:colOff>
      <xdr:row>61</xdr:row>
      <xdr:rowOff>51212</xdr:rowOff>
    </xdr:to>
    <xdr:cxnSp macro="">
      <xdr:nvCxnSpPr>
        <xdr:cNvPr id="323" name="直線コネクタ 322">
          <a:extLst>
            <a:ext uri="{FF2B5EF4-FFF2-40B4-BE49-F238E27FC236}">
              <a16:creationId xmlns:a16="http://schemas.microsoft.com/office/drawing/2014/main" id="{4CBFB9A4-2829-47D6-889F-5720892721D5}"/>
            </a:ext>
          </a:extLst>
        </xdr:cNvPr>
        <xdr:cNvCxnSpPr/>
      </xdr:nvCxnSpPr>
      <xdr:spPr>
        <a:xfrm>
          <a:off x="13903960" y="10268405"/>
          <a:ext cx="80899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F572D02E-AA8D-417A-85BF-8E15EEA29D9C}"/>
            </a:ext>
          </a:extLst>
        </xdr:cNvPr>
        <xdr:cNvSpPr/>
      </xdr:nvSpPr>
      <xdr:spPr>
        <a:xfrm>
          <a:off x="14665960" y="10098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20A39062-EE3D-4DBA-A6D1-7DBEED8116C0}"/>
            </a:ext>
          </a:extLst>
        </xdr:cNvPr>
        <xdr:cNvSpPr txBox="1"/>
      </xdr:nvSpPr>
      <xdr:spPr>
        <a:xfrm>
          <a:off x="14370050" y="987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42365</xdr:rowOff>
    </xdr:from>
    <xdr:to>
      <xdr:col>72</xdr:col>
      <xdr:colOff>203200</xdr:colOff>
      <xdr:row>61</xdr:row>
      <xdr:rowOff>58451</xdr:rowOff>
    </xdr:to>
    <xdr:cxnSp macro="">
      <xdr:nvCxnSpPr>
        <xdr:cNvPr id="326" name="直線コネクタ 325">
          <a:extLst>
            <a:ext uri="{FF2B5EF4-FFF2-40B4-BE49-F238E27FC236}">
              <a16:creationId xmlns:a16="http://schemas.microsoft.com/office/drawing/2014/main" id="{AC0C57FC-0B3A-4A7C-AFEC-22717E3EEF04}"/>
            </a:ext>
          </a:extLst>
        </xdr:cNvPr>
        <xdr:cNvCxnSpPr/>
      </xdr:nvCxnSpPr>
      <xdr:spPr>
        <a:xfrm flipV="1">
          <a:off x="13106400" y="10268405"/>
          <a:ext cx="79756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173B1755-6AB1-418B-A984-1A40A21F6E37}"/>
            </a:ext>
          </a:extLst>
        </xdr:cNvPr>
        <xdr:cNvSpPr/>
      </xdr:nvSpPr>
      <xdr:spPr>
        <a:xfrm>
          <a:off x="13868400" y="10118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B72FD61C-9D5A-42B7-A7B0-1696A650BBD5}"/>
            </a:ext>
          </a:extLst>
        </xdr:cNvPr>
        <xdr:cNvSpPr txBox="1"/>
      </xdr:nvSpPr>
      <xdr:spPr>
        <a:xfrm>
          <a:off x="13557250" y="989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56240</xdr:rowOff>
    </xdr:from>
    <xdr:to>
      <xdr:col>68</xdr:col>
      <xdr:colOff>152400</xdr:colOff>
      <xdr:row>61</xdr:row>
      <xdr:rowOff>58451</xdr:rowOff>
    </xdr:to>
    <xdr:cxnSp macro="">
      <xdr:nvCxnSpPr>
        <xdr:cNvPr id="329" name="直線コネクタ 328">
          <a:extLst>
            <a:ext uri="{FF2B5EF4-FFF2-40B4-BE49-F238E27FC236}">
              <a16:creationId xmlns:a16="http://schemas.microsoft.com/office/drawing/2014/main" id="{0EC2459E-B20C-40EF-8968-26A82E3BFAE3}"/>
            </a:ext>
          </a:extLst>
        </xdr:cNvPr>
        <xdr:cNvCxnSpPr/>
      </xdr:nvCxnSpPr>
      <xdr:spPr>
        <a:xfrm>
          <a:off x="12293600" y="10282280"/>
          <a:ext cx="8128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5ADFCE75-D37C-4BF6-B7E4-A08ECA9A0603}"/>
            </a:ext>
          </a:extLst>
        </xdr:cNvPr>
        <xdr:cNvSpPr/>
      </xdr:nvSpPr>
      <xdr:spPr>
        <a:xfrm>
          <a:off x="13055600" y="101053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852B2351-B682-4939-AF25-45ED62A1B12C}"/>
            </a:ext>
          </a:extLst>
        </xdr:cNvPr>
        <xdr:cNvSpPr txBox="1"/>
      </xdr:nvSpPr>
      <xdr:spPr>
        <a:xfrm>
          <a:off x="12763500" y="988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153E8DF5-1C35-4E7C-89F0-7F59307FD35F}"/>
            </a:ext>
          </a:extLst>
        </xdr:cNvPr>
        <xdr:cNvSpPr/>
      </xdr:nvSpPr>
      <xdr:spPr>
        <a:xfrm>
          <a:off x="12242800" y="100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1A3E7504-B311-43AB-9168-75225CF01DDD}"/>
            </a:ext>
          </a:extLst>
        </xdr:cNvPr>
        <xdr:cNvSpPr txBox="1"/>
      </xdr:nvSpPr>
      <xdr:spPr>
        <a:xfrm>
          <a:off x="11950700" y="987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76EA7BE-EFF2-4158-A6D2-04F34D4F6DBA}"/>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074C5FE-23BF-42C1-8956-8148362EF329}"/>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7033D4E-D59D-40EC-9AAA-1B474E99CF4B}"/>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CCAD1EB-78DE-4024-9A16-3B4777201FA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8840FB1-E400-4AF9-89E6-307412B308B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10668</xdr:rowOff>
    </xdr:from>
    <xdr:to>
      <xdr:col>81</xdr:col>
      <xdr:colOff>95250</xdr:colOff>
      <xdr:row>61</xdr:row>
      <xdr:rowOff>112268</xdr:rowOff>
    </xdr:to>
    <xdr:sp macro="" textlink="">
      <xdr:nvSpPr>
        <xdr:cNvPr id="339" name="楕円 338">
          <a:extLst>
            <a:ext uri="{FF2B5EF4-FFF2-40B4-BE49-F238E27FC236}">
              <a16:creationId xmlns:a16="http://schemas.microsoft.com/office/drawing/2014/main" id="{D9091535-98F5-4D32-B99B-90221071572D}"/>
            </a:ext>
          </a:extLst>
        </xdr:cNvPr>
        <xdr:cNvSpPr/>
      </xdr:nvSpPr>
      <xdr:spPr>
        <a:xfrm>
          <a:off x="15427960" y="1023670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154195</xdr:rowOff>
    </xdr:from>
    <xdr:ext cx="762000" cy="259045"/>
    <xdr:sp macro="" textlink="">
      <xdr:nvSpPr>
        <xdr:cNvPr id="340" name="定員管理の状況該当値テキスト">
          <a:extLst>
            <a:ext uri="{FF2B5EF4-FFF2-40B4-BE49-F238E27FC236}">
              <a16:creationId xmlns:a16="http://schemas.microsoft.com/office/drawing/2014/main" id="{D3DF574C-4F85-49C4-8D4B-1ECBCB63D53E}"/>
            </a:ext>
          </a:extLst>
        </xdr:cNvPr>
        <xdr:cNvSpPr txBox="1"/>
      </xdr:nvSpPr>
      <xdr:spPr>
        <a:xfrm>
          <a:off x="15563850" y="1021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412</xdr:rowOff>
    </xdr:from>
    <xdr:to>
      <xdr:col>77</xdr:col>
      <xdr:colOff>95250</xdr:colOff>
      <xdr:row>61</xdr:row>
      <xdr:rowOff>102012</xdr:rowOff>
    </xdr:to>
    <xdr:sp macro="" textlink="">
      <xdr:nvSpPr>
        <xdr:cNvPr id="341" name="楕円 340">
          <a:extLst>
            <a:ext uri="{FF2B5EF4-FFF2-40B4-BE49-F238E27FC236}">
              <a16:creationId xmlns:a16="http://schemas.microsoft.com/office/drawing/2014/main" id="{F1357355-45A1-48A8-B7C6-F88C830D21CE}"/>
            </a:ext>
          </a:extLst>
        </xdr:cNvPr>
        <xdr:cNvSpPr/>
      </xdr:nvSpPr>
      <xdr:spPr>
        <a:xfrm>
          <a:off x="14665960" y="102264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86789</xdr:rowOff>
    </xdr:from>
    <xdr:ext cx="736600" cy="259045"/>
    <xdr:sp macro="" textlink="">
      <xdr:nvSpPr>
        <xdr:cNvPr id="342" name="テキスト ボックス 341">
          <a:extLst>
            <a:ext uri="{FF2B5EF4-FFF2-40B4-BE49-F238E27FC236}">
              <a16:creationId xmlns:a16="http://schemas.microsoft.com/office/drawing/2014/main" id="{8E8D848D-B699-452A-9CAC-EEC60C529008}"/>
            </a:ext>
          </a:extLst>
        </xdr:cNvPr>
        <xdr:cNvSpPr txBox="1"/>
      </xdr:nvSpPr>
      <xdr:spPr>
        <a:xfrm>
          <a:off x="14370050" y="103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163015</xdr:rowOff>
    </xdr:from>
    <xdr:to>
      <xdr:col>73</xdr:col>
      <xdr:colOff>44450</xdr:colOff>
      <xdr:row>61</xdr:row>
      <xdr:rowOff>93165</xdr:rowOff>
    </xdr:to>
    <xdr:sp macro="" textlink="">
      <xdr:nvSpPr>
        <xdr:cNvPr id="343" name="楕円 342">
          <a:extLst>
            <a:ext uri="{FF2B5EF4-FFF2-40B4-BE49-F238E27FC236}">
              <a16:creationId xmlns:a16="http://schemas.microsoft.com/office/drawing/2014/main" id="{E4EE19FE-82CF-4F11-B2CE-F3D4894914DF}"/>
            </a:ext>
          </a:extLst>
        </xdr:cNvPr>
        <xdr:cNvSpPr/>
      </xdr:nvSpPr>
      <xdr:spPr>
        <a:xfrm>
          <a:off x="13868400" y="102214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77942</xdr:rowOff>
    </xdr:from>
    <xdr:ext cx="762000" cy="259045"/>
    <xdr:sp macro="" textlink="">
      <xdr:nvSpPr>
        <xdr:cNvPr id="344" name="テキスト ボックス 343">
          <a:extLst>
            <a:ext uri="{FF2B5EF4-FFF2-40B4-BE49-F238E27FC236}">
              <a16:creationId xmlns:a16="http://schemas.microsoft.com/office/drawing/2014/main" id="{12DAFF1A-D136-436A-B98D-F44B6F87AB40}"/>
            </a:ext>
          </a:extLst>
        </xdr:cNvPr>
        <xdr:cNvSpPr txBox="1"/>
      </xdr:nvSpPr>
      <xdr:spPr>
        <a:xfrm>
          <a:off x="13557250" y="1030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7651</xdr:rowOff>
    </xdr:from>
    <xdr:to>
      <xdr:col>68</xdr:col>
      <xdr:colOff>203200</xdr:colOff>
      <xdr:row>61</xdr:row>
      <xdr:rowOff>109251</xdr:rowOff>
    </xdr:to>
    <xdr:sp macro="" textlink="">
      <xdr:nvSpPr>
        <xdr:cNvPr id="345" name="楕円 344">
          <a:extLst>
            <a:ext uri="{FF2B5EF4-FFF2-40B4-BE49-F238E27FC236}">
              <a16:creationId xmlns:a16="http://schemas.microsoft.com/office/drawing/2014/main" id="{96D7B4E1-7C19-422A-94AC-F441F149C4CB}"/>
            </a:ext>
          </a:extLst>
        </xdr:cNvPr>
        <xdr:cNvSpPr/>
      </xdr:nvSpPr>
      <xdr:spPr>
        <a:xfrm>
          <a:off x="13055600" y="1023369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94028</xdr:rowOff>
    </xdr:from>
    <xdr:ext cx="762000" cy="259045"/>
    <xdr:sp macro="" textlink="">
      <xdr:nvSpPr>
        <xdr:cNvPr id="346" name="テキスト ボックス 345">
          <a:extLst>
            <a:ext uri="{FF2B5EF4-FFF2-40B4-BE49-F238E27FC236}">
              <a16:creationId xmlns:a16="http://schemas.microsoft.com/office/drawing/2014/main" id="{34F884B4-7E2F-4F6A-BB5B-922FB351C497}"/>
            </a:ext>
          </a:extLst>
        </xdr:cNvPr>
        <xdr:cNvSpPr txBox="1"/>
      </xdr:nvSpPr>
      <xdr:spPr>
        <a:xfrm>
          <a:off x="12763500" y="1032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5440</xdr:rowOff>
    </xdr:from>
    <xdr:to>
      <xdr:col>64</xdr:col>
      <xdr:colOff>152400</xdr:colOff>
      <xdr:row>61</xdr:row>
      <xdr:rowOff>107040</xdr:rowOff>
    </xdr:to>
    <xdr:sp macro="" textlink="">
      <xdr:nvSpPr>
        <xdr:cNvPr id="347" name="楕円 346">
          <a:extLst>
            <a:ext uri="{FF2B5EF4-FFF2-40B4-BE49-F238E27FC236}">
              <a16:creationId xmlns:a16="http://schemas.microsoft.com/office/drawing/2014/main" id="{08324A3F-B852-4262-8619-D8F8FCE6B077}"/>
            </a:ext>
          </a:extLst>
        </xdr:cNvPr>
        <xdr:cNvSpPr/>
      </xdr:nvSpPr>
      <xdr:spPr>
        <a:xfrm>
          <a:off x="12242800" y="102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91817</xdr:rowOff>
    </xdr:from>
    <xdr:ext cx="762000" cy="259045"/>
    <xdr:sp macro="" textlink="">
      <xdr:nvSpPr>
        <xdr:cNvPr id="348" name="テキスト ボックス 347">
          <a:extLst>
            <a:ext uri="{FF2B5EF4-FFF2-40B4-BE49-F238E27FC236}">
              <a16:creationId xmlns:a16="http://schemas.microsoft.com/office/drawing/2014/main" id="{7DE7C51E-629D-4DD6-805E-AF5BAF83A7E6}"/>
            </a:ext>
          </a:extLst>
        </xdr:cNvPr>
        <xdr:cNvSpPr txBox="1"/>
      </xdr:nvSpPr>
      <xdr:spPr>
        <a:xfrm>
          <a:off x="11950700" y="1031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F6E889D-4F96-4ADB-B234-1E25DE78DA9C}"/>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495BD22-D587-40F6-B8A5-1767E2DD117B}"/>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48F87FC-6A43-4EF2-B9D0-AB9B039CB7E6}"/>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B548419-9B37-445E-AA78-F63E1CC128C2}"/>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8C49BDE-BBEA-4E5D-8822-B1D4C5CFE50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BDCF65BC-747C-4770-8E61-057434BE01F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EBD6265-6783-4182-BA0B-B600CECE505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467DAC0-5697-4205-A9D8-A941B561623E}"/>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800E3A6-5479-4E99-BE2C-89A5E53292FB}"/>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B641923-89CB-48AC-8583-9F90E540130E}"/>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D29E77C-6DC9-481D-A502-C07CAAE534D2}"/>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81A0CD7-72A3-4606-A0B2-93429960F1E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3279C1E5-8A27-4C01-8599-096EEEE8A722}"/>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年度からの基幹施設建設に向け、これまで起債の借入の抑制や繰上償還を行うなど地方債残高を減らし準備をしてきた。当該事業の過渡期を迎え</a:t>
          </a:r>
          <a:r>
            <a:rPr lang="ja-JP" altLang="ja-JP" sz="1100">
              <a:solidFill>
                <a:schemeClr val="dk1"/>
              </a:solidFill>
              <a:effectLst/>
              <a:latin typeface="+mn-lt"/>
              <a:ea typeface="+mn-ea"/>
              <a:cs typeface="+mn-cs"/>
            </a:rPr>
            <a:t>一時的に借入額、年間返済額が上昇し、実質公債費比率も増加し始めた。積立を行ってきた公共施設等整備基金および減債基金を活用するなど</a:t>
          </a:r>
          <a:r>
            <a:rPr lang="ja-JP" altLang="ja-JP" sz="1100" b="0" i="0" baseline="0">
              <a:solidFill>
                <a:schemeClr val="dk1"/>
              </a:solidFill>
              <a:effectLst/>
              <a:latin typeface="+mn-lt"/>
              <a:ea typeface="+mn-ea"/>
              <a:cs typeface="+mn-cs"/>
            </a:rPr>
            <a:t>計画的な運用を行っているものの令和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年度までは基幹施設建設による公債費率の増は想定できるうえに脱炭素関連の建設費等から令和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年度までは増加の傾向にあるが、以降は起債借入額を調整し計画的な財政運営に徹することで増加は抑えられるものであると考える。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370319F-9039-4447-81D5-0CAD4B21F5E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A7272DA-3951-423B-97D8-A5335B6CDB32}"/>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1E4DB56-DE51-4707-A787-BB53AE6AA0B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A41DED6-6199-4DCB-B120-F4CD3E702B1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562FBD2A-5949-4342-BB62-D9EDC89BA365}"/>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3240D1F1-1513-4B1F-9354-9FA627770AA8}"/>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6C762CD0-E601-49D0-B4B4-E01C7CB54B3E}"/>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DB3D2BF-49CF-4130-AC7A-64E5F18192B6}"/>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A6EE3E3A-C739-4A9A-B94A-4B4A1F0F137A}"/>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F2FBB55D-CAD5-4279-876B-E6F29CC7E76F}"/>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AE68DBD4-B102-42DB-A7AD-2FFCFDB4DD22}"/>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F8FABE73-1030-4537-AEE0-96E2C8D6CE9F}"/>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E5BEADE-1881-455B-9456-9E63E9F22EA3}"/>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CB7C1D6-2A60-4B3B-8F36-D573ACFF94BD}"/>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F8326168-C03F-4F1C-B72A-49F86BA9A46F}"/>
            </a:ext>
          </a:extLst>
        </xdr:cNvPr>
        <xdr:cNvCxnSpPr/>
      </xdr:nvCxnSpPr>
      <xdr:spPr>
        <a:xfrm flipV="1">
          <a:off x="15474950" y="6280997"/>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407976F3-9D2B-4F28-8663-EF2F87156AD8}"/>
            </a:ext>
          </a:extLst>
        </xdr:cNvPr>
        <xdr:cNvSpPr txBox="1"/>
      </xdr:nvSpPr>
      <xdr:spPr>
        <a:xfrm>
          <a:off x="15563850" y="76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1AFF6308-95B1-4645-BABE-226F96B48EF5}"/>
            </a:ext>
          </a:extLst>
        </xdr:cNvPr>
        <xdr:cNvCxnSpPr/>
      </xdr:nvCxnSpPr>
      <xdr:spPr>
        <a:xfrm>
          <a:off x="15405100" y="7698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C7F58894-19D1-4F02-9A1D-74A6A127B048}"/>
            </a:ext>
          </a:extLst>
        </xdr:cNvPr>
        <xdr:cNvSpPr txBox="1"/>
      </xdr:nvSpPr>
      <xdr:spPr>
        <a:xfrm>
          <a:off x="1556385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99A09F12-0D53-4595-A54A-3E09D5F1FF5C}"/>
            </a:ext>
          </a:extLst>
        </xdr:cNvPr>
        <xdr:cNvCxnSpPr/>
      </xdr:nvCxnSpPr>
      <xdr:spPr>
        <a:xfrm>
          <a:off x="15405100" y="6280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44</xdr:row>
      <xdr:rowOff>60537</xdr:rowOff>
    </xdr:to>
    <xdr:cxnSp macro="">
      <xdr:nvCxnSpPr>
        <xdr:cNvPr id="381" name="直線コネクタ 380">
          <a:extLst>
            <a:ext uri="{FF2B5EF4-FFF2-40B4-BE49-F238E27FC236}">
              <a16:creationId xmlns:a16="http://schemas.microsoft.com/office/drawing/2014/main" id="{7EF1ACBA-D1E2-4557-A2B6-AD8224C5C82B}"/>
            </a:ext>
          </a:extLst>
        </xdr:cNvPr>
        <xdr:cNvCxnSpPr/>
      </xdr:nvCxnSpPr>
      <xdr:spPr>
        <a:xfrm>
          <a:off x="14712950" y="7271597"/>
          <a:ext cx="762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F9532D27-2961-4936-BE5D-3BD3E55FCE4F}"/>
            </a:ext>
          </a:extLst>
        </xdr:cNvPr>
        <xdr:cNvSpPr txBox="1"/>
      </xdr:nvSpPr>
      <xdr:spPr>
        <a:xfrm>
          <a:off x="15563850" y="67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EBEE3745-F263-40DC-BED0-DDEECC44FD87}"/>
            </a:ext>
          </a:extLst>
        </xdr:cNvPr>
        <xdr:cNvSpPr/>
      </xdr:nvSpPr>
      <xdr:spPr>
        <a:xfrm>
          <a:off x="15427960" y="68905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63077</xdr:rowOff>
    </xdr:to>
    <xdr:cxnSp macro="">
      <xdr:nvCxnSpPr>
        <xdr:cNvPr id="384" name="直線コネクタ 383">
          <a:extLst>
            <a:ext uri="{FF2B5EF4-FFF2-40B4-BE49-F238E27FC236}">
              <a16:creationId xmlns:a16="http://schemas.microsoft.com/office/drawing/2014/main" id="{EC249E28-9754-4077-926D-2092D97E2478}"/>
            </a:ext>
          </a:extLst>
        </xdr:cNvPr>
        <xdr:cNvCxnSpPr/>
      </xdr:nvCxnSpPr>
      <xdr:spPr>
        <a:xfrm>
          <a:off x="13903960" y="7211060"/>
          <a:ext cx="80899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4DD9E73B-BAB5-434B-A0BE-05028B6B9A5F}"/>
            </a:ext>
          </a:extLst>
        </xdr:cNvPr>
        <xdr:cNvSpPr/>
      </xdr:nvSpPr>
      <xdr:spPr>
        <a:xfrm>
          <a:off x="14665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FC772548-011B-4951-B06E-8CAD762D8BD9}"/>
            </a:ext>
          </a:extLst>
        </xdr:cNvPr>
        <xdr:cNvSpPr txBox="1"/>
      </xdr:nvSpPr>
      <xdr:spPr>
        <a:xfrm>
          <a:off x="14370050" y="664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170180</xdr:rowOff>
    </xdr:to>
    <xdr:cxnSp macro="">
      <xdr:nvCxnSpPr>
        <xdr:cNvPr id="387" name="直線コネクタ 386">
          <a:extLst>
            <a:ext uri="{FF2B5EF4-FFF2-40B4-BE49-F238E27FC236}">
              <a16:creationId xmlns:a16="http://schemas.microsoft.com/office/drawing/2014/main" id="{BD3D7CAD-E952-4E50-8143-AEE87D71ADC3}"/>
            </a:ext>
          </a:extLst>
        </xdr:cNvPr>
        <xdr:cNvCxnSpPr/>
      </xdr:nvCxnSpPr>
      <xdr:spPr>
        <a:xfrm>
          <a:off x="13106400" y="7130626"/>
          <a:ext cx="79756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CBFEC736-75A7-4B02-8754-20C66442B132}"/>
            </a:ext>
          </a:extLst>
        </xdr:cNvPr>
        <xdr:cNvSpPr/>
      </xdr:nvSpPr>
      <xdr:spPr>
        <a:xfrm>
          <a:off x="13868400" y="68461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EF59177E-A9B7-4958-85D5-F6D78C593FA0}"/>
            </a:ext>
          </a:extLst>
        </xdr:cNvPr>
        <xdr:cNvSpPr txBox="1"/>
      </xdr:nvSpPr>
      <xdr:spPr>
        <a:xfrm>
          <a:off x="1355725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89746</xdr:rowOff>
    </xdr:to>
    <xdr:cxnSp macro="">
      <xdr:nvCxnSpPr>
        <xdr:cNvPr id="390" name="直線コネクタ 389">
          <a:extLst>
            <a:ext uri="{FF2B5EF4-FFF2-40B4-BE49-F238E27FC236}">
              <a16:creationId xmlns:a16="http://schemas.microsoft.com/office/drawing/2014/main" id="{D54FA620-EB07-40DF-8032-6F6D9E165B70}"/>
            </a:ext>
          </a:extLst>
        </xdr:cNvPr>
        <xdr:cNvCxnSpPr/>
      </xdr:nvCxnSpPr>
      <xdr:spPr>
        <a:xfrm>
          <a:off x="12293600" y="7106497"/>
          <a:ext cx="8128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8AADE696-94BD-4A37-B996-D180C636B465}"/>
            </a:ext>
          </a:extLst>
        </xdr:cNvPr>
        <xdr:cNvSpPr/>
      </xdr:nvSpPr>
      <xdr:spPr>
        <a:xfrm>
          <a:off x="13055600" y="68461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1059B239-79AB-47D8-A081-0C03F59BE521}"/>
            </a:ext>
          </a:extLst>
        </xdr:cNvPr>
        <xdr:cNvSpPr txBox="1"/>
      </xdr:nvSpPr>
      <xdr:spPr>
        <a:xfrm>
          <a:off x="1276350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A05AD9E-1B09-4656-8DB0-7C93430776D9}"/>
            </a:ext>
          </a:extLst>
        </xdr:cNvPr>
        <xdr:cNvSpPr/>
      </xdr:nvSpPr>
      <xdr:spPr>
        <a:xfrm>
          <a:off x="12242800" y="680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8AC02F07-7850-497B-92FB-859B2265AF5B}"/>
            </a:ext>
          </a:extLst>
        </xdr:cNvPr>
        <xdr:cNvSpPr txBox="1"/>
      </xdr:nvSpPr>
      <xdr:spPr>
        <a:xfrm>
          <a:off x="119507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5D0F257-3D7A-4DB9-9F2B-18FC31427B34}"/>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0EA0791-C903-4A00-9087-E0EE44A85DB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FE8B5D2-19B9-4E27-9A07-CFE2E695C3F5}"/>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B64F8EE-A068-498D-9D08-55B2F20E71E7}"/>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9251D44-665B-4821-B509-20147C69CE5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0" name="楕円 399">
          <a:extLst>
            <a:ext uri="{FF2B5EF4-FFF2-40B4-BE49-F238E27FC236}">
              <a16:creationId xmlns:a16="http://schemas.microsoft.com/office/drawing/2014/main" id="{358AE53C-8311-412A-879B-B6B16405A479}"/>
            </a:ext>
          </a:extLst>
        </xdr:cNvPr>
        <xdr:cNvSpPr/>
      </xdr:nvSpPr>
      <xdr:spPr>
        <a:xfrm>
          <a:off x="15427960" y="73858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1" name="公債費負担の状況該当値テキスト">
          <a:extLst>
            <a:ext uri="{FF2B5EF4-FFF2-40B4-BE49-F238E27FC236}">
              <a16:creationId xmlns:a16="http://schemas.microsoft.com/office/drawing/2014/main" id="{1EF15D2A-E17E-496D-9523-D97ACB1F27F6}"/>
            </a:ext>
          </a:extLst>
        </xdr:cNvPr>
        <xdr:cNvSpPr txBox="1"/>
      </xdr:nvSpPr>
      <xdr:spPr>
        <a:xfrm>
          <a:off x="15563850" y="73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2" name="楕円 401">
          <a:extLst>
            <a:ext uri="{FF2B5EF4-FFF2-40B4-BE49-F238E27FC236}">
              <a16:creationId xmlns:a16="http://schemas.microsoft.com/office/drawing/2014/main" id="{466F962C-B032-4C4B-BA96-7533FFC99D6D}"/>
            </a:ext>
          </a:extLst>
        </xdr:cNvPr>
        <xdr:cNvSpPr/>
      </xdr:nvSpPr>
      <xdr:spPr>
        <a:xfrm>
          <a:off x="14665960" y="72207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3" name="テキスト ボックス 402">
          <a:extLst>
            <a:ext uri="{FF2B5EF4-FFF2-40B4-BE49-F238E27FC236}">
              <a16:creationId xmlns:a16="http://schemas.microsoft.com/office/drawing/2014/main" id="{A591D6F9-9B61-4EBC-9DEB-0B15EB921EBC}"/>
            </a:ext>
          </a:extLst>
        </xdr:cNvPr>
        <xdr:cNvSpPr txBox="1"/>
      </xdr:nvSpPr>
      <xdr:spPr>
        <a:xfrm>
          <a:off x="14370050" y="730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4" name="楕円 403">
          <a:extLst>
            <a:ext uri="{FF2B5EF4-FFF2-40B4-BE49-F238E27FC236}">
              <a16:creationId xmlns:a16="http://schemas.microsoft.com/office/drawing/2014/main" id="{4FEF52C5-4654-4439-856F-9ADC5D06C49C}"/>
            </a:ext>
          </a:extLst>
        </xdr:cNvPr>
        <xdr:cNvSpPr/>
      </xdr:nvSpPr>
      <xdr:spPr>
        <a:xfrm>
          <a:off x="13868400" y="71602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5" name="テキスト ボックス 404">
          <a:extLst>
            <a:ext uri="{FF2B5EF4-FFF2-40B4-BE49-F238E27FC236}">
              <a16:creationId xmlns:a16="http://schemas.microsoft.com/office/drawing/2014/main" id="{A194B26D-A2AE-42B6-AAE4-DAFF89E0382D}"/>
            </a:ext>
          </a:extLst>
        </xdr:cNvPr>
        <xdr:cNvSpPr txBox="1"/>
      </xdr:nvSpPr>
      <xdr:spPr>
        <a:xfrm>
          <a:off x="1355725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6" name="楕円 405">
          <a:extLst>
            <a:ext uri="{FF2B5EF4-FFF2-40B4-BE49-F238E27FC236}">
              <a16:creationId xmlns:a16="http://schemas.microsoft.com/office/drawing/2014/main" id="{FA5B4A39-7843-410C-A80E-7F1D849178C3}"/>
            </a:ext>
          </a:extLst>
        </xdr:cNvPr>
        <xdr:cNvSpPr/>
      </xdr:nvSpPr>
      <xdr:spPr>
        <a:xfrm>
          <a:off x="13055600" y="707982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64A3537E-D159-4895-823C-D65F03D13278}"/>
            </a:ext>
          </a:extLst>
        </xdr:cNvPr>
        <xdr:cNvSpPr txBox="1"/>
      </xdr:nvSpPr>
      <xdr:spPr>
        <a:xfrm>
          <a:off x="12763500" y="71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8" name="楕円 407">
          <a:extLst>
            <a:ext uri="{FF2B5EF4-FFF2-40B4-BE49-F238E27FC236}">
              <a16:creationId xmlns:a16="http://schemas.microsoft.com/office/drawing/2014/main" id="{E76F14A5-A4C9-4129-9D39-94C41B7C1DE9}"/>
            </a:ext>
          </a:extLst>
        </xdr:cNvPr>
        <xdr:cNvSpPr/>
      </xdr:nvSpPr>
      <xdr:spPr>
        <a:xfrm>
          <a:off x="12242800" y="70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9" name="テキスト ボックス 408">
          <a:extLst>
            <a:ext uri="{FF2B5EF4-FFF2-40B4-BE49-F238E27FC236}">
              <a16:creationId xmlns:a16="http://schemas.microsoft.com/office/drawing/2014/main" id="{6A1C08BD-35AF-4EEF-9789-65B8D7F769F2}"/>
            </a:ext>
          </a:extLst>
        </xdr:cNvPr>
        <xdr:cNvSpPr txBox="1"/>
      </xdr:nvSpPr>
      <xdr:spPr>
        <a:xfrm>
          <a:off x="1195070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796539A-E078-4239-B957-2FFCCA0A1E04}"/>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A002A6F-CEC6-4DB4-B5A6-EE6B8F6AC99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F42EE51-F262-41DB-A1B2-CED3D3CF392C}"/>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965EF22-0614-4340-A585-FDB556278CC7}"/>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136F1DB-B33E-4403-B0BF-56C9F2EB8D8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108E9A2-3112-472B-AF02-5E2AAC58C39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6F5348D-8483-4A8C-A1D3-C6094892BCE5}"/>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84BA707-7FCA-4C09-A8BF-BFCAF39FC82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88CE65A-192E-4DBB-8401-06D743CB4ED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9CC559C-32B9-4470-A0B1-F157AEC8BDD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C6AFBCE-5330-43D7-B5E3-32FEBA6DF98F}"/>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ACD1DF1-4BB0-4225-A9CF-D3AB1990E55A}"/>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88B457E8-3F4C-49BD-BDE7-6FBE2B8460C5}"/>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年度までは将来負担額に対して充当可能財源等が大きく将来負担比率は負数となっていたが、平成</a:t>
          </a:r>
          <a:r>
            <a:rPr lang="en-US" altLang="ja-JP" sz="800" b="0" i="0" baseline="0">
              <a:solidFill>
                <a:schemeClr val="dk1"/>
              </a:solidFill>
              <a:effectLst/>
              <a:latin typeface="+mn-lt"/>
              <a:ea typeface="+mn-ea"/>
              <a:cs typeface="+mn-cs"/>
            </a:rPr>
            <a:t>29</a:t>
          </a:r>
          <a:r>
            <a:rPr lang="ja-JP" altLang="ja-JP" sz="800" b="0" i="0" baseline="0">
              <a:solidFill>
                <a:schemeClr val="dk1"/>
              </a:solidFill>
              <a:effectLst/>
              <a:latin typeface="+mn-lt"/>
              <a:ea typeface="+mn-ea"/>
              <a:cs typeface="+mn-cs"/>
            </a:rPr>
            <a:t>年度より行っている基幹施設整備により平成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年度に基幹施設整備にかかる地方債の借入れを行ったことにより地方債残高が大幅に増加しており令和元年からは正数に転じた。</a:t>
          </a:r>
          <a:endParaRPr lang="ja-JP" altLang="ja-JP" sz="1000">
            <a:effectLst/>
          </a:endParaRPr>
        </a:p>
        <a:p>
          <a:r>
            <a:rPr kumimoji="1" lang="ja-JP" altLang="ja-JP" sz="800" b="0" i="0" baseline="0">
              <a:solidFill>
                <a:schemeClr val="dk1"/>
              </a:solidFill>
              <a:effectLst/>
              <a:latin typeface="+mn-lt"/>
              <a:ea typeface="+mn-ea"/>
              <a:cs typeface="+mn-cs"/>
            </a:rPr>
            <a:t>令和元年から令和</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年に比率が下がった要因としては普通交付税のうち地域社会再生事業費が新たに算定されるようになったことに加え上記地方債の償還費が増加したことから将来負担が大きく減少した。しかしながら、令和</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年度から令和</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年度にかけては基幹施設の建設改良による基金の減、またその償還にかかる基金の減、借入による地方債現在高の増により将来負担率は大きく増加した。令和</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年度から令和</a:t>
          </a:r>
          <a:r>
            <a:rPr kumimoji="1" lang="en-US" altLang="ja-JP" sz="800" b="0" i="0" baseline="0">
              <a:solidFill>
                <a:schemeClr val="dk1"/>
              </a:solidFill>
              <a:effectLst/>
              <a:latin typeface="+mn-lt"/>
              <a:ea typeface="+mn-ea"/>
              <a:cs typeface="+mn-cs"/>
            </a:rPr>
            <a:t>4</a:t>
          </a:r>
          <a:r>
            <a:rPr kumimoji="1" lang="ja-JP" altLang="ja-JP" sz="800" b="0" i="0" baseline="0">
              <a:solidFill>
                <a:schemeClr val="dk1"/>
              </a:solidFill>
              <a:effectLst/>
              <a:latin typeface="+mn-lt"/>
              <a:ea typeface="+mn-ea"/>
              <a:cs typeface="+mn-cs"/>
            </a:rPr>
            <a:t>年度にかけては財政調整基金・財政調整基金（小水力）などの積立金に加え、むらづくり基金は積極的に取崩し事業充当とするものの寄附金を維持できていること等から基金残高が微増し将来負担の減につながってい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E122A9F-EE03-4B0C-8828-595002AC2EF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F86AAFFC-2FB1-4385-A45C-4E60CC8E75DE}"/>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E250EEF-F160-4EC7-A737-C7618264884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95F6DAD0-9E40-4868-A36D-4914DD0C836F}"/>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0DD5273-F987-400C-B0D8-3A83056D7278}"/>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E697B9BC-DE95-48E2-9B4E-26354F740D7A}"/>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29ACF9A-5A35-4D65-8BA4-2445A7F487B1}"/>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6F676365-886E-4A6F-AABE-B71880F7CA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3E88A16F-F71C-48C1-B8BB-0CEA755EF1D3}"/>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60BEB8E-2579-4D24-A36D-AE01414CD31C}"/>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326B8A8A-D0A2-4153-A859-73F6377884C2}"/>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AA1F9907-4730-4831-B810-AF2568A7D869}"/>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E3C1AA9-2A50-4A45-8A14-0B23F17D08CB}"/>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DE9310A-D36A-4231-85E7-BED067A0393E}"/>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9FDA8E4A-1A96-4A19-86A7-FC619268AEAE}"/>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7706875-18BD-4981-A7F0-3B7D99F07B03}"/>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3ADCC5E-D3DB-45B9-896E-ACD7411BE60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599829E9-9D39-4009-9F29-714FBFA93284}"/>
            </a:ext>
          </a:extLst>
        </xdr:cNvPr>
        <xdr:cNvCxnSpPr/>
      </xdr:nvCxnSpPr>
      <xdr:spPr>
        <a:xfrm flipV="1">
          <a:off x="15474950" y="2263684"/>
          <a:ext cx="0" cy="1597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1579AB59-DE16-4E44-B282-69055726CBAF}"/>
            </a:ext>
          </a:extLst>
        </xdr:cNvPr>
        <xdr:cNvSpPr txBox="1"/>
      </xdr:nvSpPr>
      <xdr:spPr>
        <a:xfrm>
          <a:off x="15563850" y="383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50C8A061-B82A-47AA-9AE6-762D10515A2A}"/>
            </a:ext>
          </a:extLst>
        </xdr:cNvPr>
        <xdr:cNvCxnSpPr/>
      </xdr:nvCxnSpPr>
      <xdr:spPr>
        <a:xfrm>
          <a:off x="15405100" y="386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F96ADF7D-13D7-45F5-AA7F-466681855031}"/>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AAA095C7-05BF-4460-9219-FFF25B5A9CE8}"/>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108585</xdr:rowOff>
    </xdr:from>
    <xdr:to>
      <xdr:col>81</xdr:col>
      <xdr:colOff>44450</xdr:colOff>
      <xdr:row>16</xdr:row>
      <xdr:rowOff>28484</xdr:rowOff>
    </xdr:to>
    <xdr:cxnSp macro="">
      <xdr:nvCxnSpPr>
        <xdr:cNvPr id="445" name="直線コネクタ 444">
          <a:extLst>
            <a:ext uri="{FF2B5EF4-FFF2-40B4-BE49-F238E27FC236}">
              <a16:creationId xmlns:a16="http://schemas.microsoft.com/office/drawing/2014/main" id="{95E333FF-CB54-4449-B68B-9DE3AE5CF67B}"/>
            </a:ext>
          </a:extLst>
        </xdr:cNvPr>
        <xdr:cNvCxnSpPr/>
      </xdr:nvCxnSpPr>
      <xdr:spPr>
        <a:xfrm flipV="1">
          <a:off x="14712950" y="2623185"/>
          <a:ext cx="7620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D57B6CCB-D2CB-431B-9C85-DCE6C9C00D3C}"/>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AA2542F5-917E-4B39-85F7-373C0E7619DC}"/>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95613</xdr:rowOff>
    </xdr:from>
    <xdr:to>
      <xdr:col>77</xdr:col>
      <xdr:colOff>44450</xdr:colOff>
      <xdr:row>16</xdr:row>
      <xdr:rowOff>28484</xdr:rowOff>
    </xdr:to>
    <xdr:cxnSp macro="">
      <xdr:nvCxnSpPr>
        <xdr:cNvPr id="448" name="直線コネクタ 447">
          <a:extLst>
            <a:ext uri="{FF2B5EF4-FFF2-40B4-BE49-F238E27FC236}">
              <a16:creationId xmlns:a16="http://schemas.microsoft.com/office/drawing/2014/main" id="{5A52BB3F-297E-421F-9324-F3D3180EF8BB}"/>
            </a:ext>
          </a:extLst>
        </xdr:cNvPr>
        <xdr:cNvCxnSpPr/>
      </xdr:nvCxnSpPr>
      <xdr:spPr>
        <a:xfrm>
          <a:off x="13903960" y="2442573"/>
          <a:ext cx="808990" cy="2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9A75A346-B269-4230-A73E-A73E718523A0}"/>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4D992330-A8DD-4E58-B84B-F8667AD57C06}"/>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95613</xdr:rowOff>
    </xdr:from>
    <xdr:to>
      <xdr:col>72</xdr:col>
      <xdr:colOff>203200</xdr:colOff>
      <xdr:row>15</xdr:row>
      <xdr:rowOff>75837</xdr:rowOff>
    </xdr:to>
    <xdr:cxnSp macro="">
      <xdr:nvCxnSpPr>
        <xdr:cNvPr id="451" name="直線コネクタ 450">
          <a:extLst>
            <a:ext uri="{FF2B5EF4-FFF2-40B4-BE49-F238E27FC236}">
              <a16:creationId xmlns:a16="http://schemas.microsoft.com/office/drawing/2014/main" id="{ADD4FA7C-4A46-4EB8-81D4-CBB24D332B45}"/>
            </a:ext>
          </a:extLst>
        </xdr:cNvPr>
        <xdr:cNvCxnSpPr/>
      </xdr:nvCxnSpPr>
      <xdr:spPr>
        <a:xfrm flipV="1">
          <a:off x="13106400" y="2442573"/>
          <a:ext cx="797560" cy="1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D817D70B-73BC-4B27-9C71-EEBA405C641C}"/>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A8B5D11C-3C7E-41DA-8E16-3801C85D61D8}"/>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4E21122D-BA15-4968-AC7A-669380CD855D}"/>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C15BBB5A-15C0-4773-B0BF-F7335F23ECA5}"/>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BC326BA6-58A1-463B-963D-41DE03006ED2}"/>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91350C77-FB3F-4F27-A79A-69C93DAB876B}"/>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8A013E6-78E3-4F08-81E8-C6CCA24532F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B1B9F90-FA07-4271-8CAA-C66C962755AA}"/>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F3BF93A-1D18-43F2-9124-5F0FBBB2BDE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6869660-57C9-4EC5-809C-0EDD4CD303E1}"/>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6EDB202-7440-4795-8075-033C2126C5A1}"/>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63" name="楕円 462">
          <a:extLst>
            <a:ext uri="{FF2B5EF4-FFF2-40B4-BE49-F238E27FC236}">
              <a16:creationId xmlns:a16="http://schemas.microsoft.com/office/drawing/2014/main" id="{9C6444CF-3E9A-48E5-9A99-AD2E65CB5496}"/>
            </a:ext>
          </a:extLst>
        </xdr:cNvPr>
        <xdr:cNvSpPr/>
      </xdr:nvSpPr>
      <xdr:spPr>
        <a:xfrm>
          <a:off x="15427960" y="25723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29862</xdr:rowOff>
    </xdr:from>
    <xdr:ext cx="762000" cy="259045"/>
    <xdr:sp macro="" textlink="">
      <xdr:nvSpPr>
        <xdr:cNvPr id="464" name="将来負担の状況該当値テキスト">
          <a:extLst>
            <a:ext uri="{FF2B5EF4-FFF2-40B4-BE49-F238E27FC236}">
              <a16:creationId xmlns:a16="http://schemas.microsoft.com/office/drawing/2014/main" id="{CA08AC83-E7E1-4E63-849E-088FEBE16C2A}"/>
            </a:ext>
          </a:extLst>
        </xdr:cNvPr>
        <xdr:cNvSpPr txBox="1"/>
      </xdr:nvSpPr>
      <xdr:spPr>
        <a:xfrm>
          <a:off x="15563850" y="254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149134</xdr:rowOff>
    </xdr:from>
    <xdr:to>
      <xdr:col>77</xdr:col>
      <xdr:colOff>95250</xdr:colOff>
      <xdr:row>16</xdr:row>
      <xdr:rowOff>79284</xdr:rowOff>
    </xdr:to>
    <xdr:sp macro="" textlink="">
      <xdr:nvSpPr>
        <xdr:cNvPr id="465" name="楕円 464">
          <a:extLst>
            <a:ext uri="{FF2B5EF4-FFF2-40B4-BE49-F238E27FC236}">
              <a16:creationId xmlns:a16="http://schemas.microsoft.com/office/drawing/2014/main" id="{92507852-1C6A-4552-AC5C-4A3D2656E6F3}"/>
            </a:ext>
          </a:extLst>
        </xdr:cNvPr>
        <xdr:cNvSpPr/>
      </xdr:nvSpPr>
      <xdr:spPr>
        <a:xfrm>
          <a:off x="14665960" y="26637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64061</xdr:rowOff>
    </xdr:from>
    <xdr:ext cx="736600" cy="259045"/>
    <xdr:sp macro="" textlink="">
      <xdr:nvSpPr>
        <xdr:cNvPr id="466" name="テキスト ボックス 465">
          <a:extLst>
            <a:ext uri="{FF2B5EF4-FFF2-40B4-BE49-F238E27FC236}">
              <a16:creationId xmlns:a16="http://schemas.microsoft.com/office/drawing/2014/main" id="{49FD79A2-405B-4B2C-8797-AB7C094C964B}"/>
            </a:ext>
          </a:extLst>
        </xdr:cNvPr>
        <xdr:cNvSpPr txBox="1"/>
      </xdr:nvSpPr>
      <xdr:spPr>
        <a:xfrm>
          <a:off x="14370050" y="27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44813</xdr:rowOff>
    </xdr:from>
    <xdr:to>
      <xdr:col>73</xdr:col>
      <xdr:colOff>44450</xdr:colOff>
      <xdr:row>14</xdr:row>
      <xdr:rowOff>146413</xdr:rowOff>
    </xdr:to>
    <xdr:sp macro="" textlink="">
      <xdr:nvSpPr>
        <xdr:cNvPr id="467" name="楕円 466">
          <a:extLst>
            <a:ext uri="{FF2B5EF4-FFF2-40B4-BE49-F238E27FC236}">
              <a16:creationId xmlns:a16="http://schemas.microsoft.com/office/drawing/2014/main" id="{048F5B39-7AB7-4B2F-BB2A-507A14ECA175}"/>
            </a:ext>
          </a:extLst>
        </xdr:cNvPr>
        <xdr:cNvSpPr/>
      </xdr:nvSpPr>
      <xdr:spPr>
        <a:xfrm>
          <a:off x="13868400" y="2391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131190</xdr:rowOff>
    </xdr:from>
    <xdr:ext cx="762000" cy="259045"/>
    <xdr:sp macro="" textlink="">
      <xdr:nvSpPr>
        <xdr:cNvPr id="468" name="テキスト ボックス 467">
          <a:extLst>
            <a:ext uri="{FF2B5EF4-FFF2-40B4-BE49-F238E27FC236}">
              <a16:creationId xmlns:a16="http://schemas.microsoft.com/office/drawing/2014/main" id="{21D4DE28-87E0-4B1B-819A-C1D79FF10F87}"/>
            </a:ext>
          </a:extLst>
        </xdr:cNvPr>
        <xdr:cNvSpPr txBox="1"/>
      </xdr:nvSpPr>
      <xdr:spPr>
        <a:xfrm>
          <a:off x="13557250" y="247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25037</xdr:rowOff>
    </xdr:from>
    <xdr:to>
      <xdr:col>68</xdr:col>
      <xdr:colOff>203200</xdr:colOff>
      <xdr:row>15</xdr:row>
      <xdr:rowOff>126637</xdr:rowOff>
    </xdr:to>
    <xdr:sp macro="" textlink="">
      <xdr:nvSpPr>
        <xdr:cNvPr id="469" name="楕円 468">
          <a:extLst>
            <a:ext uri="{FF2B5EF4-FFF2-40B4-BE49-F238E27FC236}">
              <a16:creationId xmlns:a16="http://schemas.microsoft.com/office/drawing/2014/main" id="{A8CAD752-4EA2-446A-B32A-C1373C2C1790}"/>
            </a:ext>
          </a:extLst>
        </xdr:cNvPr>
        <xdr:cNvSpPr/>
      </xdr:nvSpPr>
      <xdr:spPr>
        <a:xfrm>
          <a:off x="13055600" y="253963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111414</xdr:rowOff>
    </xdr:from>
    <xdr:ext cx="762000" cy="259045"/>
    <xdr:sp macro="" textlink="">
      <xdr:nvSpPr>
        <xdr:cNvPr id="470" name="テキスト ボックス 469">
          <a:extLst>
            <a:ext uri="{FF2B5EF4-FFF2-40B4-BE49-F238E27FC236}">
              <a16:creationId xmlns:a16="http://schemas.microsoft.com/office/drawing/2014/main" id="{1D0E6ADF-36FE-46FA-BACB-27FE35A88480}"/>
            </a:ext>
          </a:extLst>
        </xdr:cNvPr>
        <xdr:cNvSpPr txBox="1"/>
      </xdr:nvSpPr>
      <xdr:spPr>
        <a:xfrm>
          <a:off x="12763500" y="26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小規模自治体ではどうしても人件費の割合が高くなりがちであり、類似団体との比較では、全国平均から比べ割合は高い傾向にある。</a:t>
          </a:r>
          <a:endParaRPr lang="ja-JP" altLang="ja-JP" sz="1400">
            <a:effectLst/>
          </a:endParaRPr>
        </a:p>
        <a:p>
          <a:r>
            <a:rPr lang="ja-JP" altLang="ja-JP" sz="1100" b="0" i="0" baseline="0">
              <a:solidFill>
                <a:schemeClr val="dk1"/>
              </a:solidFill>
              <a:effectLst/>
              <a:latin typeface="+mn-lt"/>
              <a:ea typeface="+mn-ea"/>
              <a:cs typeface="+mn-cs"/>
            </a:rPr>
            <a:t>今後、定年による退職の予定はあり人件費の水準は下がる傾向にあるが人員不足という現状から再任用の活用も考えられる。事務的には改善が見込まれるものの人件費的には若年層に比べ嵩むためより効果的な活用が求められる。今後も新規事業の増加が見込まれるため財政運営適正化計画と照らし合わせながら事業調整または人員確保に努め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年度以降は類似団体に近づいている。</a:t>
          </a:r>
          <a:r>
            <a:rPr lang="en-US" altLang="ja-JP" sz="800" b="0" i="0" baseline="0">
              <a:solidFill>
                <a:schemeClr val="dk1"/>
              </a:solidFill>
              <a:effectLst/>
              <a:latin typeface="+mn-lt"/>
              <a:ea typeface="+mn-ea"/>
              <a:cs typeface="+mn-cs"/>
            </a:rPr>
            <a:t>SDG</a:t>
          </a:r>
          <a:r>
            <a:rPr lang="ja-JP" altLang="ja-JP" sz="800" b="0" i="0" baseline="0">
              <a:solidFill>
                <a:schemeClr val="dk1"/>
              </a:solidFill>
              <a:effectLst/>
              <a:latin typeface="+mn-lt"/>
              <a:ea typeface="+mn-ea"/>
              <a:cs typeface="+mn-cs"/>
            </a:rPr>
            <a:t>ｓ関連事業や地域おこし協力隊制度を活用した事業、百年の森林構想推進事業等の農林振興事業に対する委託や観光施設の管理委託、再生可能エネルギーを活用した熱供給による公共施設管理費が事業を推進するとともに物件費として増加している。その中でもふるさと納税事業については寄附額の半分以内が経費となるため寄附が増加するとともに経費も増加する。財源が見込める事業であるが物件費としては増加することになる。</a:t>
          </a:r>
          <a:r>
            <a:rPr lang="ja-JP" altLang="en-US" sz="800" b="0" i="0" baseline="0">
              <a:solidFill>
                <a:schemeClr val="dk1"/>
              </a:solidFill>
              <a:effectLst/>
              <a:latin typeface="+mn-lt"/>
              <a:ea typeface="+mn-ea"/>
              <a:cs typeface="+mn-cs"/>
            </a:rPr>
            <a:t>物価高騰のあおりを受けたものの</a:t>
          </a:r>
          <a:r>
            <a:rPr lang="ja-JP" altLang="ja-JP" sz="800" b="0" i="0" baseline="0">
              <a:solidFill>
                <a:schemeClr val="dk1"/>
              </a:solidFill>
              <a:effectLst/>
              <a:latin typeface="+mn-lt"/>
              <a:ea typeface="+mn-ea"/>
              <a:cs typeface="+mn-cs"/>
            </a:rPr>
            <a:t>再生可能エネルギー利用施設</a:t>
          </a:r>
          <a:r>
            <a:rPr lang="ja-JP" altLang="en-US" sz="800" b="0" i="0" baseline="0">
              <a:solidFill>
                <a:schemeClr val="dk1"/>
              </a:solidFill>
              <a:effectLst/>
              <a:latin typeface="+mn-lt"/>
              <a:ea typeface="+mn-ea"/>
              <a:cs typeface="+mn-cs"/>
            </a:rPr>
            <a:t>の</a:t>
          </a:r>
          <a:r>
            <a:rPr lang="ja-JP" altLang="ja-JP" sz="800" b="0" i="0" baseline="0">
              <a:solidFill>
                <a:schemeClr val="dk1"/>
              </a:solidFill>
              <a:effectLst/>
              <a:latin typeface="+mn-lt"/>
              <a:ea typeface="+mn-ea"/>
              <a:cs typeface="+mn-cs"/>
            </a:rPr>
            <a:t>増加</a:t>
          </a:r>
          <a:r>
            <a:rPr lang="ja-JP" altLang="en-US" sz="800" b="0" i="0" baseline="0">
              <a:solidFill>
                <a:schemeClr val="dk1"/>
              </a:solidFill>
              <a:effectLst/>
              <a:latin typeface="+mn-lt"/>
              <a:ea typeface="+mn-ea"/>
              <a:cs typeface="+mn-cs"/>
            </a:rPr>
            <a:t>により</a:t>
          </a:r>
          <a:r>
            <a:rPr lang="ja-JP" altLang="ja-JP" sz="800" b="0" i="0" baseline="0">
              <a:solidFill>
                <a:schemeClr val="dk1"/>
              </a:solidFill>
              <a:effectLst/>
              <a:latin typeface="+mn-lt"/>
              <a:ea typeface="+mn-ea"/>
              <a:cs typeface="+mn-cs"/>
            </a:rPr>
            <a:t>電気代は抑えられたり地域内で</a:t>
          </a:r>
          <a:r>
            <a:rPr lang="ja-JP" altLang="en-US" sz="800" b="0" i="0" baseline="0">
              <a:solidFill>
                <a:schemeClr val="dk1"/>
              </a:solidFill>
              <a:effectLst/>
              <a:latin typeface="+mn-lt"/>
              <a:ea typeface="+mn-ea"/>
              <a:cs typeface="+mn-cs"/>
            </a:rPr>
            <a:t>の</a:t>
          </a:r>
          <a:r>
            <a:rPr lang="ja-JP" altLang="ja-JP" sz="800" b="0" i="0" baseline="0">
              <a:solidFill>
                <a:schemeClr val="dk1"/>
              </a:solidFill>
              <a:effectLst/>
              <a:latin typeface="+mn-lt"/>
              <a:ea typeface="+mn-ea"/>
              <a:cs typeface="+mn-cs"/>
            </a:rPr>
            <a:t>資源・人材の循環かつ環境政策</a:t>
          </a:r>
          <a:r>
            <a:rPr lang="ja-JP" altLang="en-US" sz="800" b="0" i="0" baseline="0">
              <a:solidFill>
                <a:schemeClr val="dk1"/>
              </a:solidFill>
              <a:effectLst/>
              <a:latin typeface="+mn-lt"/>
              <a:ea typeface="+mn-ea"/>
              <a:cs typeface="+mn-cs"/>
            </a:rPr>
            <a:t>により効果的に機能した部分もある。</a:t>
          </a:r>
          <a:r>
            <a:rPr lang="ja-JP" altLang="ja-JP" sz="800" b="0" i="0" baseline="0">
              <a:solidFill>
                <a:schemeClr val="dk1"/>
              </a:solidFill>
              <a:effectLst/>
              <a:latin typeface="+mn-lt"/>
              <a:ea typeface="+mn-ea"/>
              <a:cs typeface="+mn-cs"/>
            </a:rPr>
            <a:t>一方で</a:t>
          </a:r>
          <a:r>
            <a:rPr lang="ja-JP" altLang="en-US" sz="800" b="0" i="0" baseline="0">
              <a:solidFill>
                <a:schemeClr val="dk1"/>
              </a:solidFill>
              <a:effectLst/>
              <a:latin typeface="+mn-lt"/>
              <a:ea typeface="+mn-ea"/>
              <a:cs typeface="+mn-cs"/>
            </a:rPr>
            <a:t>、今後</a:t>
          </a:r>
          <a:r>
            <a:rPr lang="ja-JP" altLang="ja-JP" sz="800" b="0" i="0" baseline="0">
              <a:solidFill>
                <a:schemeClr val="dk1"/>
              </a:solidFill>
              <a:effectLst/>
              <a:latin typeface="+mn-lt"/>
              <a:ea typeface="+mn-ea"/>
              <a:cs typeface="+mn-cs"/>
            </a:rPr>
            <a:t>電気市場の状況によってはかえって維持管理費が増加することも考えられる。引き続き財政運営適正化計画により管理費などの経費削減やより効率的な脱炭素施策により施策の充実と物件費の抑制の両立を目指す。</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51562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1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65278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79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125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令和元年度には類似団体平均同等であったが、以降から類似団体よりも低くなっている状態である。生活保護の扶助の抑制のため、就労支援等を行っている結果が現れている。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18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物件費や普通建設費公債費等が支出の大部分を占め抑えようがない部分があるため、その分その他の経費については極力抑える方針としており、その結果、類似団体に比べ抑制できている。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56</xdr:row>
      <xdr:rowOff>17272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407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110998</xdr:rowOff>
    </xdr:from>
    <xdr:to>
      <xdr:col>78</xdr:col>
      <xdr:colOff>69850</xdr:colOff>
      <xdr:row>56</xdr:row>
      <xdr:rowOff>40132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40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53848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1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57</xdr:row>
      <xdr:rowOff>56134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5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60198</xdr:rowOff>
    </xdr:from>
    <xdr:to>
      <xdr:col>78</xdr:col>
      <xdr:colOff>120650</xdr:colOff>
      <xdr:row>55</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創生関連施策において補助費が増加しているものの、給付金給付事業等の義務的支出に留め、他サービスを充実させることに注力しているため類似団体と比較し補助費の抑制を継続できていると推測する。</a:t>
          </a:r>
          <a:endParaRPr lang="ja-JP" altLang="ja-JP" sz="1400">
            <a:effectLst/>
          </a:endParaRPr>
        </a:p>
        <a:p>
          <a:r>
            <a:rPr kumimoji="1" lang="ja-JP" altLang="ja-JP" sz="1100">
              <a:solidFill>
                <a:schemeClr val="dk1"/>
              </a:solidFill>
              <a:effectLst/>
              <a:latin typeface="+mn-lt"/>
              <a:ea typeface="+mn-ea"/>
              <a:cs typeface="+mn-cs"/>
            </a:rPr>
            <a:t>引き続き適材適所による施策対応により補助費等の抑制に努める。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年度からの基幹施設建設に向け、これまで起債の借入の抑制や繰上償還を行うなど地方債残高を減らし準備をしてきた。当該事業により</a:t>
          </a:r>
          <a:r>
            <a:rPr lang="ja-JP" altLang="ja-JP" sz="1000">
              <a:solidFill>
                <a:schemeClr val="dk1"/>
              </a:solidFill>
              <a:effectLst/>
              <a:latin typeface="+mn-lt"/>
              <a:ea typeface="+mn-ea"/>
              <a:cs typeface="+mn-cs"/>
            </a:rPr>
            <a:t>一時的に借入額、年間償還額が上昇し、積立を行ってきた公共施設等整備基金および減債基金を活用するなど</a:t>
          </a:r>
          <a:r>
            <a:rPr lang="ja-JP" altLang="ja-JP" sz="1000" b="0" i="0" baseline="0">
              <a:solidFill>
                <a:schemeClr val="dk1"/>
              </a:solidFill>
              <a:effectLst/>
              <a:latin typeface="+mn-lt"/>
              <a:ea typeface="+mn-ea"/>
              <a:cs typeface="+mn-cs"/>
            </a:rPr>
            <a:t>計画的な運用を行っているものの令和</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年度までは基幹施設建設による公債費率の増は想定できるうえに脱炭素関連の建設費等から令和</a:t>
          </a:r>
          <a:r>
            <a:rPr lang="en-US" altLang="ja-JP" sz="1000" b="0" i="0" baseline="0">
              <a:solidFill>
                <a:schemeClr val="dk1"/>
              </a:solidFill>
              <a:effectLst/>
              <a:latin typeface="+mn-lt"/>
              <a:ea typeface="+mn-ea"/>
              <a:cs typeface="+mn-cs"/>
            </a:rPr>
            <a:t>7</a:t>
          </a:r>
          <a:r>
            <a:rPr lang="ja-JP" altLang="ja-JP" sz="1000" b="0" i="0" baseline="0">
              <a:solidFill>
                <a:schemeClr val="dk1"/>
              </a:solidFill>
              <a:effectLst/>
              <a:latin typeface="+mn-lt"/>
              <a:ea typeface="+mn-ea"/>
              <a:cs typeface="+mn-cs"/>
            </a:rPr>
            <a:t>年度までは増加の傾向にあることから、以降は起債借入額を調整し計画的な財政運営に徹することで増加は抑えられるものであると考える。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820139"/>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133858</xdr:rowOff>
    </xdr:from>
    <xdr:to>
      <xdr:col>19</xdr:col>
      <xdr:colOff>187325</xdr:colOff>
      <xdr:row>80</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6784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133858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5138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55626</xdr:rowOff>
    </xdr:from>
    <xdr:to>
      <xdr:col>24</xdr:col>
      <xdr:colOff>76200</xdr:colOff>
      <xdr:row>81</xdr:row>
      <xdr:rowOff>157226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135653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83058</xdr:rowOff>
    </xdr:from>
    <xdr:to>
      <xdr:col>15</xdr:col>
      <xdr:colOff>149225</xdr:colOff>
      <xdr:row>80</xdr:row>
      <xdr:rowOff>13208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169435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基幹施設整備にかかる地方債の償還発生等から全体的に当該事業以外部分の経費を抑制することで全体の事業費をコントロールした</a:t>
          </a:r>
          <a:r>
            <a:rPr lang="ja-JP" altLang="en-US" sz="1100">
              <a:solidFill>
                <a:schemeClr val="dk1"/>
              </a:solidFill>
              <a:effectLst/>
              <a:latin typeface="+mn-lt"/>
              <a:ea typeface="+mn-ea"/>
              <a:cs typeface="+mn-cs"/>
            </a:rPr>
            <a:t>。前年度より微増しているものの前年度以前</a:t>
          </a:r>
          <a:r>
            <a:rPr lang="ja-JP" altLang="ja-JP" sz="1100">
              <a:solidFill>
                <a:schemeClr val="dk1"/>
              </a:solidFill>
              <a:effectLst/>
              <a:latin typeface="+mn-lt"/>
              <a:ea typeface="+mn-ea"/>
              <a:cs typeface="+mn-cs"/>
            </a:rPr>
            <a:t>と比較し</a:t>
          </a:r>
          <a:r>
            <a:rPr lang="ja-JP" altLang="en-US" sz="1100">
              <a:solidFill>
                <a:schemeClr val="dk1"/>
              </a:solidFill>
              <a:effectLst/>
              <a:latin typeface="+mn-lt"/>
              <a:ea typeface="+mn-ea"/>
              <a:cs typeface="+mn-cs"/>
            </a:rPr>
            <a:t>抑えられている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93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20320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77</xdr:row>
      <xdr:rowOff>66039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505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2676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83820</xdr:rowOff>
    </xdr:from>
    <xdr:to>
      <xdr:col>78</xdr:col>
      <xdr:colOff>120650</xdr:colOff>
      <xdr:row>76</xdr:row>
      <xdr:rowOff>13970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24147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128825</xdr:rowOff>
    </xdr:from>
    <xdr:to>
      <xdr:col>29</xdr:col>
      <xdr:colOff>127000</xdr:colOff>
      <xdr:row>16</xdr:row>
      <xdr:rowOff>133088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919650"/>
          <a:ext cx="647700" cy="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128825</xdr:rowOff>
    </xdr:from>
    <xdr:to>
      <xdr:col>26</xdr:col>
      <xdr:colOff>50800</xdr:colOff>
      <xdr:row>17</xdr:row>
      <xdr:rowOff>4190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19650"/>
          <a:ext cx="698500" cy="4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4190</xdr:rowOff>
    </xdr:from>
    <xdr:to>
      <xdr:col>22</xdr:col>
      <xdr:colOff>114300</xdr:colOff>
      <xdr:row>17</xdr:row>
      <xdr:rowOff>35398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66465"/>
          <a:ext cx="698500" cy="3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35398</xdr:rowOff>
    </xdr:from>
    <xdr:to>
      <xdr:col>18</xdr:col>
      <xdr:colOff>177800</xdr:colOff>
      <xdr:row>17</xdr:row>
      <xdr:rowOff>45361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97673"/>
          <a:ext cx="698500" cy="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82288</xdr:rowOff>
    </xdr:from>
    <xdr:to>
      <xdr:col>29</xdr:col>
      <xdr:colOff>177800</xdr:colOff>
      <xdr:row>17</xdr:row>
      <xdr:rowOff>12438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7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98815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78025</xdr:rowOff>
    </xdr:from>
    <xdr:to>
      <xdr:col>26</xdr:col>
      <xdr:colOff>101600</xdr:colOff>
      <xdr:row>17</xdr:row>
      <xdr:rowOff>8175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6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18352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3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124840</xdr:rowOff>
    </xdr:from>
    <xdr:to>
      <xdr:col>22</xdr:col>
      <xdr:colOff>165100</xdr:colOff>
      <xdr:row>17</xdr:row>
      <xdr:rowOff>54990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65167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156048</xdr:rowOff>
    </xdr:from>
    <xdr:to>
      <xdr:col>19</xdr:col>
      <xdr:colOff>38100</xdr:colOff>
      <xdr:row>17</xdr:row>
      <xdr:rowOff>86198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4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96375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166011</xdr:rowOff>
    </xdr:from>
    <xdr:to>
      <xdr:col>15</xdr:col>
      <xdr:colOff>101600</xdr:colOff>
      <xdr:row>17</xdr:row>
      <xdr:rowOff>96161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6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106338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58643</xdr:rowOff>
    </xdr:from>
    <xdr:to>
      <xdr:col>29</xdr:col>
      <xdr:colOff>127000</xdr:colOff>
      <xdr:row>35</xdr:row>
      <xdr:rowOff>153855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68993"/>
          <a:ext cx="647700" cy="9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153855</xdr:rowOff>
    </xdr:from>
    <xdr:to>
      <xdr:col>26</xdr:col>
      <xdr:colOff>50800</xdr:colOff>
      <xdr:row>35</xdr:row>
      <xdr:rowOff>328031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64205"/>
          <a:ext cx="698500" cy="17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328031</xdr:rowOff>
    </xdr:from>
    <xdr:to>
      <xdr:col>22</xdr:col>
      <xdr:colOff>114300</xdr:colOff>
      <xdr:row>36</xdr:row>
      <xdr:rowOff>83229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38381"/>
          <a:ext cx="698500" cy="9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28953</xdr:rowOff>
    </xdr:from>
    <xdr:to>
      <xdr:col>18</xdr:col>
      <xdr:colOff>177800</xdr:colOff>
      <xdr:row>36</xdr:row>
      <xdr:rowOff>83229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982203"/>
          <a:ext cx="698500" cy="54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7843</xdr:rowOff>
    </xdr:from>
    <xdr:to>
      <xdr:col>29</xdr:col>
      <xdr:colOff>177800</xdr:colOff>
      <xdr:row>35</xdr:row>
      <xdr:rowOff>109443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1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195820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6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103055</xdr:rowOff>
    </xdr:from>
    <xdr:to>
      <xdr:col>26</xdr:col>
      <xdr:colOff>101600</xdr:colOff>
      <xdr:row>35</xdr:row>
      <xdr:rowOff>204655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214832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8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277231</xdr:rowOff>
    </xdr:from>
    <xdr:to>
      <xdr:col>22</xdr:col>
      <xdr:colOff>165100</xdr:colOff>
      <xdr:row>36</xdr:row>
      <xdr:rowOff>35931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8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46108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5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32429</xdr:rowOff>
    </xdr:from>
    <xdr:to>
      <xdr:col>19</xdr:col>
      <xdr:colOff>38100</xdr:colOff>
      <xdr:row>36</xdr:row>
      <xdr:rowOff>134029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8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144206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5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321053</xdr:rowOff>
    </xdr:from>
    <xdr:to>
      <xdr:col>15</xdr:col>
      <xdr:colOff>101600</xdr:colOff>
      <xdr:row>36</xdr:row>
      <xdr:rowOff>79753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3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89930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0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66415</xdr:rowOff>
    </xdr:from>
    <xdr:to>
      <xdr:col>24</xdr:col>
      <xdr:colOff>63500</xdr:colOff>
      <xdr:row>35</xdr:row>
      <xdr:rowOff>69133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67165"/>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66415</xdr:rowOff>
    </xdr:from>
    <xdr:to>
      <xdr:col>19</xdr:col>
      <xdr:colOff>177800</xdr:colOff>
      <xdr:row>35</xdr:row>
      <xdr:rowOff>119553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67165"/>
          <a:ext cx="889000" cy="5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119553</xdr:rowOff>
    </xdr:from>
    <xdr:to>
      <xdr:col>15</xdr:col>
      <xdr:colOff>50800</xdr:colOff>
      <xdr:row>36</xdr:row>
      <xdr:rowOff>111416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20303"/>
          <a:ext cx="889000" cy="1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111416</xdr:rowOff>
    </xdr:from>
    <xdr:to>
      <xdr:col>10</xdr:col>
      <xdr:colOff>114300</xdr:colOff>
      <xdr:row>36</xdr:row>
      <xdr:rowOff>119408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3616"/>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18333</xdr:rowOff>
    </xdr:from>
    <xdr:to>
      <xdr:col>24</xdr:col>
      <xdr:colOff>114300</xdr:colOff>
      <xdr:row>35</xdr:row>
      <xdr:rowOff>119933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41210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7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15615</xdr:rowOff>
    </xdr:from>
    <xdr:to>
      <xdr:col>20</xdr:col>
      <xdr:colOff>38100</xdr:colOff>
      <xdr:row>35</xdr:row>
      <xdr:rowOff>117215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133742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9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68753</xdr:rowOff>
    </xdr:from>
    <xdr:to>
      <xdr:col>15</xdr:col>
      <xdr:colOff>101600</xdr:colOff>
      <xdr:row>35</xdr:row>
      <xdr:rowOff>170353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60616</xdr:rowOff>
    </xdr:from>
    <xdr:to>
      <xdr:col>10</xdr:col>
      <xdr:colOff>165100</xdr:colOff>
      <xdr:row>36</xdr:row>
      <xdr:rowOff>162216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7293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0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68608</xdr:rowOff>
    </xdr:from>
    <xdr:to>
      <xdr:col>6</xdr:col>
      <xdr:colOff>38100</xdr:colOff>
      <xdr:row>36</xdr:row>
      <xdr:rowOff>170208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15285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1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57417</xdr:rowOff>
    </xdr:from>
    <xdr:to>
      <xdr:col>24</xdr:col>
      <xdr:colOff>63500</xdr:colOff>
      <xdr:row>53</xdr:row>
      <xdr:rowOff>119269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72817"/>
          <a:ext cx="838200" cy="2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119269</xdr:rowOff>
    </xdr:from>
    <xdr:to>
      <xdr:col>19</xdr:col>
      <xdr:colOff>177800</xdr:colOff>
      <xdr:row>54</xdr:row>
      <xdr:rowOff>59261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06119"/>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59261</xdr:rowOff>
    </xdr:from>
    <xdr:to>
      <xdr:col>15</xdr:col>
      <xdr:colOff>50800</xdr:colOff>
      <xdr:row>55</xdr:row>
      <xdr:rowOff>15044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17561"/>
          <a:ext cx="8890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15044</xdr:rowOff>
    </xdr:from>
    <xdr:to>
      <xdr:col>10</xdr:col>
      <xdr:colOff>114300</xdr:colOff>
      <xdr:row>56</xdr:row>
      <xdr:rowOff>31031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44794"/>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6617</xdr:rowOff>
    </xdr:from>
    <xdr:to>
      <xdr:col>24</xdr:col>
      <xdr:colOff>114300</xdr:colOff>
      <xdr:row>52</xdr:row>
      <xdr:rowOff>108217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29494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68469</xdr:rowOff>
    </xdr:from>
    <xdr:to>
      <xdr:col>20</xdr:col>
      <xdr:colOff>38100</xdr:colOff>
      <xdr:row>53</xdr:row>
      <xdr:rowOff>170069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5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15146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93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8461</xdr:rowOff>
    </xdr:from>
    <xdr:to>
      <xdr:col>15</xdr:col>
      <xdr:colOff>101600</xdr:colOff>
      <xdr:row>54</xdr:row>
      <xdr:rowOff>110061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126588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4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135694</xdr:rowOff>
    </xdr:from>
    <xdr:to>
      <xdr:col>10</xdr:col>
      <xdr:colOff>165100</xdr:colOff>
      <xdr:row>55</xdr:row>
      <xdr:rowOff>65844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82371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1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151681</xdr:rowOff>
    </xdr:from>
    <xdr:to>
      <xdr:col>6</xdr:col>
      <xdr:colOff>38100</xdr:colOff>
      <xdr:row>56</xdr:row>
      <xdr:rowOff>81831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98358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131775</xdr:rowOff>
    </xdr:from>
    <xdr:to>
      <xdr:col>24</xdr:col>
      <xdr:colOff>63500</xdr:colOff>
      <xdr:row>78</xdr:row>
      <xdr:rowOff>56592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33425"/>
          <a:ext cx="838200" cy="9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139485</xdr:rowOff>
    </xdr:from>
    <xdr:to>
      <xdr:col>19</xdr:col>
      <xdr:colOff>177800</xdr:colOff>
      <xdr:row>78</xdr:row>
      <xdr:rowOff>56592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41135"/>
          <a:ext cx="8890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139485</xdr:rowOff>
    </xdr:from>
    <xdr:to>
      <xdr:col>15</xdr:col>
      <xdr:colOff>50800</xdr:colOff>
      <xdr:row>77</xdr:row>
      <xdr:rowOff>169100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41135"/>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82004</xdr:rowOff>
    </xdr:from>
    <xdr:to>
      <xdr:col>10</xdr:col>
      <xdr:colOff>114300</xdr:colOff>
      <xdr:row>77</xdr:row>
      <xdr:rowOff>169100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40754"/>
          <a:ext cx="889000" cy="4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80975</xdr:rowOff>
    </xdr:from>
    <xdr:to>
      <xdr:col>24</xdr:col>
      <xdr:colOff>114300</xdr:colOff>
      <xdr:row>78</xdr:row>
      <xdr:rowOff>11125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59402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5792</xdr:rowOff>
    </xdr:from>
    <xdr:to>
      <xdr:col>20</xdr:col>
      <xdr:colOff>38100</xdr:colOff>
      <xdr:row>78</xdr:row>
      <xdr:rowOff>107392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98519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4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88685</xdr:rowOff>
    </xdr:from>
    <xdr:to>
      <xdr:col>15</xdr:col>
      <xdr:colOff>101600</xdr:colOff>
      <xdr:row>78</xdr:row>
      <xdr:rowOff>18835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9962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3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118300</xdr:rowOff>
    </xdr:from>
    <xdr:to>
      <xdr:col>10</xdr:col>
      <xdr:colOff>165100</xdr:colOff>
      <xdr:row>78</xdr:row>
      <xdr:rowOff>48450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39577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31204</xdr:rowOff>
    </xdr:from>
    <xdr:to>
      <xdr:col>6</xdr:col>
      <xdr:colOff>38100</xdr:colOff>
      <xdr:row>75</xdr:row>
      <xdr:rowOff>132804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149331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130959</xdr:rowOff>
    </xdr:from>
    <xdr:to>
      <xdr:col>24</xdr:col>
      <xdr:colOff>63500</xdr:colOff>
      <xdr:row>96</xdr:row>
      <xdr:rowOff>64001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8709"/>
          <a:ext cx="838200" cy="10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9736</xdr:rowOff>
    </xdr:from>
    <xdr:to>
      <xdr:col>19</xdr:col>
      <xdr:colOff>177800</xdr:colOff>
      <xdr:row>96</xdr:row>
      <xdr:rowOff>64001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68936"/>
          <a:ext cx="8890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9736</xdr:rowOff>
    </xdr:from>
    <xdr:to>
      <xdr:col>15</xdr:col>
      <xdr:colOff>50800</xdr:colOff>
      <xdr:row>96</xdr:row>
      <xdr:rowOff>52048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68936"/>
          <a:ext cx="889000" cy="4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52048</xdr:rowOff>
    </xdr:from>
    <xdr:to>
      <xdr:col>10</xdr:col>
      <xdr:colOff>114300</xdr:colOff>
      <xdr:row>96</xdr:row>
      <xdr:rowOff>133930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1248"/>
          <a:ext cx="889000" cy="8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80159</xdr:rowOff>
    </xdr:from>
    <xdr:to>
      <xdr:col>24</xdr:col>
      <xdr:colOff>114300</xdr:colOff>
      <xdr:row>96</xdr:row>
      <xdr:rowOff>10309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103036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13201</xdr:rowOff>
    </xdr:from>
    <xdr:to>
      <xdr:col>20</xdr:col>
      <xdr:colOff>38100</xdr:colOff>
      <xdr:row>96</xdr:row>
      <xdr:rowOff>114801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105928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6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130386</xdr:rowOff>
    </xdr:from>
    <xdr:to>
      <xdr:col>15</xdr:col>
      <xdr:colOff>101600</xdr:colOff>
      <xdr:row>96</xdr:row>
      <xdr:rowOff>60536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77063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1248</xdr:rowOff>
    </xdr:from>
    <xdr:to>
      <xdr:col>10</xdr:col>
      <xdr:colOff>165100</xdr:colOff>
      <xdr:row>96</xdr:row>
      <xdr:rowOff>102848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119375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3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83130</xdr:rowOff>
    </xdr:from>
    <xdr:to>
      <xdr:col>6</xdr:col>
      <xdr:colOff>38100</xdr:colOff>
      <xdr:row>97</xdr:row>
      <xdr:rowOff>13280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29807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93978</xdr:rowOff>
    </xdr:from>
    <xdr:to>
      <xdr:col>55</xdr:col>
      <xdr:colOff>0</xdr:colOff>
      <xdr:row>37</xdr:row>
      <xdr:rowOff>149258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37628"/>
          <a:ext cx="838200" cy="5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58722</xdr:rowOff>
    </xdr:from>
    <xdr:to>
      <xdr:col>50</xdr:col>
      <xdr:colOff>114300</xdr:colOff>
      <xdr:row>37</xdr:row>
      <xdr:rowOff>149258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02372"/>
          <a:ext cx="889000" cy="9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58722</xdr:rowOff>
    </xdr:from>
    <xdr:to>
      <xdr:col>45</xdr:col>
      <xdr:colOff>177800</xdr:colOff>
      <xdr:row>37</xdr:row>
      <xdr:rowOff>159390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02372"/>
          <a:ext cx="889000" cy="10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107655</xdr:rowOff>
    </xdr:from>
    <xdr:to>
      <xdr:col>41</xdr:col>
      <xdr:colOff>50800</xdr:colOff>
      <xdr:row>37</xdr:row>
      <xdr:rowOff>159390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51305"/>
          <a:ext cx="889000" cy="5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43178</xdr:rowOff>
    </xdr:from>
    <xdr:to>
      <xdr:col>55</xdr:col>
      <xdr:colOff>50800</xdr:colOff>
      <xdr:row>37</xdr:row>
      <xdr:rowOff>144778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66055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98458</xdr:rowOff>
    </xdr:from>
    <xdr:to>
      <xdr:col>50</xdr:col>
      <xdr:colOff>165100</xdr:colOff>
      <xdr:row>38</xdr:row>
      <xdr:rowOff>28608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45135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1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7922</xdr:rowOff>
    </xdr:from>
    <xdr:to>
      <xdr:col>46</xdr:col>
      <xdr:colOff>38100</xdr:colOff>
      <xdr:row>37</xdr:row>
      <xdr:rowOff>109522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126049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2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108590</xdr:rowOff>
    </xdr:from>
    <xdr:to>
      <xdr:col>41</xdr:col>
      <xdr:colOff>101600</xdr:colOff>
      <xdr:row>38</xdr:row>
      <xdr:rowOff>38740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55267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2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56855</xdr:rowOff>
    </xdr:from>
    <xdr:to>
      <xdr:col>36</xdr:col>
      <xdr:colOff>165100</xdr:colOff>
      <xdr:row>37</xdr:row>
      <xdr:rowOff>158455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3532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17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148075</xdr:rowOff>
    </xdr:from>
    <xdr:to>
      <xdr:col>55</xdr:col>
      <xdr:colOff>0</xdr:colOff>
      <xdr:row>57</xdr:row>
      <xdr:rowOff>80604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234925"/>
          <a:ext cx="838200" cy="6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148075</xdr:rowOff>
    </xdr:from>
    <xdr:to>
      <xdr:col>50</xdr:col>
      <xdr:colOff>114300</xdr:colOff>
      <xdr:row>55</xdr:row>
      <xdr:rowOff>92131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234925"/>
          <a:ext cx="889000" cy="28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135548</xdr:rowOff>
    </xdr:from>
    <xdr:to>
      <xdr:col>45</xdr:col>
      <xdr:colOff>177800</xdr:colOff>
      <xdr:row>55</xdr:row>
      <xdr:rowOff>92131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050948"/>
          <a:ext cx="889000" cy="47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135548</xdr:rowOff>
    </xdr:from>
    <xdr:to>
      <xdr:col>41</xdr:col>
      <xdr:colOff>50800</xdr:colOff>
      <xdr:row>55</xdr:row>
      <xdr:rowOff>143802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050948"/>
          <a:ext cx="889000" cy="5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29804</xdr:rowOff>
    </xdr:from>
    <xdr:to>
      <xdr:col>55</xdr:col>
      <xdr:colOff>50800</xdr:colOff>
      <xdr:row>57</xdr:row>
      <xdr:rowOff>131404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52681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5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97275</xdr:rowOff>
    </xdr:from>
    <xdr:to>
      <xdr:col>50</xdr:col>
      <xdr:colOff>165100</xdr:colOff>
      <xdr:row>54</xdr:row>
      <xdr:rowOff>27425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1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43952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895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41331</xdr:rowOff>
    </xdr:from>
    <xdr:to>
      <xdr:col>46</xdr:col>
      <xdr:colOff>38100</xdr:colOff>
      <xdr:row>55</xdr:row>
      <xdr:rowOff>142931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159458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2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84748</xdr:rowOff>
    </xdr:from>
    <xdr:to>
      <xdr:col>41</xdr:col>
      <xdr:colOff>101600</xdr:colOff>
      <xdr:row>53</xdr:row>
      <xdr:rowOff>14898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0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31425</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16205" y="87753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93002</xdr:rowOff>
    </xdr:from>
    <xdr:to>
      <xdr:col>36</xdr:col>
      <xdr:colOff>165100</xdr:colOff>
      <xdr:row>56</xdr:row>
      <xdr:rowOff>23152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39679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29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151848</xdr:rowOff>
    </xdr:from>
    <xdr:to>
      <xdr:col>55</xdr:col>
      <xdr:colOff>0</xdr:colOff>
      <xdr:row>77</xdr:row>
      <xdr:rowOff>117666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82048"/>
          <a:ext cx="838200" cy="13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118557</xdr:rowOff>
    </xdr:from>
    <xdr:to>
      <xdr:col>50</xdr:col>
      <xdr:colOff>114300</xdr:colOff>
      <xdr:row>76</xdr:row>
      <xdr:rowOff>151848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977307"/>
          <a:ext cx="889000" cy="20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104432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85685</xdr:rowOff>
    </xdr:from>
    <xdr:to>
      <xdr:col>45</xdr:col>
      <xdr:colOff>177800</xdr:colOff>
      <xdr:row>75</xdr:row>
      <xdr:rowOff>118557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258635"/>
          <a:ext cx="8890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85685</xdr:rowOff>
    </xdr:from>
    <xdr:to>
      <xdr:col>41</xdr:col>
      <xdr:colOff>50800</xdr:colOff>
      <xdr:row>74</xdr:row>
      <xdr:rowOff>160246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258635"/>
          <a:ext cx="889000" cy="5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66866</xdr:rowOff>
    </xdr:from>
    <xdr:to>
      <xdr:col>55</xdr:col>
      <xdr:colOff>50800</xdr:colOff>
      <xdr:row>77</xdr:row>
      <xdr:rowOff>168466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89743</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1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101048</xdr:rowOff>
    </xdr:from>
    <xdr:to>
      <xdr:col>50</xdr:col>
      <xdr:colOff>165100</xdr:colOff>
      <xdr:row>77</xdr:row>
      <xdr:rowOff>31198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47726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90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67757</xdr:rowOff>
    </xdr:from>
    <xdr:to>
      <xdr:col>46</xdr:col>
      <xdr:colOff>38100</xdr:colOff>
      <xdr:row>75</xdr:row>
      <xdr:rowOff>169357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14434</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70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34885</xdr:rowOff>
    </xdr:from>
    <xdr:to>
      <xdr:col>41</xdr:col>
      <xdr:colOff>101600</xdr:colOff>
      <xdr:row>71</xdr:row>
      <xdr:rowOff>136485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2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153012</xdr:rowOff>
    </xdr:from>
    <xdr:ext cx="69018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16205" y="11983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109446</xdr:rowOff>
    </xdr:from>
    <xdr:to>
      <xdr:col>36</xdr:col>
      <xdr:colOff>165100</xdr:colOff>
      <xdr:row>75</xdr:row>
      <xdr:rowOff>39596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56123</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57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107869</xdr:rowOff>
    </xdr:from>
    <xdr:to>
      <xdr:col>54</xdr:col>
      <xdr:colOff>189865</xdr:colOff>
      <xdr:row>98</xdr:row>
      <xdr:rowOff>136221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052719"/>
          <a:ext cx="1270" cy="8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140048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136221</xdr:rowOff>
    </xdr:from>
    <xdr:to>
      <xdr:col>55</xdr:col>
      <xdr:colOff>88900</xdr:colOff>
      <xdr:row>98</xdr:row>
      <xdr:rowOff>136221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54546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8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107869</xdr:rowOff>
    </xdr:from>
    <xdr:to>
      <xdr:col>55</xdr:col>
      <xdr:colOff>88900</xdr:colOff>
      <xdr:row>93</xdr:row>
      <xdr:rowOff>107869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05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17552</xdr:rowOff>
    </xdr:from>
    <xdr:to>
      <xdr:col>55</xdr:col>
      <xdr:colOff>0</xdr:colOff>
      <xdr:row>97</xdr:row>
      <xdr:rowOff>38133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619502"/>
          <a:ext cx="838200" cy="104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158914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46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136037</xdr:rowOff>
    </xdr:from>
    <xdr:to>
      <xdr:col>55</xdr:col>
      <xdr:colOff>50800</xdr:colOff>
      <xdr:row>97</xdr:row>
      <xdr:rowOff>66187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17552</xdr:rowOff>
    </xdr:from>
    <xdr:to>
      <xdr:col>50</xdr:col>
      <xdr:colOff>114300</xdr:colOff>
      <xdr:row>96</xdr:row>
      <xdr:rowOff>168225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619502"/>
          <a:ext cx="889000" cy="100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169948</xdr:rowOff>
    </xdr:from>
    <xdr:to>
      <xdr:col>50</xdr:col>
      <xdr:colOff>165100</xdr:colOff>
      <xdr:row>96</xdr:row>
      <xdr:rowOff>100098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91225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168225</xdr:rowOff>
    </xdr:from>
    <xdr:to>
      <xdr:col>45</xdr:col>
      <xdr:colOff>177800</xdr:colOff>
      <xdr:row>98</xdr:row>
      <xdr:rowOff>94791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27425"/>
          <a:ext cx="889000" cy="26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67993</xdr:rowOff>
    </xdr:from>
    <xdr:to>
      <xdr:col>46</xdr:col>
      <xdr:colOff>38100</xdr:colOff>
      <xdr:row>96</xdr:row>
      <xdr:rowOff>169593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14670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3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94791</xdr:rowOff>
    </xdr:from>
    <xdr:to>
      <xdr:col>41</xdr:col>
      <xdr:colOff>50800</xdr:colOff>
      <xdr:row>98</xdr:row>
      <xdr:rowOff>135283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96891"/>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47706</xdr:rowOff>
    </xdr:from>
    <xdr:to>
      <xdr:col>41</xdr:col>
      <xdr:colOff>101600</xdr:colOff>
      <xdr:row>96</xdr:row>
      <xdr:rowOff>149306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0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165833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2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75474</xdr:rowOff>
    </xdr:from>
    <xdr:to>
      <xdr:col>36</xdr:col>
      <xdr:colOff>165100</xdr:colOff>
      <xdr:row>97</xdr:row>
      <xdr:rowOff>5624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22151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30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158783</xdr:rowOff>
    </xdr:from>
    <xdr:to>
      <xdr:col>55</xdr:col>
      <xdr:colOff>50800</xdr:colOff>
      <xdr:row>97</xdr:row>
      <xdr:rowOff>88933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137210</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9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138202</xdr:rowOff>
    </xdr:from>
    <xdr:to>
      <xdr:col>50</xdr:col>
      <xdr:colOff>165100</xdr:colOff>
      <xdr:row>91</xdr:row>
      <xdr:rowOff>68352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5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84879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34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117425</xdr:rowOff>
    </xdr:from>
    <xdr:to>
      <xdr:col>46</xdr:col>
      <xdr:colOff>38100</xdr:colOff>
      <xdr:row>97</xdr:row>
      <xdr:rowOff>47575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38702</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6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43991</xdr:rowOff>
    </xdr:from>
    <xdr:to>
      <xdr:col>41</xdr:col>
      <xdr:colOff>101600</xdr:colOff>
      <xdr:row>98</xdr:row>
      <xdr:rowOff>145591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136718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84483</xdr:rowOff>
    </xdr:from>
    <xdr:to>
      <xdr:col>36</xdr:col>
      <xdr:colOff>165100</xdr:colOff>
      <xdr:row>99</xdr:row>
      <xdr:rowOff>14633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5760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27526</xdr:rowOff>
    </xdr:from>
    <xdr:to>
      <xdr:col>85</xdr:col>
      <xdr:colOff>127000</xdr:colOff>
      <xdr:row>39</xdr:row>
      <xdr:rowOff>33238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14076"/>
          <a:ext cx="838200" cy="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99756</xdr:rowOff>
    </xdr:from>
    <xdr:to>
      <xdr:col>81</xdr:col>
      <xdr:colOff>50800</xdr:colOff>
      <xdr:row>39</xdr:row>
      <xdr:rowOff>27526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14856"/>
          <a:ext cx="889000" cy="9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51647</xdr:rowOff>
    </xdr:from>
    <xdr:to>
      <xdr:col>76</xdr:col>
      <xdr:colOff>114300</xdr:colOff>
      <xdr:row>38</xdr:row>
      <xdr:rowOff>99756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395297"/>
          <a:ext cx="889000" cy="21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51647</xdr:rowOff>
    </xdr:from>
    <xdr:to>
      <xdr:col>71</xdr:col>
      <xdr:colOff>177800</xdr:colOff>
      <xdr:row>38</xdr:row>
      <xdr:rowOff>89340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395297"/>
          <a:ext cx="889000" cy="2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32839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153888</xdr:rowOff>
    </xdr:from>
    <xdr:to>
      <xdr:col>85</xdr:col>
      <xdr:colOff>177800</xdr:colOff>
      <xdr:row>39</xdr:row>
      <xdr:rowOff>84038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68815</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148176</xdr:rowOff>
    </xdr:from>
    <xdr:to>
      <xdr:col>81</xdr:col>
      <xdr:colOff>101600</xdr:colOff>
      <xdr:row>39</xdr:row>
      <xdr:rowOff>78326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69453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48956</xdr:rowOff>
    </xdr:from>
    <xdr:to>
      <xdr:col>76</xdr:col>
      <xdr:colOff>165100</xdr:colOff>
      <xdr:row>38</xdr:row>
      <xdr:rowOff>150556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141683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6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847</xdr:rowOff>
    </xdr:from>
    <xdr:to>
      <xdr:col>72</xdr:col>
      <xdr:colOff>38100</xdr:colOff>
      <xdr:row>37</xdr:row>
      <xdr:rowOff>102447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118974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1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38540</xdr:rowOff>
    </xdr:from>
    <xdr:to>
      <xdr:col>67</xdr:col>
      <xdr:colOff>101600</xdr:colOff>
      <xdr:row>38</xdr:row>
      <xdr:rowOff>140140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156667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2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166069</xdr:rowOff>
    </xdr:from>
    <xdr:to>
      <xdr:col>85</xdr:col>
      <xdr:colOff>127000</xdr:colOff>
      <xdr:row>74</xdr:row>
      <xdr:rowOff>97075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681919"/>
          <a:ext cx="838200" cy="10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97075</xdr:rowOff>
    </xdr:from>
    <xdr:to>
      <xdr:col>81</xdr:col>
      <xdr:colOff>50800</xdr:colOff>
      <xdr:row>75</xdr:row>
      <xdr:rowOff>63274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84375"/>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63274</xdr:rowOff>
    </xdr:from>
    <xdr:to>
      <xdr:col>76</xdr:col>
      <xdr:colOff>114300</xdr:colOff>
      <xdr:row>76</xdr:row>
      <xdr:rowOff>34553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22024"/>
          <a:ext cx="889000" cy="1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4394</xdr:rowOff>
    </xdr:from>
    <xdr:to>
      <xdr:col>71</xdr:col>
      <xdr:colOff>177800</xdr:colOff>
      <xdr:row>76</xdr:row>
      <xdr:rowOff>34553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34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115269</xdr:rowOff>
    </xdr:from>
    <xdr:to>
      <xdr:col>85</xdr:col>
      <xdr:colOff>177800</xdr:colOff>
      <xdr:row>74</xdr:row>
      <xdr:rowOff>45419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6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138146</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8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46275</xdr:rowOff>
    </xdr:from>
    <xdr:to>
      <xdr:col>81</xdr:col>
      <xdr:colOff>101600</xdr:colOff>
      <xdr:row>74</xdr:row>
      <xdr:rowOff>147875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164402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50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12474</xdr:rowOff>
    </xdr:from>
    <xdr:to>
      <xdr:col>76</xdr:col>
      <xdr:colOff>165100</xdr:colOff>
      <xdr:row>75</xdr:row>
      <xdr:rowOff>114074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130601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64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155203</xdr:rowOff>
    </xdr:from>
    <xdr:to>
      <xdr:col>72</xdr:col>
      <xdr:colOff>38100</xdr:colOff>
      <xdr:row>76</xdr:row>
      <xdr:rowOff>85353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101880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78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125044</xdr:rowOff>
    </xdr:from>
    <xdr:to>
      <xdr:col>67</xdr:col>
      <xdr:colOff>101600</xdr:colOff>
      <xdr:row>76</xdr:row>
      <xdr:rowOff>55194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71721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7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71096</xdr:rowOff>
    </xdr:from>
    <xdr:to>
      <xdr:col>85</xdr:col>
      <xdr:colOff>127000</xdr:colOff>
      <xdr:row>97</xdr:row>
      <xdr:rowOff>1054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30296"/>
          <a:ext cx="838200" cy="10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293</xdr:rowOff>
    </xdr:from>
    <xdr:to>
      <xdr:col>81</xdr:col>
      <xdr:colOff>50800</xdr:colOff>
      <xdr:row>97</xdr:row>
      <xdr:rowOff>1054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3094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293</xdr:rowOff>
    </xdr:from>
    <xdr:to>
      <xdr:col>76</xdr:col>
      <xdr:colOff>114300</xdr:colOff>
      <xdr:row>97</xdr:row>
      <xdr:rowOff>117010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30943"/>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117010</xdr:rowOff>
    </xdr:from>
    <xdr:to>
      <xdr:col>71</xdr:col>
      <xdr:colOff>177800</xdr:colOff>
      <xdr:row>98</xdr:row>
      <xdr:rowOff>10756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47660"/>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20296</xdr:rowOff>
    </xdr:from>
    <xdr:to>
      <xdr:col>85</xdr:col>
      <xdr:colOff>177800</xdr:colOff>
      <xdr:row>96</xdr:row>
      <xdr:rowOff>121896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43173</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3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121704</xdr:rowOff>
    </xdr:from>
    <xdr:to>
      <xdr:col>81</xdr:col>
      <xdr:colOff>101600</xdr:colOff>
      <xdr:row>97</xdr:row>
      <xdr:rowOff>51854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42981</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67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120943</xdr:rowOff>
    </xdr:from>
    <xdr:to>
      <xdr:col>76</xdr:col>
      <xdr:colOff>165100</xdr:colOff>
      <xdr:row>97</xdr:row>
      <xdr:rowOff>51093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67620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3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66210</xdr:rowOff>
    </xdr:from>
    <xdr:to>
      <xdr:col>72</xdr:col>
      <xdr:colOff>38100</xdr:colOff>
      <xdr:row>97</xdr:row>
      <xdr:rowOff>167810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12887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131406</xdr:rowOff>
    </xdr:from>
    <xdr:to>
      <xdr:col>67</xdr:col>
      <xdr:colOff>101600</xdr:colOff>
      <xdr:row>98</xdr:row>
      <xdr:rowOff>61556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52683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56215</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6399865"/>
          <a:ext cx="1269" cy="25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3400</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899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2892</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61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56215</xdr:rowOff>
    </xdr:from>
    <xdr:to>
      <xdr:col>116</xdr:col>
      <xdr:colOff>152400</xdr:colOff>
      <xdr:row>37</xdr:row>
      <xdr:rowOff>56215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3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28074</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43174"/>
          <a:ext cx="838200" cy="1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47850</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62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69423</xdr:rowOff>
    </xdr:from>
    <xdr:to>
      <xdr:col>116</xdr:col>
      <xdr:colOff>114300</xdr:colOff>
      <xdr:row>38</xdr:row>
      <xdr:rowOff>171023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123584</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38684"/>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69858</xdr:rowOff>
    </xdr:from>
    <xdr:to>
      <xdr:col>112</xdr:col>
      <xdr:colOff>38100</xdr:colOff>
      <xdr:row>39</xdr:row>
      <xdr:rowOff>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16535</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360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92471</xdr:rowOff>
    </xdr:from>
    <xdr:to>
      <xdr:col>107</xdr:col>
      <xdr:colOff>50800</xdr:colOff>
      <xdr:row>38</xdr:row>
      <xdr:rowOff>123584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07571"/>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67640</xdr:rowOff>
    </xdr:from>
    <xdr:to>
      <xdr:col>107</xdr:col>
      <xdr:colOff>101600</xdr:colOff>
      <xdr:row>38</xdr:row>
      <xdr:rowOff>169240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14317</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35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148249</xdr:rowOff>
    </xdr:from>
    <xdr:to>
      <xdr:col>102</xdr:col>
      <xdr:colOff>114300</xdr:colOff>
      <xdr:row>38</xdr:row>
      <xdr:rowOff>92471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463199"/>
          <a:ext cx="889000" cy="11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83779</xdr:rowOff>
    </xdr:from>
    <xdr:to>
      <xdr:col>102</xdr:col>
      <xdr:colOff>165100</xdr:colOff>
      <xdr:row>39</xdr:row>
      <xdr:rowOff>13929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5056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85425</xdr:rowOff>
    </xdr:from>
    <xdr:to>
      <xdr:col>98</xdr:col>
      <xdr:colOff>38100</xdr:colOff>
      <xdr:row>39</xdr:row>
      <xdr:rowOff>15575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6702</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69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148725</xdr:rowOff>
    </xdr:from>
    <xdr:to>
      <xdr:col>116</xdr:col>
      <xdr:colOff>114300</xdr:colOff>
      <xdr:row>38</xdr:row>
      <xdr:rowOff>78874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923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129893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72784</xdr:rowOff>
    </xdr:from>
    <xdr:to>
      <xdr:col>107</xdr:col>
      <xdr:colOff>101600</xdr:colOff>
      <xdr:row>39</xdr:row>
      <xdr:rowOff>2934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165511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8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41671</xdr:rowOff>
    </xdr:from>
    <xdr:to>
      <xdr:col>102</xdr:col>
      <xdr:colOff>165100</xdr:colOff>
      <xdr:row>38</xdr:row>
      <xdr:rowOff>143271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159798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3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97449</xdr:rowOff>
    </xdr:from>
    <xdr:to>
      <xdr:col>98</xdr:col>
      <xdr:colOff>38100</xdr:colOff>
      <xdr:row>32</xdr:row>
      <xdr:rowOff>27599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4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44126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51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75523</xdr:rowOff>
    </xdr:from>
    <xdr:to>
      <xdr:col>116</xdr:col>
      <xdr:colOff>63500</xdr:colOff>
      <xdr:row>75</xdr:row>
      <xdr:rowOff>116667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34273"/>
          <a:ext cx="8382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116667</xdr:rowOff>
    </xdr:from>
    <xdr:to>
      <xdr:col>111</xdr:col>
      <xdr:colOff>177800</xdr:colOff>
      <xdr:row>75</xdr:row>
      <xdr:rowOff>119547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75417"/>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119547</xdr:rowOff>
    </xdr:from>
    <xdr:to>
      <xdr:col>107</xdr:col>
      <xdr:colOff>50800</xdr:colOff>
      <xdr:row>76</xdr:row>
      <xdr:rowOff>9192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78297"/>
          <a:ext cx="889000" cy="6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40277</xdr:rowOff>
    </xdr:from>
    <xdr:to>
      <xdr:col>102</xdr:col>
      <xdr:colOff>114300</xdr:colOff>
      <xdr:row>76</xdr:row>
      <xdr:rowOff>9192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899027"/>
          <a:ext cx="889000" cy="1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24723</xdr:rowOff>
    </xdr:from>
    <xdr:to>
      <xdr:col>116</xdr:col>
      <xdr:colOff>114300</xdr:colOff>
      <xdr:row>75</xdr:row>
      <xdr:rowOff>126323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47600</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3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65867</xdr:rowOff>
    </xdr:from>
    <xdr:to>
      <xdr:col>112</xdr:col>
      <xdr:colOff>38100</xdr:colOff>
      <xdr:row>75</xdr:row>
      <xdr:rowOff>167466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2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12544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69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68747</xdr:rowOff>
    </xdr:from>
    <xdr:to>
      <xdr:col>107</xdr:col>
      <xdr:colOff>101600</xdr:colOff>
      <xdr:row>75</xdr:row>
      <xdr:rowOff>170346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27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15424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270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129842</xdr:rowOff>
    </xdr:from>
    <xdr:to>
      <xdr:col>102</xdr:col>
      <xdr:colOff>165100</xdr:colOff>
      <xdr:row>76</xdr:row>
      <xdr:rowOff>59993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88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51119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795" y="1308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160927</xdr:rowOff>
    </xdr:from>
    <xdr:to>
      <xdr:col>98</xdr:col>
      <xdr:colOff>38100</xdr:colOff>
      <xdr:row>75</xdr:row>
      <xdr:rowOff>91077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8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107604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62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今後控える退職に備えた職員の補充、新人採用の一方で再任用の活用</a:t>
          </a:r>
          <a:r>
            <a:rPr kumimoji="1" lang="ja-JP" altLang="en-US" sz="900">
              <a:solidFill>
                <a:schemeClr val="dk1"/>
              </a:solidFill>
              <a:effectLst/>
              <a:latin typeface="+mn-lt"/>
              <a:ea typeface="+mn-ea"/>
              <a:cs typeface="+mn-cs"/>
            </a:rPr>
            <a:t>、加えて会計年度任用職員の処遇改善等により</a:t>
          </a:r>
          <a:r>
            <a:rPr kumimoji="1" lang="ja-JP" altLang="ja-JP" sz="900">
              <a:solidFill>
                <a:schemeClr val="dk1"/>
              </a:solidFill>
              <a:effectLst/>
              <a:latin typeface="+mn-lt"/>
              <a:ea typeface="+mn-ea"/>
              <a:cs typeface="+mn-cs"/>
            </a:rPr>
            <a:t>人件費が増となって</a:t>
          </a:r>
          <a:r>
            <a:rPr kumimoji="1" lang="ja-JP" altLang="en-US" sz="900">
              <a:solidFill>
                <a:schemeClr val="dk1"/>
              </a:solidFill>
              <a:effectLst/>
              <a:latin typeface="+mn-lt"/>
              <a:ea typeface="+mn-ea"/>
              <a:cs typeface="+mn-cs"/>
            </a:rPr>
            <a:t>いる。人件費については会計年度任用職員の処遇改善により令和</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年度までは大きく上昇の見込みである。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物件費において</a:t>
          </a:r>
          <a:r>
            <a:rPr kumimoji="1" lang="ja-JP" altLang="en-US" sz="900">
              <a:solidFill>
                <a:schemeClr val="dk1"/>
              </a:solidFill>
              <a:effectLst/>
              <a:latin typeface="+mn-lt"/>
              <a:ea typeface="+mn-ea"/>
              <a:cs typeface="+mn-cs"/>
            </a:rPr>
            <a:t>は地域おこし協力隊関連の委託費により</a:t>
          </a:r>
          <a:r>
            <a:rPr kumimoji="1" lang="ja-JP" altLang="ja-JP" sz="900">
              <a:solidFill>
                <a:schemeClr val="dk1"/>
              </a:solidFill>
              <a:effectLst/>
              <a:latin typeface="+mn-lt"/>
              <a:ea typeface="+mn-ea"/>
              <a:cs typeface="+mn-cs"/>
            </a:rPr>
            <a:t>大きく増額となっている。</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年度には運用変更により委託費から補助費に変更となることから事業費が大きく変動することが予想される。</a:t>
          </a:r>
          <a:endParaRPr lang="ja-JP" altLang="ja-JP" sz="1050">
            <a:effectLst/>
          </a:endParaRPr>
        </a:p>
        <a:p>
          <a:r>
            <a:rPr kumimoji="1" lang="ja-JP" altLang="ja-JP" sz="900">
              <a:solidFill>
                <a:schemeClr val="dk1"/>
              </a:solidFill>
              <a:effectLst/>
              <a:latin typeface="+mn-lt"/>
              <a:ea typeface="+mn-ea"/>
              <a:cs typeface="+mn-cs"/>
            </a:rPr>
            <a:t>普通建設事業費（うち新規整備）については基幹施設の整備を行</a:t>
          </a:r>
          <a:r>
            <a:rPr kumimoji="1" lang="ja-JP" altLang="en-US" sz="900">
              <a:solidFill>
                <a:schemeClr val="dk1"/>
              </a:solidFill>
              <a:effectLst/>
              <a:latin typeface="+mn-lt"/>
              <a:ea typeface="+mn-ea"/>
              <a:cs typeface="+mn-cs"/>
            </a:rPr>
            <a:t>い、</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年度で完了と</a:t>
          </a:r>
          <a:r>
            <a:rPr kumimoji="1" lang="ja-JP" altLang="en-US" sz="900">
              <a:solidFill>
                <a:schemeClr val="dk1"/>
              </a:solidFill>
              <a:effectLst/>
              <a:latin typeface="+mn-lt"/>
              <a:ea typeface="+mn-ea"/>
              <a:cs typeface="+mn-cs"/>
            </a:rPr>
            <a:t>なったため令和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年度には基幹施設の整備のピークである令和元年度からは大きく減少した値となった。普通</a:t>
          </a:r>
          <a:r>
            <a:rPr kumimoji="1" lang="ja-JP" altLang="ja-JP" sz="900">
              <a:solidFill>
                <a:schemeClr val="dk1"/>
              </a:solidFill>
              <a:effectLst/>
              <a:latin typeface="+mn-lt"/>
              <a:ea typeface="+mn-ea"/>
              <a:cs typeface="+mn-cs"/>
            </a:rPr>
            <a:t>建設事業費（うち更新整備）については</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年度には</a:t>
          </a:r>
          <a:r>
            <a:rPr kumimoji="1" lang="ja-JP" altLang="ja-JP" sz="900">
              <a:solidFill>
                <a:schemeClr val="dk1"/>
              </a:solidFill>
              <a:effectLst/>
              <a:latin typeface="+mn-lt"/>
              <a:ea typeface="+mn-ea"/>
              <a:cs typeface="+mn-cs"/>
            </a:rPr>
            <a:t>脱炭素関連事業や観光施設建設改良事業により大幅増となっている</a:t>
          </a:r>
          <a:r>
            <a:rPr kumimoji="1" lang="ja-JP" altLang="en-US" sz="900">
              <a:solidFill>
                <a:schemeClr val="dk1"/>
              </a:solidFill>
              <a:effectLst/>
              <a:latin typeface="+mn-lt"/>
              <a:ea typeface="+mn-ea"/>
              <a:cs typeface="+mn-cs"/>
            </a:rPr>
            <a:t>が、令和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年度は令和</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年度へと繰越したことから事業費が大きく減少となった。その分令和</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年度の大幅な増が見込まれる。その他、村道橋梁等のライフサイクルコスト削減のための令和</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年ン度インフラ整備は今後も引き続き必要となることから継続的な更新整備費は見込まれる。</a:t>
          </a:r>
          <a:endParaRPr lang="ja-JP" altLang="ja-JP" sz="1050">
            <a:effectLst/>
          </a:endParaRPr>
        </a:p>
        <a:p>
          <a:r>
            <a:rPr kumimoji="1" lang="ja-JP" altLang="ja-JP" sz="900">
              <a:solidFill>
                <a:schemeClr val="dk1"/>
              </a:solidFill>
              <a:effectLst/>
              <a:latin typeface="+mn-lt"/>
              <a:ea typeface="+mn-ea"/>
              <a:cs typeface="+mn-cs"/>
            </a:rPr>
            <a:t>公債費については、基幹施設整備に資する償還により令和</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年度までは増加し、さらに脱炭素関連事業</a:t>
          </a:r>
          <a:r>
            <a:rPr kumimoji="1" lang="ja-JP" altLang="en-US" sz="900">
              <a:solidFill>
                <a:schemeClr val="dk1"/>
              </a:solidFill>
              <a:effectLst/>
              <a:latin typeface="+mn-lt"/>
              <a:ea typeface="+mn-ea"/>
              <a:cs typeface="+mn-cs"/>
            </a:rPr>
            <a:t>・観光施設整備事業等</a:t>
          </a:r>
          <a:r>
            <a:rPr kumimoji="1" lang="ja-JP" altLang="ja-JP" sz="900">
              <a:solidFill>
                <a:schemeClr val="dk1"/>
              </a:solidFill>
              <a:effectLst/>
              <a:latin typeface="+mn-lt"/>
              <a:ea typeface="+mn-ea"/>
              <a:cs typeface="+mn-cs"/>
            </a:rPr>
            <a:t>により令和</a:t>
          </a:r>
          <a:r>
            <a:rPr kumimoji="1" lang="ja-JP" altLang="en-US" sz="900">
              <a:solidFill>
                <a:schemeClr val="dk1"/>
              </a:solidFill>
              <a:effectLst/>
              <a:latin typeface="+mn-lt"/>
              <a:ea typeface="+mn-ea"/>
              <a:cs typeface="+mn-cs"/>
            </a:rPr>
            <a:t>８</a:t>
          </a:r>
          <a:r>
            <a:rPr kumimoji="1" lang="ja-JP" altLang="ja-JP" sz="900">
              <a:solidFill>
                <a:schemeClr val="dk1"/>
              </a:solidFill>
              <a:effectLst/>
              <a:latin typeface="+mn-lt"/>
              <a:ea typeface="+mn-ea"/>
              <a:cs typeface="+mn-cs"/>
            </a:rPr>
            <a:t>年度までは増加する見込みであるが以降は事業調整により抑えられるものとなっている。</a:t>
          </a:r>
          <a:endParaRPr lang="ja-JP" altLang="ja-JP" sz="1050">
            <a:effectLst/>
          </a:endParaRPr>
        </a:p>
        <a:p>
          <a:r>
            <a:rPr kumimoji="1" lang="ja-JP" altLang="ja-JP" sz="900">
              <a:solidFill>
                <a:schemeClr val="dk1"/>
              </a:solidFill>
              <a:effectLst/>
              <a:latin typeface="+mn-lt"/>
              <a:ea typeface="+mn-ea"/>
              <a:cs typeface="+mn-cs"/>
            </a:rPr>
            <a:t>全体的に類似団体に比べコストが高くなっているが、人口が</a:t>
          </a:r>
          <a:r>
            <a:rPr kumimoji="1" lang="en-US" altLang="ja-JP" sz="900">
              <a:solidFill>
                <a:schemeClr val="dk1"/>
              </a:solidFill>
              <a:effectLst/>
              <a:latin typeface="+mn-lt"/>
              <a:ea typeface="+mn-ea"/>
              <a:cs typeface="+mn-cs"/>
            </a:rPr>
            <a:t>5,000</a:t>
          </a:r>
          <a:r>
            <a:rPr kumimoji="1" lang="ja-JP" altLang="ja-JP" sz="900">
              <a:solidFill>
                <a:schemeClr val="dk1"/>
              </a:solidFill>
              <a:effectLst/>
              <a:latin typeface="+mn-lt"/>
              <a:ea typeface="+mn-ea"/>
              <a:cs typeface="+mn-cs"/>
            </a:rPr>
            <a:t>人未満という類型区分の中の</a:t>
          </a:r>
          <a:r>
            <a:rPr kumimoji="1" lang="en-US" altLang="ja-JP" sz="900">
              <a:solidFill>
                <a:schemeClr val="dk1"/>
              </a:solidFill>
              <a:effectLst/>
              <a:latin typeface="+mn-lt"/>
              <a:ea typeface="+mn-ea"/>
              <a:cs typeface="+mn-cs"/>
            </a:rPr>
            <a:t>1,400</a:t>
          </a:r>
          <a:r>
            <a:rPr kumimoji="1" lang="ja-JP" altLang="ja-JP" sz="900">
              <a:solidFill>
                <a:schemeClr val="dk1"/>
              </a:solidFill>
              <a:effectLst/>
              <a:latin typeface="+mn-lt"/>
              <a:ea typeface="+mn-ea"/>
              <a:cs typeface="+mn-cs"/>
            </a:rPr>
            <a:t>人相当の本村において、費用の多少の増減でも一人当たりに対するコストへの影響は大きいものとなる。したがって類似団体内において基幹施設整備・コロナ対策・地方創生推進関連事業・ＳＤＧｓ関連事業・脱炭素および再生可能エネルギー事業等率先して事業展開している本村においては住民一人当たりのコストが全体的に高い傾向とな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93323</xdr:rowOff>
    </xdr:from>
    <xdr:to>
      <xdr:col>24</xdr:col>
      <xdr:colOff>63500</xdr:colOff>
      <xdr:row>34</xdr:row>
      <xdr:rowOff>106353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92262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106353</xdr:rowOff>
    </xdr:from>
    <xdr:to>
      <xdr:col>19</xdr:col>
      <xdr:colOff>177800</xdr:colOff>
      <xdr:row>35</xdr:row>
      <xdr:rowOff>21428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935653"/>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143472</xdr:rowOff>
    </xdr:from>
    <xdr:to>
      <xdr:col>15</xdr:col>
      <xdr:colOff>50800</xdr:colOff>
      <xdr:row>35</xdr:row>
      <xdr:rowOff>21428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972772"/>
          <a:ext cx="889000" cy="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143472</xdr:rowOff>
    </xdr:from>
    <xdr:to>
      <xdr:col>10</xdr:col>
      <xdr:colOff>114300</xdr:colOff>
      <xdr:row>34</xdr:row>
      <xdr:rowOff>150158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972772"/>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42523</xdr:rowOff>
    </xdr:from>
    <xdr:to>
      <xdr:col>24</xdr:col>
      <xdr:colOff>114300</xdr:colOff>
      <xdr:row>34</xdr:row>
      <xdr:rowOff>144123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65400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7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55553</xdr:rowOff>
    </xdr:from>
    <xdr:to>
      <xdr:col>20</xdr:col>
      <xdr:colOff>38100</xdr:colOff>
      <xdr:row>34</xdr:row>
      <xdr:rowOff>157153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8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2230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6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142078</xdr:rowOff>
    </xdr:from>
    <xdr:to>
      <xdr:col>15</xdr:col>
      <xdr:colOff>101600</xdr:colOff>
      <xdr:row>35</xdr:row>
      <xdr:rowOff>72228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9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88755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7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92672</xdr:rowOff>
    </xdr:from>
    <xdr:to>
      <xdr:col>10</xdr:col>
      <xdr:colOff>165100</xdr:colOff>
      <xdr:row>35</xdr:row>
      <xdr:rowOff>22822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39349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6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99358</xdr:rowOff>
    </xdr:from>
    <xdr:to>
      <xdr:col>6</xdr:col>
      <xdr:colOff>38100</xdr:colOff>
      <xdr:row>35</xdr:row>
      <xdr:rowOff>29508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46035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7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161357</xdr:rowOff>
    </xdr:from>
    <xdr:to>
      <xdr:col>24</xdr:col>
      <xdr:colOff>63500</xdr:colOff>
      <xdr:row>54</xdr:row>
      <xdr:rowOff>24479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076757"/>
          <a:ext cx="838200" cy="2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161357</xdr:rowOff>
    </xdr:from>
    <xdr:to>
      <xdr:col>19</xdr:col>
      <xdr:colOff>177800</xdr:colOff>
      <xdr:row>54</xdr:row>
      <xdr:rowOff>50384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076757"/>
          <a:ext cx="889000" cy="2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124622</xdr:rowOff>
    </xdr:from>
    <xdr:to>
      <xdr:col>15</xdr:col>
      <xdr:colOff>50800</xdr:colOff>
      <xdr:row>54</xdr:row>
      <xdr:rowOff>50384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040022"/>
          <a:ext cx="889000" cy="2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124622</xdr:rowOff>
    </xdr:from>
    <xdr:to>
      <xdr:col>10</xdr:col>
      <xdr:colOff>114300</xdr:colOff>
      <xdr:row>56</xdr:row>
      <xdr:rowOff>14965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040022"/>
          <a:ext cx="889000" cy="57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166082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145129</xdr:rowOff>
    </xdr:from>
    <xdr:to>
      <xdr:col>24</xdr:col>
      <xdr:colOff>114300</xdr:colOff>
      <xdr:row>54</xdr:row>
      <xdr:rowOff>75279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168006</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0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110557</xdr:rowOff>
    </xdr:from>
    <xdr:to>
      <xdr:col>20</xdr:col>
      <xdr:colOff>38100</xdr:colOff>
      <xdr:row>53</xdr:row>
      <xdr:rowOff>40707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0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57234</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52205" y="8801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171034</xdr:rowOff>
    </xdr:from>
    <xdr:to>
      <xdr:col>15</xdr:col>
      <xdr:colOff>101600</xdr:colOff>
      <xdr:row>54</xdr:row>
      <xdr:rowOff>101184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2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117711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0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73822</xdr:rowOff>
    </xdr:from>
    <xdr:to>
      <xdr:col>10</xdr:col>
      <xdr:colOff>165100</xdr:colOff>
      <xdr:row>53</xdr:row>
      <xdr:rowOff>3972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89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20499</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674205" y="87644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135615</xdr:rowOff>
    </xdr:from>
    <xdr:to>
      <xdr:col>6</xdr:col>
      <xdr:colOff>38100</xdr:colOff>
      <xdr:row>56</xdr:row>
      <xdr:rowOff>65765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5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82292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3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156269</xdr:rowOff>
    </xdr:from>
    <xdr:to>
      <xdr:col>24</xdr:col>
      <xdr:colOff>63500</xdr:colOff>
      <xdr:row>73</xdr:row>
      <xdr:rowOff>87840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00669"/>
          <a:ext cx="838200" cy="1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156269</xdr:rowOff>
    </xdr:from>
    <xdr:to>
      <xdr:col>19</xdr:col>
      <xdr:colOff>177800</xdr:colOff>
      <xdr:row>73</xdr:row>
      <xdr:rowOff>92398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00669"/>
          <a:ext cx="889000" cy="10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92398</xdr:rowOff>
    </xdr:from>
    <xdr:to>
      <xdr:col>15</xdr:col>
      <xdr:colOff>50800</xdr:colOff>
      <xdr:row>73</xdr:row>
      <xdr:rowOff>106224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08248"/>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106224</xdr:rowOff>
    </xdr:from>
    <xdr:to>
      <xdr:col>10</xdr:col>
      <xdr:colOff>114300</xdr:colOff>
      <xdr:row>74</xdr:row>
      <xdr:rowOff>62181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2207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37040</xdr:rowOff>
    </xdr:from>
    <xdr:to>
      <xdr:col>24</xdr:col>
      <xdr:colOff>114300</xdr:colOff>
      <xdr:row>73</xdr:row>
      <xdr:rowOff>138640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59917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0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105469</xdr:rowOff>
    </xdr:from>
    <xdr:to>
      <xdr:col>20</xdr:col>
      <xdr:colOff>38100</xdr:colOff>
      <xdr:row>73</xdr:row>
      <xdr:rowOff>35619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52146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41598</xdr:rowOff>
    </xdr:from>
    <xdr:to>
      <xdr:col>15</xdr:col>
      <xdr:colOff>101600</xdr:colOff>
      <xdr:row>73</xdr:row>
      <xdr:rowOff>143198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159725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55424</xdr:rowOff>
    </xdr:from>
    <xdr:to>
      <xdr:col>10</xdr:col>
      <xdr:colOff>165100</xdr:colOff>
      <xdr:row>73</xdr:row>
      <xdr:rowOff>157024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2101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4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11381</xdr:rowOff>
    </xdr:from>
    <xdr:to>
      <xdr:col>6</xdr:col>
      <xdr:colOff>38100</xdr:colOff>
      <xdr:row>74</xdr:row>
      <xdr:rowOff>112981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6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129508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47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169052</xdr:rowOff>
    </xdr:from>
    <xdr:to>
      <xdr:col>24</xdr:col>
      <xdr:colOff>62865</xdr:colOff>
      <xdr:row>98</xdr:row>
      <xdr:rowOff>37706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942452"/>
          <a:ext cx="1270" cy="89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41533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37706</xdr:rowOff>
    </xdr:from>
    <xdr:to>
      <xdr:col>24</xdr:col>
      <xdr:colOff>152400</xdr:colOff>
      <xdr:row>98</xdr:row>
      <xdr:rowOff>37706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3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115729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71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169052</xdr:rowOff>
    </xdr:from>
    <xdr:to>
      <xdr:col>24</xdr:col>
      <xdr:colOff>152400</xdr:colOff>
      <xdr:row>92</xdr:row>
      <xdr:rowOff>169052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9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37539</xdr:rowOff>
    </xdr:from>
    <xdr:to>
      <xdr:col>24</xdr:col>
      <xdr:colOff>63500</xdr:colOff>
      <xdr:row>95</xdr:row>
      <xdr:rowOff>79034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25289"/>
          <a:ext cx="8382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80974</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0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102547</xdr:rowOff>
    </xdr:from>
    <xdr:to>
      <xdr:col>24</xdr:col>
      <xdr:colOff>114300</xdr:colOff>
      <xdr:row>97</xdr:row>
      <xdr:rowOff>32697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15475</xdr:rowOff>
    </xdr:from>
    <xdr:to>
      <xdr:col>19</xdr:col>
      <xdr:colOff>177800</xdr:colOff>
      <xdr:row>95</xdr:row>
      <xdr:rowOff>79034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617425"/>
          <a:ext cx="889000" cy="7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20286</xdr:rowOff>
    </xdr:from>
    <xdr:to>
      <xdr:col>20</xdr:col>
      <xdr:colOff>38100</xdr:colOff>
      <xdr:row>96</xdr:row>
      <xdr:rowOff>121886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113013</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131440</xdr:rowOff>
    </xdr:from>
    <xdr:to>
      <xdr:col>15</xdr:col>
      <xdr:colOff>50800</xdr:colOff>
      <xdr:row>91</xdr:row>
      <xdr:rowOff>15475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5390490"/>
          <a:ext cx="889000" cy="2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100981</xdr:rowOff>
    </xdr:from>
    <xdr:to>
      <xdr:col>15</xdr:col>
      <xdr:colOff>101600</xdr:colOff>
      <xdr:row>97</xdr:row>
      <xdr:rowOff>31131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22258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65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131440</xdr:rowOff>
    </xdr:from>
    <xdr:to>
      <xdr:col>10</xdr:col>
      <xdr:colOff>114300</xdr:colOff>
      <xdr:row>91</xdr:row>
      <xdr:rowOff>23465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5390490"/>
          <a:ext cx="889000" cy="2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155003</xdr:rowOff>
    </xdr:from>
    <xdr:to>
      <xdr:col>10</xdr:col>
      <xdr:colOff>165100</xdr:colOff>
      <xdr:row>97</xdr:row>
      <xdr:rowOff>85153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1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76280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15931</xdr:rowOff>
    </xdr:from>
    <xdr:to>
      <xdr:col>6</xdr:col>
      <xdr:colOff>38100</xdr:colOff>
      <xdr:row>97</xdr:row>
      <xdr:rowOff>117531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108658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158189</xdr:rowOff>
    </xdr:from>
    <xdr:to>
      <xdr:col>24</xdr:col>
      <xdr:colOff>114300</xdr:colOff>
      <xdr:row>95</xdr:row>
      <xdr:rowOff>88339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9616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2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28234</xdr:rowOff>
    </xdr:from>
    <xdr:to>
      <xdr:col>20</xdr:col>
      <xdr:colOff>38100</xdr:colOff>
      <xdr:row>95</xdr:row>
      <xdr:rowOff>129834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146361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09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136125</xdr:rowOff>
    </xdr:from>
    <xdr:to>
      <xdr:col>15</xdr:col>
      <xdr:colOff>101600</xdr:colOff>
      <xdr:row>91</xdr:row>
      <xdr:rowOff>66275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5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82802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34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80640</xdr:rowOff>
    </xdr:from>
    <xdr:to>
      <xdr:col>10</xdr:col>
      <xdr:colOff>165100</xdr:colOff>
      <xdr:row>90</xdr:row>
      <xdr:rowOff>10790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3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27317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11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144115</xdr:rowOff>
    </xdr:from>
    <xdr:to>
      <xdr:col>6</xdr:col>
      <xdr:colOff>38100</xdr:colOff>
      <xdr:row>91</xdr:row>
      <xdr:rowOff>74265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5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90792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60629</xdr:rowOff>
    </xdr:from>
    <xdr:to>
      <xdr:col>55</xdr:col>
      <xdr:colOff>0</xdr:colOff>
      <xdr:row>57</xdr:row>
      <xdr:rowOff>77825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33279"/>
          <a:ext cx="8382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54237</xdr:rowOff>
    </xdr:from>
    <xdr:to>
      <xdr:col>50</xdr:col>
      <xdr:colOff>114300</xdr:colOff>
      <xdr:row>57</xdr:row>
      <xdr:rowOff>77825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26887"/>
          <a:ext cx="889000" cy="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54237</xdr:rowOff>
    </xdr:from>
    <xdr:to>
      <xdr:col>45</xdr:col>
      <xdr:colOff>177800</xdr:colOff>
      <xdr:row>57</xdr:row>
      <xdr:rowOff>168066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26887"/>
          <a:ext cx="889000" cy="11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22230</xdr:rowOff>
    </xdr:from>
    <xdr:to>
      <xdr:col>41</xdr:col>
      <xdr:colOff>50800</xdr:colOff>
      <xdr:row>57</xdr:row>
      <xdr:rowOff>168066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94880"/>
          <a:ext cx="889000" cy="1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9829</xdr:rowOff>
    </xdr:from>
    <xdr:to>
      <xdr:col>55</xdr:col>
      <xdr:colOff>50800</xdr:colOff>
      <xdr:row>57</xdr:row>
      <xdr:rowOff>111429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32706</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3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27025</xdr:rowOff>
    </xdr:from>
    <xdr:to>
      <xdr:col>50</xdr:col>
      <xdr:colOff>165100</xdr:colOff>
      <xdr:row>57</xdr:row>
      <xdr:rowOff>128625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145152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57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3437</xdr:rowOff>
    </xdr:from>
    <xdr:to>
      <xdr:col>46</xdr:col>
      <xdr:colOff>38100</xdr:colOff>
      <xdr:row>57</xdr:row>
      <xdr:rowOff>105037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121564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55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117266</xdr:rowOff>
    </xdr:from>
    <xdr:to>
      <xdr:col>41</xdr:col>
      <xdr:colOff>101600</xdr:colOff>
      <xdr:row>58</xdr:row>
      <xdr:rowOff>47416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63943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66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142880</xdr:rowOff>
    </xdr:from>
    <xdr:to>
      <xdr:col>36</xdr:col>
      <xdr:colOff>165100</xdr:colOff>
      <xdr:row>57</xdr:row>
      <xdr:rowOff>73030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89557</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51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42351</xdr:rowOff>
    </xdr:from>
    <xdr:to>
      <xdr:col>55</xdr:col>
      <xdr:colOff>0</xdr:colOff>
      <xdr:row>75</xdr:row>
      <xdr:rowOff>33813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386751"/>
          <a:ext cx="838200" cy="50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42351</xdr:rowOff>
    </xdr:from>
    <xdr:to>
      <xdr:col>50</xdr:col>
      <xdr:colOff>114300</xdr:colOff>
      <xdr:row>76</xdr:row>
      <xdr:rowOff>97431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386751"/>
          <a:ext cx="889000" cy="7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97431</xdr:rowOff>
    </xdr:from>
    <xdr:to>
      <xdr:col>45</xdr:col>
      <xdr:colOff>177800</xdr:colOff>
      <xdr:row>76</xdr:row>
      <xdr:rowOff>155096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27631"/>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155096</xdr:rowOff>
    </xdr:from>
    <xdr:to>
      <xdr:col>41</xdr:col>
      <xdr:colOff>50800</xdr:colOff>
      <xdr:row>77</xdr:row>
      <xdr:rowOff>91061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85296"/>
          <a:ext cx="889000" cy="10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154463</xdr:rowOff>
    </xdr:from>
    <xdr:to>
      <xdr:col>55</xdr:col>
      <xdr:colOff>50800</xdr:colOff>
      <xdr:row>75</xdr:row>
      <xdr:rowOff>84613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5890</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9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163001</xdr:rowOff>
    </xdr:from>
    <xdr:to>
      <xdr:col>50</xdr:col>
      <xdr:colOff>165100</xdr:colOff>
      <xdr:row>72</xdr:row>
      <xdr:rowOff>93151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3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109678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21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46631</xdr:rowOff>
    </xdr:from>
    <xdr:to>
      <xdr:col>46</xdr:col>
      <xdr:colOff>38100</xdr:colOff>
      <xdr:row>76</xdr:row>
      <xdr:rowOff>148231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164759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285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104296</xdr:rowOff>
    </xdr:from>
    <xdr:to>
      <xdr:col>41</xdr:col>
      <xdr:colOff>101600</xdr:colOff>
      <xdr:row>77</xdr:row>
      <xdr:rowOff>34446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50973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290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40261</xdr:rowOff>
    </xdr:from>
    <xdr:to>
      <xdr:col>36</xdr:col>
      <xdr:colOff>165100</xdr:colOff>
      <xdr:row>77</xdr:row>
      <xdr:rowOff>141861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158388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51246</xdr:rowOff>
    </xdr:from>
    <xdr:to>
      <xdr:col>55</xdr:col>
      <xdr:colOff>0</xdr:colOff>
      <xdr:row>98</xdr:row>
      <xdr:rowOff>56894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53346"/>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51246</xdr:rowOff>
    </xdr:from>
    <xdr:to>
      <xdr:col>50</xdr:col>
      <xdr:colOff>114300</xdr:colOff>
      <xdr:row>98</xdr:row>
      <xdr:rowOff>70162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53346"/>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70162</xdr:rowOff>
    </xdr:from>
    <xdr:to>
      <xdr:col>45</xdr:col>
      <xdr:colOff>177800</xdr:colOff>
      <xdr:row>98</xdr:row>
      <xdr:rowOff>146292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72262"/>
          <a:ext cx="889000" cy="7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101743</xdr:rowOff>
    </xdr:from>
    <xdr:to>
      <xdr:col>41</xdr:col>
      <xdr:colOff>50800</xdr:colOff>
      <xdr:row>98</xdr:row>
      <xdr:rowOff>146292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03843"/>
          <a:ext cx="889000" cy="4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6094</xdr:rowOff>
    </xdr:from>
    <xdr:to>
      <xdr:col>55</xdr:col>
      <xdr:colOff>50800</xdr:colOff>
      <xdr:row>98</xdr:row>
      <xdr:rowOff>107694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117179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446</xdr:rowOff>
    </xdr:from>
    <xdr:to>
      <xdr:col>50</xdr:col>
      <xdr:colOff>165100</xdr:colOff>
      <xdr:row>98</xdr:row>
      <xdr:rowOff>102046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93173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9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19362</xdr:rowOff>
    </xdr:from>
    <xdr:to>
      <xdr:col>46</xdr:col>
      <xdr:colOff>38100</xdr:colOff>
      <xdr:row>98</xdr:row>
      <xdr:rowOff>120962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112089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95492</xdr:rowOff>
    </xdr:from>
    <xdr:to>
      <xdr:col>41</xdr:col>
      <xdr:colOff>101600</xdr:colOff>
      <xdr:row>99</xdr:row>
      <xdr:rowOff>25642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16769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50943</xdr:rowOff>
    </xdr:from>
    <xdr:to>
      <xdr:col>36</xdr:col>
      <xdr:colOff>165100</xdr:colOff>
      <xdr:row>98</xdr:row>
      <xdr:rowOff>152543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143670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121530</xdr:rowOff>
    </xdr:from>
    <xdr:to>
      <xdr:col>85</xdr:col>
      <xdr:colOff>127000</xdr:colOff>
      <xdr:row>38</xdr:row>
      <xdr:rowOff>15224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5180"/>
          <a:ext cx="838200" cy="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121530</xdr:rowOff>
    </xdr:from>
    <xdr:to>
      <xdr:col>81</xdr:col>
      <xdr:colOff>50800</xdr:colOff>
      <xdr:row>38</xdr:row>
      <xdr:rowOff>24302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5180"/>
          <a:ext cx="889000" cy="7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24302</xdr:rowOff>
    </xdr:from>
    <xdr:to>
      <xdr:col>76</xdr:col>
      <xdr:colOff>114300</xdr:colOff>
      <xdr:row>38</xdr:row>
      <xdr:rowOff>24752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39402"/>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81300</xdr:rowOff>
    </xdr:from>
    <xdr:to>
      <xdr:col>71</xdr:col>
      <xdr:colOff>177800</xdr:colOff>
      <xdr:row>38</xdr:row>
      <xdr:rowOff>24752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24950"/>
          <a:ext cx="889000" cy="11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135873</xdr:rowOff>
    </xdr:from>
    <xdr:to>
      <xdr:col>85</xdr:col>
      <xdr:colOff>177800</xdr:colOff>
      <xdr:row>38</xdr:row>
      <xdr:rowOff>66024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9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114300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70730</xdr:rowOff>
    </xdr:from>
    <xdr:to>
      <xdr:col>81</xdr:col>
      <xdr:colOff>101600</xdr:colOff>
      <xdr:row>38</xdr:row>
      <xdr:rowOff>881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4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17407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144953</xdr:rowOff>
    </xdr:from>
    <xdr:to>
      <xdr:col>76</xdr:col>
      <xdr:colOff>165100</xdr:colOff>
      <xdr:row>38</xdr:row>
      <xdr:rowOff>75102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8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66229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145402</xdr:rowOff>
    </xdr:from>
    <xdr:to>
      <xdr:col>72</xdr:col>
      <xdr:colOff>38100</xdr:colOff>
      <xdr:row>38</xdr:row>
      <xdr:rowOff>75552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66679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30500</xdr:rowOff>
    </xdr:from>
    <xdr:to>
      <xdr:col>67</xdr:col>
      <xdr:colOff>101600</xdr:colOff>
      <xdr:row>37</xdr:row>
      <xdr:rowOff>132100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148627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161497</xdr:rowOff>
    </xdr:from>
    <xdr:to>
      <xdr:col>85</xdr:col>
      <xdr:colOff>127000</xdr:colOff>
      <xdr:row>55</xdr:row>
      <xdr:rowOff>145666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419797"/>
          <a:ext cx="838200" cy="1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145666</xdr:rowOff>
    </xdr:from>
    <xdr:to>
      <xdr:col>81</xdr:col>
      <xdr:colOff>50800</xdr:colOff>
      <xdr:row>56</xdr:row>
      <xdr:rowOff>16221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75416"/>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16221</xdr:rowOff>
    </xdr:from>
    <xdr:to>
      <xdr:col>76</xdr:col>
      <xdr:colOff>114300</xdr:colOff>
      <xdr:row>56</xdr:row>
      <xdr:rowOff>142073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17421"/>
          <a:ext cx="889000" cy="1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142073</xdr:rowOff>
    </xdr:from>
    <xdr:to>
      <xdr:col>71</xdr:col>
      <xdr:colOff>177800</xdr:colOff>
      <xdr:row>56</xdr:row>
      <xdr:rowOff>164225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43273"/>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110697</xdr:rowOff>
    </xdr:from>
    <xdr:to>
      <xdr:col>85</xdr:col>
      <xdr:colOff>177800</xdr:colOff>
      <xdr:row>55</xdr:row>
      <xdr:rowOff>40847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3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133574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2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94866</xdr:rowOff>
    </xdr:from>
    <xdr:to>
      <xdr:col>81</xdr:col>
      <xdr:colOff>101600</xdr:colOff>
      <xdr:row>56</xdr:row>
      <xdr:rowOff>25016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41543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29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136871</xdr:rowOff>
    </xdr:from>
    <xdr:to>
      <xdr:col>76</xdr:col>
      <xdr:colOff>165100</xdr:colOff>
      <xdr:row>56</xdr:row>
      <xdr:rowOff>67021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83548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4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91273</xdr:rowOff>
    </xdr:from>
    <xdr:to>
      <xdr:col>72</xdr:col>
      <xdr:colOff>38100</xdr:colOff>
      <xdr:row>57</xdr:row>
      <xdr:rowOff>21423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12550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78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113425</xdr:rowOff>
    </xdr:from>
    <xdr:to>
      <xdr:col>67</xdr:col>
      <xdr:colOff>101600</xdr:colOff>
      <xdr:row>57</xdr:row>
      <xdr:rowOff>43575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34702</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80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27525</xdr:rowOff>
    </xdr:from>
    <xdr:to>
      <xdr:col>85</xdr:col>
      <xdr:colOff>127000</xdr:colOff>
      <xdr:row>79</xdr:row>
      <xdr:rowOff>33237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72075"/>
          <a:ext cx="838200" cy="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99757</xdr:rowOff>
    </xdr:from>
    <xdr:to>
      <xdr:col>81</xdr:col>
      <xdr:colOff>50800</xdr:colOff>
      <xdr:row>79</xdr:row>
      <xdr:rowOff>27525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72857"/>
          <a:ext cx="889000" cy="9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51646</xdr:rowOff>
    </xdr:from>
    <xdr:to>
      <xdr:col>76</xdr:col>
      <xdr:colOff>114300</xdr:colOff>
      <xdr:row>78</xdr:row>
      <xdr:rowOff>99757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253296"/>
          <a:ext cx="889000" cy="2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51646</xdr:rowOff>
    </xdr:from>
    <xdr:to>
      <xdr:col>71</xdr:col>
      <xdr:colOff>177800</xdr:colOff>
      <xdr:row>78</xdr:row>
      <xdr:rowOff>89339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253296"/>
          <a:ext cx="889000" cy="2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32839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5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153887</xdr:rowOff>
    </xdr:from>
    <xdr:to>
      <xdr:col>85</xdr:col>
      <xdr:colOff>177800</xdr:colOff>
      <xdr:row>79</xdr:row>
      <xdr:rowOff>84037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68814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148175</xdr:rowOff>
    </xdr:from>
    <xdr:to>
      <xdr:col>81</xdr:col>
      <xdr:colOff>101600</xdr:colOff>
      <xdr:row>79</xdr:row>
      <xdr:rowOff>78325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69452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1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48957</xdr:rowOff>
    </xdr:from>
    <xdr:to>
      <xdr:col>76</xdr:col>
      <xdr:colOff>165100</xdr:colOff>
      <xdr:row>78</xdr:row>
      <xdr:rowOff>150557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141684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5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846</xdr:rowOff>
    </xdr:from>
    <xdr:to>
      <xdr:col>72</xdr:col>
      <xdr:colOff>38100</xdr:colOff>
      <xdr:row>77</xdr:row>
      <xdr:rowOff>102446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118973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9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38539</xdr:rowOff>
    </xdr:from>
    <xdr:to>
      <xdr:col>67</xdr:col>
      <xdr:colOff>101600</xdr:colOff>
      <xdr:row>78</xdr:row>
      <xdr:rowOff>140139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156666</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1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166069</xdr:rowOff>
    </xdr:from>
    <xdr:to>
      <xdr:col>85</xdr:col>
      <xdr:colOff>127000</xdr:colOff>
      <xdr:row>94</xdr:row>
      <xdr:rowOff>97075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110919"/>
          <a:ext cx="838200" cy="10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97075</xdr:rowOff>
    </xdr:from>
    <xdr:to>
      <xdr:col>81</xdr:col>
      <xdr:colOff>50800</xdr:colOff>
      <xdr:row>95</xdr:row>
      <xdr:rowOff>63275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213375"/>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63275</xdr:rowOff>
    </xdr:from>
    <xdr:to>
      <xdr:col>76</xdr:col>
      <xdr:colOff>114300</xdr:colOff>
      <xdr:row>96</xdr:row>
      <xdr:rowOff>34553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51025"/>
          <a:ext cx="889000" cy="1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4394</xdr:rowOff>
    </xdr:from>
    <xdr:to>
      <xdr:col>71</xdr:col>
      <xdr:colOff>177800</xdr:colOff>
      <xdr:row>96</xdr:row>
      <xdr:rowOff>34553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63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115269</xdr:rowOff>
    </xdr:from>
    <xdr:to>
      <xdr:col>85</xdr:col>
      <xdr:colOff>177800</xdr:colOff>
      <xdr:row>94</xdr:row>
      <xdr:rowOff>45419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0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138146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91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46275</xdr:rowOff>
    </xdr:from>
    <xdr:to>
      <xdr:col>81</xdr:col>
      <xdr:colOff>101600</xdr:colOff>
      <xdr:row>94</xdr:row>
      <xdr:rowOff>147875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164402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93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12475</xdr:rowOff>
    </xdr:from>
    <xdr:to>
      <xdr:col>76</xdr:col>
      <xdr:colOff>165100</xdr:colOff>
      <xdr:row>95</xdr:row>
      <xdr:rowOff>114075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130602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7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155203</xdr:rowOff>
    </xdr:from>
    <xdr:to>
      <xdr:col>72</xdr:col>
      <xdr:colOff>38100</xdr:colOff>
      <xdr:row>96</xdr:row>
      <xdr:rowOff>85353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101880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125044</xdr:rowOff>
    </xdr:from>
    <xdr:to>
      <xdr:col>67</xdr:col>
      <xdr:colOff>101600</xdr:colOff>
      <xdr:row>96</xdr:row>
      <xdr:rowOff>55194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71721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8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人口が</a:t>
          </a:r>
          <a:r>
            <a:rPr kumimoji="1" lang="en-US" altLang="ja-JP" sz="1050">
              <a:solidFill>
                <a:schemeClr val="dk1"/>
              </a:solidFill>
              <a:effectLst/>
              <a:latin typeface="+mn-lt"/>
              <a:ea typeface="+mn-ea"/>
              <a:cs typeface="+mn-cs"/>
            </a:rPr>
            <a:t>5,000</a:t>
          </a:r>
          <a:r>
            <a:rPr kumimoji="1" lang="ja-JP" altLang="ja-JP" sz="1050">
              <a:solidFill>
                <a:schemeClr val="dk1"/>
              </a:solidFill>
              <a:effectLst/>
              <a:latin typeface="+mn-lt"/>
              <a:ea typeface="+mn-ea"/>
              <a:cs typeface="+mn-cs"/>
            </a:rPr>
            <a:t>人未満という類型区分の中の</a:t>
          </a:r>
          <a:r>
            <a:rPr kumimoji="1" lang="en-US" altLang="ja-JP" sz="1050">
              <a:solidFill>
                <a:schemeClr val="dk1"/>
              </a:solidFill>
              <a:effectLst/>
              <a:latin typeface="+mn-lt"/>
              <a:ea typeface="+mn-ea"/>
              <a:cs typeface="+mn-cs"/>
            </a:rPr>
            <a:t>1,400</a:t>
          </a:r>
          <a:r>
            <a:rPr kumimoji="1" lang="ja-JP" altLang="ja-JP" sz="1050">
              <a:solidFill>
                <a:schemeClr val="dk1"/>
              </a:solidFill>
              <a:effectLst/>
              <a:latin typeface="+mn-lt"/>
              <a:ea typeface="+mn-ea"/>
              <a:cs typeface="+mn-cs"/>
            </a:rPr>
            <a:t>人相当の本村は、類似団体と比べコストが高くなる傾向にある。</a:t>
          </a:r>
          <a:endParaRPr lang="ja-JP" altLang="ja-JP" sz="1200">
            <a:effectLst/>
          </a:endParaRPr>
        </a:p>
        <a:p>
          <a:r>
            <a:rPr kumimoji="1" lang="ja-JP" altLang="ja-JP" sz="1050">
              <a:solidFill>
                <a:schemeClr val="dk1"/>
              </a:solidFill>
              <a:effectLst/>
              <a:latin typeface="+mn-lt"/>
              <a:ea typeface="+mn-ea"/>
              <a:cs typeface="+mn-cs"/>
            </a:rPr>
            <a:t>総務費については、地方創生推進関連事業により類似団体より高額となっている。</a:t>
          </a:r>
          <a:endParaRPr lang="ja-JP" altLang="ja-JP" sz="1200">
            <a:effectLst/>
          </a:endParaRPr>
        </a:p>
        <a:p>
          <a:r>
            <a:rPr kumimoji="1" lang="ja-JP" altLang="ja-JP" sz="1050">
              <a:solidFill>
                <a:schemeClr val="dk1"/>
              </a:solidFill>
              <a:effectLst/>
              <a:latin typeface="+mn-lt"/>
              <a:ea typeface="+mn-ea"/>
              <a:cs typeface="+mn-cs"/>
            </a:rPr>
            <a:t>民生費については国保事業・国保施設事業・介護サービス事業への繰出金が高額となっている。</a:t>
          </a:r>
          <a:endParaRPr lang="ja-JP" altLang="ja-JP" sz="1200">
            <a:effectLst/>
          </a:endParaRPr>
        </a:p>
        <a:p>
          <a:r>
            <a:rPr kumimoji="1" lang="ja-JP" altLang="ja-JP" sz="1050">
              <a:solidFill>
                <a:schemeClr val="dk1"/>
              </a:solidFill>
              <a:effectLst/>
              <a:latin typeface="+mn-lt"/>
              <a:ea typeface="+mn-ea"/>
              <a:cs typeface="+mn-cs"/>
            </a:rPr>
            <a:t>衛生費については</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年度から令和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年度にかけては</a:t>
          </a:r>
          <a:r>
            <a:rPr kumimoji="1" lang="ja-JP" altLang="ja-JP" sz="1050">
              <a:solidFill>
                <a:schemeClr val="dk1"/>
              </a:solidFill>
              <a:effectLst/>
              <a:latin typeface="+mn-lt"/>
              <a:ea typeface="+mn-ea"/>
              <a:cs typeface="+mn-cs"/>
            </a:rPr>
            <a:t>新型コロナウイルス対策関連によるものが</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減少した。</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年度から令和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年度にかけては脱炭素関連事業により上昇している。事業完了の令和</a:t>
          </a:r>
          <a:r>
            <a:rPr kumimoji="1" lang="en-US" altLang="ja-JP" sz="1050">
              <a:solidFill>
                <a:schemeClr val="dk1"/>
              </a:solidFill>
              <a:effectLst/>
              <a:latin typeface="+mn-lt"/>
              <a:ea typeface="+mn-ea"/>
              <a:cs typeface="+mn-cs"/>
            </a:rPr>
            <a:t>8</a:t>
          </a:r>
          <a:r>
            <a:rPr kumimoji="1" lang="ja-JP" altLang="en-US" sz="1050">
              <a:solidFill>
                <a:schemeClr val="dk1"/>
              </a:solidFill>
              <a:effectLst/>
              <a:latin typeface="+mn-lt"/>
              <a:ea typeface="+mn-ea"/>
              <a:cs typeface="+mn-cs"/>
            </a:rPr>
            <a:t>年度までは継続的な支出が見込まれる。</a:t>
          </a:r>
          <a:endParaRPr lang="ja-JP" altLang="ja-JP" sz="1200">
            <a:effectLst/>
          </a:endParaRPr>
        </a:p>
        <a:p>
          <a:r>
            <a:rPr lang="ja-JP" altLang="ja-JP" sz="1050">
              <a:solidFill>
                <a:schemeClr val="dk1"/>
              </a:solidFill>
              <a:effectLst/>
              <a:latin typeface="+mn-lt"/>
              <a:ea typeface="+mn-ea"/>
              <a:cs typeface="+mn-cs"/>
            </a:rPr>
            <a:t>商工費については観光施設の建設改良事業により</a:t>
          </a:r>
          <a:r>
            <a:rPr lang="ja-JP" altLang="en-US"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en-US" sz="1050">
              <a:solidFill>
                <a:schemeClr val="dk1"/>
              </a:solidFill>
              <a:effectLst/>
              <a:latin typeface="+mn-lt"/>
              <a:ea typeface="+mn-ea"/>
              <a:cs typeface="+mn-cs"/>
            </a:rPr>
            <a:t>年度から令和</a:t>
          </a:r>
          <a:r>
            <a:rPr lang="en-US" altLang="ja-JP" sz="1050">
              <a:solidFill>
                <a:schemeClr val="dk1"/>
              </a:solidFill>
              <a:effectLst/>
              <a:latin typeface="+mn-lt"/>
              <a:ea typeface="+mn-ea"/>
              <a:cs typeface="+mn-cs"/>
            </a:rPr>
            <a:t>3</a:t>
          </a:r>
          <a:r>
            <a:rPr lang="ja-JP" altLang="en-US" sz="1050">
              <a:solidFill>
                <a:schemeClr val="dk1"/>
              </a:solidFill>
              <a:effectLst/>
              <a:latin typeface="+mn-lt"/>
              <a:ea typeface="+mn-ea"/>
              <a:cs typeface="+mn-cs"/>
            </a:rPr>
            <a:t>年度にかけては</a:t>
          </a:r>
          <a:r>
            <a:rPr lang="ja-JP" altLang="ja-JP" sz="1050">
              <a:solidFill>
                <a:schemeClr val="dk1"/>
              </a:solidFill>
              <a:effectLst/>
              <a:latin typeface="+mn-lt"/>
              <a:ea typeface="+mn-ea"/>
              <a:cs typeface="+mn-cs"/>
            </a:rPr>
            <a:t>大幅な増となっている。</a:t>
          </a:r>
          <a:r>
            <a:rPr lang="ja-JP" altLang="en-US" sz="1050">
              <a:solidFill>
                <a:schemeClr val="dk1"/>
              </a:solidFill>
              <a:effectLst/>
              <a:latin typeface="+mn-lt"/>
              <a:ea typeface="+mn-ea"/>
              <a:cs typeface="+mn-cs"/>
            </a:rPr>
            <a:t>主たる部分は令和</a:t>
          </a:r>
          <a:r>
            <a:rPr lang="en-US" altLang="ja-JP" sz="1050">
              <a:solidFill>
                <a:schemeClr val="dk1"/>
              </a:solidFill>
              <a:effectLst/>
              <a:latin typeface="+mn-lt"/>
              <a:ea typeface="+mn-ea"/>
              <a:cs typeface="+mn-cs"/>
            </a:rPr>
            <a:t>4</a:t>
          </a:r>
          <a:r>
            <a:rPr lang="ja-JP" altLang="en-US" sz="1050">
              <a:solidFill>
                <a:schemeClr val="dk1"/>
              </a:solidFill>
              <a:effectLst/>
              <a:latin typeface="+mn-lt"/>
              <a:ea typeface="+mn-ea"/>
              <a:cs typeface="+mn-cs"/>
            </a:rPr>
            <a:t>年度から令和</a:t>
          </a:r>
          <a:r>
            <a:rPr lang="en-US" altLang="ja-JP" sz="1050">
              <a:solidFill>
                <a:schemeClr val="dk1"/>
              </a:solidFill>
              <a:effectLst/>
              <a:latin typeface="+mn-lt"/>
              <a:ea typeface="+mn-ea"/>
              <a:cs typeface="+mn-cs"/>
            </a:rPr>
            <a:t>5</a:t>
          </a:r>
          <a:r>
            <a:rPr lang="ja-JP" altLang="en-US" sz="1050">
              <a:solidFill>
                <a:schemeClr val="dk1"/>
              </a:solidFill>
              <a:effectLst/>
              <a:latin typeface="+mn-lt"/>
              <a:ea typeface="+mn-ea"/>
              <a:cs typeface="+mn-cs"/>
            </a:rPr>
            <a:t>年度へ繰越したことから大幅な減となっている。令和</a:t>
          </a:r>
          <a:r>
            <a:rPr lang="en-US" altLang="ja-JP" sz="1050">
              <a:solidFill>
                <a:schemeClr val="dk1"/>
              </a:solidFill>
              <a:effectLst/>
              <a:latin typeface="+mn-lt"/>
              <a:ea typeface="+mn-ea"/>
              <a:cs typeface="+mn-cs"/>
            </a:rPr>
            <a:t>5</a:t>
          </a:r>
          <a:r>
            <a:rPr lang="ja-JP" altLang="en-US" sz="1050">
              <a:solidFill>
                <a:schemeClr val="dk1"/>
              </a:solidFill>
              <a:effectLst/>
              <a:latin typeface="+mn-lt"/>
              <a:ea typeface="+mn-ea"/>
              <a:cs typeface="+mn-cs"/>
            </a:rPr>
            <a:t>年度の大幅な増が見込まれる。</a:t>
          </a:r>
          <a:endParaRPr lang="ja-JP" altLang="ja-JP" sz="1200">
            <a:effectLst/>
          </a:endParaRPr>
        </a:p>
        <a:p>
          <a:r>
            <a:rPr kumimoji="1" lang="ja-JP" altLang="ja-JP" sz="1050">
              <a:solidFill>
                <a:schemeClr val="dk1"/>
              </a:solidFill>
              <a:effectLst/>
              <a:latin typeface="+mn-lt"/>
              <a:ea typeface="+mn-ea"/>
              <a:cs typeface="+mn-cs"/>
            </a:rPr>
            <a:t>公債費については、基幹施設整備事業</a:t>
          </a:r>
          <a:r>
            <a:rPr kumimoji="1" lang="ja-JP" altLang="en-US" sz="1050">
              <a:solidFill>
                <a:schemeClr val="dk1"/>
              </a:solidFill>
              <a:effectLst/>
              <a:latin typeface="+mn-lt"/>
              <a:ea typeface="+mn-ea"/>
              <a:cs typeface="+mn-cs"/>
            </a:rPr>
            <a:t>・観光施設整備事業</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借入の大きな事業の</a:t>
          </a:r>
          <a:r>
            <a:rPr kumimoji="1" lang="ja-JP" altLang="ja-JP" sz="1050">
              <a:solidFill>
                <a:schemeClr val="dk1"/>
              </a:solidFill>
              <a:effectLst/>
              <a:latin typeface="+mn-lt"/>
              <a:ea typeface="+mn-ea"/>
              <a:cs typeface="+mn-cs"/>
            </a:rPr>
            <a:t>償還が始まったことによ</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増加</a:t>
          </a:r>
          <a:r>
            <a:rPr kumimoji="1" lang="ja-JP" altLang="en-US" sz="1050">
              <a:solidFill>
                <a:schemeClr val="dk1"/>
              </a:solidFill>
              <a:effectLst/>
              <a:latin typeface="+mn-lt"/>
              <a:ea typeface="+mn-ea"/>
              <a:cs typeface="+mn-cs"/>
            </a:rPr>
            <a:t>している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今後も令和</a:t>
          </a:r>
          <a:r>
            <a:rPr kumimoji="1" lang="en-US" altLang="ja-JP" sz="1050">
              <a:solidFill>
                <a:schemeClr val="dk1"/>
              </a:solidFill>
              <a:effectLst/>
              <a:latin typeface="+mn-lt"/>
              <a:ea typeface="+mn-ea"/>
              <a:cs typeface="+mn-cs"/>
            </a:rPr>
            <a:t>8</a:t>
          </a:r>
          <a:r>
            <a:rPr kumimoji="1" lang="ja-JP" altLang="en-US" sz="1050">
              <a:solidFill>
                <a:schemeClr val="dk1"/>
              </a:solidFill>
              <a:effectLst/>
              <a:latin typeface="+mn-lt"/>
              <a:ea typeface="+mn-ea"/>
              <a:cs typeface="+mn-cs"/>
            </a:rPr>
            <a:t>年度までは事業計画上大幅に上昇する見込みである。以降は事業抑制により減少する計画としている。</a:t>
          </a:r>
          <a:endParaRPr kumimoji="1" lang="en-US" altLang="ja-JP" sz="105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単年度収支は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横ばいとなってい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年度は微増となった。</a:t>
          </a:r>
          <a:r>
            <a:rPr kumimoji="1" lang="ja-JP" altLang="ja-JP" sz="1100">
              <a:solidFill>
                <a:schemeClr val="dk1"/>
              </a:solidFill>
              <a:effectLst/>
              <a:latin typeface="+mn-lt"/>
              <a:ea typeface="+mn-ea"/>
              <a:cs typeface="+mn-cs"/>
            </a:rPr>
            <a:t>実質収支は令和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年度ともに</a:t>
          </a:r>
          <a:r>
            <a:rPr kumimoji="1" lang="ja-JP" altLang="ja-JP" sz="1100">
              <a:solidFill>
                <a:schemeClr val="dk1"/>
              </a:solidFill>
              <a:effectLst/>
              <a:latin typeface="+mn-lt"/>
              <a:ea typeface="+mn-ea"/>
              <a:cs typeface="+mn-cs"/>
            </a:rPr>
            <a:t>大きく増加している。予算の見込みが甘く基金に積むことなく繰越することとなった。令和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年度に基金に積立てることで財政調整基金の残高を保っている。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令和元年度から特別会計は黒字のほぼ横ばいとなっている。</a:t>
          </a:r>
          <a:endParaRPr lang="ja-JP" altLang="ja-JP" sz="1400">
            <a:effectLst/>
          </a:endParaRPr>
        </a:p>
        <a:p>
          <a:r>
            <a:rPr kumimoji="1" lang="ja-JP" altLang="ja-JP" sz="1100">
              <a:solidFill>
                <a:schemeClr val="dk1"/>
              </a:solidFill>
              <a:effectLst/>
              <a:latin typeface="+mn-lt"/>
              <a:ea typeface="+mn-ea"/>
              <a:cs typeface="+mn-cs"/>
            </a:rPr>
            <a:t>一般会計については予算の見込みが甘く基金への積み残しが発生したことにより一時的に大きく黒字となった。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5" sqref="AM15:AT15"/>
    </sheetView>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3736487</v>
      </c>
      <c r="BO4" s="449"/>
      <c r="BP4" s="449"/>
      <c r="BQ4" s="449"/>
      <c r="BR4" s="449"/>
      <c r="BS4" s="449"/>
      <c r="BT4" s="449"/>
      <c r="BU4" s="450"/>
      <c r="BV4" s="448">
        <v>4101938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11.4</v>
      </c>
      <c r="CU4" s="589"/>
      <c r="CV4" s="589"/>
      <c r="CW4" s="589"/>
      <c r="CX4" s="589"/>
      <c r="CY4" s="589"/>
      <c r="CZ4" s="589"/>
      <c r="DA4" s="590"/>
      <c r="DB4" s="588">
        <v>11.7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3483938</v>
      </c>
      <c r="BO5" s="420"/>
      <c r="BP5" s="420"/>
      <c r="BQ5" s="420"/>
      <c r="BR5" s="420"/>
      <c r="BS5" s="420"/>
      <c r="BT5" s="420"/>
      <c r="BU5" s="421"/>
      <c r="BV5" s="419">
        <v>3911276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94.5</v>
      </c>
      <c r="CU5" s="417"/>
      <c r="CV5" s="417"/>
      <c r="CW5" s="417"/>
      <c r="CX5" s="417"/>
      <c r="CY5" s="417"/>
      <c r="CZ5" s="417"/>
      <c r="DA5" s="418"/>
      <c r="DB5" s="416">
        <v>89.7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252549</v>
      </c>
      <c r="BO6" s="420"/>
      <c r="BP6" s="420"/>
      <c r="BQ6" s="420"/>
      <c r="BR6" s="420"/>
      <c r="BS6" s="420"/>
      <c r="BT6" s="420"/>
      <c r="BU6" s="421"/>
      <c r="BV6" s="419">
        <v>190662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95.2</v>
      </c>
      <c r="CU6" s="563"/>
      <c r="CV6" s="563"/>
      <c r="CW6" s="563"/>
      <c r="CX6" s="563"/>
      <c r="CY6" s="563"/>
      <c r="CZ6" s="563"/>
      <c r="DA6" s="564"/>
      <c r="DB6" s="562">
        <v>92.4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83251</v>
      </c>
      <c r="BO7" s="420"/>
      <c r="BP7" s="420"/>
      <c r="BQ7" s="420"/>
      <c r="BR7" s="420"/>
      <c r="BS7" s="420"/>
      <c r="BT7" s="420"/>
      <c r="BU7" s="421"/>
      <c r="BV7" s="419">
        <v>16175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1478693</v>
      </c>
      <c r="CU7" s="420"/>
      <c r="CV7" s="420"/>
      <c r="CW7" s="420"/>
      <c r="CX7" s="420"/>
      <c r="CY7" s="420"/>
      <c r="CZ7" s="420"/>
      <c r="DA7" s="421"/>
      <c r="DB7" s="419">
        <v>1493008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103</v>
      </c>
      <c r="AV8" s="478"/>
      <c r="AW8" s="478"/>
      <c r="AX8" s="478"/>
      <c r="AY8" s="433" t="s">
        <v>111</v>
      </c>
      <c r="AZ8" s="434"/>
      <c r="BA8" s="434"/>
      <c r="BB8" s="434"/>
      <c r="BC8" s="434"/>
      <c r="BD8" s="434"/>
      <c r="BE8" s="434"/>
      <c r="BF8" s="434"/>
      <c r="BG8" s="434"/>
      <c r="BH8" s="434"/>
      <c r="BI8" s="434"/>
      <c r="BJ8" s="434"/>
      <c r="BK8" s="434"/>
      <c r="BL8" s="434"/>
      <c r="BM8" s="435"/>
      <c r="BN8" s="419">
        <v>169298</v>
      </c>
      <c r="BO8" s="420"/>
      <c r="BP8" s="420"/>
      <c r="BQ8" s="420"/>
      <c r="BR8" s="420"/>
      <c r="BS8" s="420"/>
      <c r="BT8" s="420"/>
      <c r="BU8" s="421"/>
      <c r="BV8" s="419">
        <v>174487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0.12</v>
      </c>
      <c r="CU8" s="523"/>
      <c r="CV8" s="523"/>
      <c r="CW8" s="523"/>
      <c r="CX8" s="523"/>
      <c r="CY8" s="523"/>
      <c r="CZ8" s="523"/>
      <c r="DA8" s="524"/>
      <c r="DB8" s="522">
        <v>0.12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1398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-5189</v>
      </c>
      <c r="BO9" s="420"/>
      <c r="BP9" s="420"/>
      <c r="BQ9" s="420"/>
      <c r="BR9" s="420"/>
      <c r="BS9" s="420"/>
      <c r="BT9" s="420"/>
      <c r="BU9" s="421"/>
      <c r="BV9" s="419">
        <v>84480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19.899999999999999</v>
      </c>
      <c r="CU9" s="417"/>
      <c r="CV9" s="417"/>
      <c r="CW9" s="417"/>
      <c r="CX9" s="417"/>
      <c r="CY9" s="417"/>
      <c r="CZ9" s="417"/>
      <c r="DA9" s="418"/>
      <c r="DB9" s="416">
        <v>19.7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1472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100731</v>
      </c>
      <c r="BO10" s="420"/>
      <c r="BP10" s="420"/>
      <c r="BQ10" s="420"/>
      <c r="BR10" s="420"/>
      <c r="BS10" s="420"/>
      <c r="BT10" s="420"/>
      <c r="BU10" s="421"/>
      <c r="BV10" s="419">
        <v>1021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1368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55900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1362</v>
      </c>
      <c r="S13" s="507"/>
      <c r="T13" s="507"/>
      <c r="U13" s="507"/>
      <c r="V13" s="508"/>
      <c r="W13" s="509" t="s">
        <v>142</v>
      </c>
      <c r="X13" s="405"/>
      <c r="Y13" s="405"/>
      <c r="Z13" s="405"/>
      <c r="AA13" s="405"/>
      <c r="AB13" s="406"/>
      <c r="AC13" s="372">
        <v>85</v>
      </c>
      <c r="AD13" s="373"/>
      <c r="AE13" s="373"/>
      <c r="AF13" s="373"/>
      <c r="AG13" s="374"/>
      <c r="AH13" s="372">
        <v>107</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95542</v>
      </c>
      <c r="BO13" s="420"/>
      <c r="BP13" s="420"/>
      <c r="BQ13" s="420"/>
      <c r="BR13" s="420"/>
      <c r="BS13" s="420"/>
      <c r="BT13" s="420"/>
      <c r="BU13" s="421"/>
      <c r="BV13" s="419">
        <v>29601</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12.7</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1395</v>
      </c>
      <c r="S14" s="507"/>
      <c r="T14" s="507"/>
      <c r="U14" s="507"/>
      <c r="V14" s="508"/>
      <c r="W14" s="510"/>
      <c r="X14" s="408"/>
      <c r="Y14" s="408"/>
      <c r="Z14" s="408"/>
      <c r="AA14" s="408"/>
      <c r="AB14" s="409"/>
      <c r="AC14" s="499">
        <v>12.3</v>
      </c>
      <c r="AD14" s="500"/>
      <c r="AE14" s="500"/>
      <c r="AF14" s="500"/>
      <c r="AG14" s="501"/>
      <c r="AH14" s="499">
        <v>14.5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21.3</v>
      </c>
      <c r="CU14" s="517"/>
      <c r="CV14" s="517"/>
      <c r="CW14" s="517"/>
      <c r="CX14" s="517"/>
      <c r="CY14" s="517"/>
      <c r="CZ14" s="517"/>
      <c r="DA14" s="518"/>
      <c r="DB14" s="516">
        <v>26.6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1389</v>
      </c>
      <c r="S15" s="507"/>
      <c r="T15" s="507"/>
      <c r="U15" s="507"/>
      <c r="V15" s="508"/>
      <c r="W15" s="509" t="s">
        <v>150</v>
      </c>
      <c r="X15" s="405"/>
      <c r="Y15" s="405"/>
      <c r="Z15" s="405"/>
      <c r="AA15" s="405"/>
      <c r="AB15" s="406"/>
      <c r="AC15" s="372">
        <v>201</v>
      </c>
      <c r="AD15" s="373"/>
      <c r="AE15" s="373"/>
      <c r="AF15" s="373"/>
      <c r="AG15" s="374"/>
      <c r="AH15" s="372">
        <v>246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174205</v>
      </c>
      <c r="BO15" s="449"/>
      <c r="BP15" s="449"/>
      <c r="BQ15" s="449"/>
      <c r="BR15" s="449"/>
      <c r="BS15" s="449"/>
      <c r="BT15" s="449"/>
      <c r="BU15" s="450"/>
      <c r="BV15" s="448">
        <v>159621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29.1</v>
      </c>
      <c r="AD16" s="500"/>
      <c r="AE16" s="500"/>
      <c r="AF16" s="500"/>
      <c r="AG16" s="501"/>
      <c r="AH16" s="499">
        <v>33.200000000000003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1430062</v>
      </c>
      <c r="BO16" s="420"/>
      <c r="BP16" s="420"/>
      <c r="BQ16" s="420"/>
      <c r="BR16" s="420"/>
      <c r="BS16" s="420"/>
      <c r="BT16" s="420"/>
      <c r="BU16" s="421"/>
      <c r="BV16" s="419">
        <v>1415069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405</v>
      </c>
      <c r="AD17" s="373"/>
      <c r="AE17" s="373"/>
      <c r="AF17" s="373"/>
      <c r="AG17" s="374"/>
      <c r="AH17" s="372">
        <v>387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209844</v>
      </c>
      <c r="BO17" s="420"/>
      <c r="BP17" s="420"/>
      <c r="BQ17" s="420"/>
      <c r="BR17" s="420"/>
      <c r="BS17" s="420"/>
      <c r="BT17" s="420"/>
      <c r="BU17" s="421"/>
      <c r="BV17" s="419">
        <v>192547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57.97</v>
      </c>
      <c r="M18" s="472"/>
      <c r="N18" s="472"/>
      <c r="O18" s="472"/>
      <c r="P18" s="472"/>
      <c r="Q18" s="472"/>
      <c r="R18" s="473"/>
      <c r="S18" s="473"/>
      <c r="T18" s="473"/>
      <c r="U18" s="473"/>
      <c r="V18" s="474"/>
      <c r="W18" s="490"/>
      <c r="X18" s="491"/>
      <c r="Y18" s="491"/>
      <c r="Z18" s="491"/>
      <c r="AA18" s="491"/>
      <c r="AB18" s="515"/>
      <c r="AC18" s="389">
        <v>58.6</v>
      </c>
      <c r="AD18" s="390"/>
      <c r="AE18" s="390"/>
      <c r="AF18" s="390"/>
      <c r="AG18" s="475"/>
      <c r="AH18" s="389">
        <v>52.3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1446819</v>
      </c>
      <c r="BO18" s="420"/>
      <c r="BP18" s="420"/>
      <c r="BQ18" s="420"/>
      <c r="BR18" s="420"/>
      <c r="BS18" s="420"/>
      <c r="BT18" s="420"/>
      <c r="BU18" s="421"/>
      <c r="BV18" s="419">
        <v>1387754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2373321</v>
      </c>
      <c r="BO19" s="420"/>
      <c r="BP19" s="420"/>
      <c r="BQ19" s="420"/>
      <c r="BR19" s="420"/>
      <c r="BS19" s="420"/>
      <c r="BT19" s="420"/>
      <c r="BU19" s="421"/>
      <c r="BV19" s="419">
        <v>2123600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575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4220678</v>
      </c>
      <c r="BO22" s="449"/>
      <c r="BP22" s="449"/>
      <c r="BQ22" s="449"/>
      <c r="BR22" s="449"/>
      <c r="BS22" s="449"/>
      <c r="BT22" s="449"/>
      <c r="BU22" s="450"/>
      <c r="BV22" s="448">
        <v>4506629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3766997</v>
      </c>
      <c r="BO23" s="420"/>
      <c r="BP23" s="420"/>
      <c r="BQ23" s="420"/>
      <c r="BR23" s="420"/>
      <c r="BS23" s="420"/>
      <c r="BT23" s="420"/>
      <c r="BU23" s="421"/>
      <c r="BV23" s="419">
        <v>4009308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6500</v>
      </c>
      <c r="R24" s="373"/>
      <c r="S24" s="373"/>
      <c r="T24" s="373"/>
      <c r="U24" s="373"/>
      <c r="V24" s="374"/>
      <c r="W24" s="462"/>
      <c r="X24" s="399"/>
      <c r="Y24" s="400"/>
      <c r="Z24" s="375" t="s">
        <v>175</v>
      </c>
      <c r="AA24" s="376"/>
      <c r="AB24" s="376"/>
      <c r="AC24" s="376"/>
      <c r="AD24" s="376"/>
      <c r="AE24" s="376"/>
      <c r="AF24" s="376"/>
      <c r="AG24" s="377"/>
      <c r="AH24" s="372">
        <v>33</v>
      </c>
      <c r="AI24" s="373"/>
      <c r="AJ24" s="373"/>
      <c r="AK24" s="373"/>
      <c r="AL24" s="374"/>
      <c r="AM24" s="372">
        <v>101277</v>
      </c>
      <c r="AN24" s="373"/>
      <c r="AO24" s="373"/>
      <c r="AP24" s="373"/>
      <c r="AQ24" s="373"/>
      <c r="AR24" s="374"/>
      <c r="AS24" s="372">
        <v>3069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3826508</v>
      </c>
      <c r="BO24" s="420"/>
      <c r="BP24" s="420"/>
      <c r="BQ24" s="420"/>
      <c r="BR24" s="420"/>
      <c r="BS24" s="420"/>
      <c r="BT24" s="420"/>
      <c r="BU24" s="421"/>
      <c r="BV24" s="419">
        <v>4078814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5500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132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2442231</v>
      </c>
      <c r="BO25" s="449"/>
      <c r="BP25" s="449"/>
      <c r="BQ25" s="449"/>
      <c r="BR25" s="449"/>
      <c r="BS25" s="449"/>
      <c r="BT25" s="449"/>
      <c r="BU25" s="450"/>
      <c r="BV25" s="448">
        <v>362695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5200</v>
      </c>
      <c r="R26" s="373"/>
      <c r="S26" s="373"/>
      <c r="T26" s="373"/>
      <c r="U26" s="373"/>
      <c r="V26" s="374"/>
      <c r="W26" s="462"/>
      <c r="X26" s="399"/>
      <c r="Y26" s="400"/>
      <c r="Z26" s="375" t="s">
        <v>182</v>
      </c>
      <c r="AA26" s="430"/>
      <c r="AB26" s="430"/>
      <c r="AC26" s="430"/>
      <c r="AD26" s="430"/>
      <c r="AE26" s="430"/>
      <c r="AF26" s="430"/>
      <c r="AG26" s="431"/>
      <c r="AH26" s="372" t="s">
        <v>132</v>
      </c>
      <c r="AI26" s="373"/>
      <c r="AJ26" s="373"/>
      <c r="AK26" s="373"/>
      <c r="AL26" s="374"/>
      <c r="AM26" s="372" t="s">
        <v>132</v>
      </c>
      <c r="AN26" s="373"/>
      <c r="AO26" s="373"/>
      <c r="AP26" s="373"/>
      <c r="AQ26" s="373"/>
      <c r="AR26" s="374"/>
      <c r="AS26" s="372" t="s">
        <v>132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2630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6219</v>
      </c>
      <c r="AN27" s="373"/>
      <c r="AO27" s="373"/>
      <c r="AP27" s="373"/>
      <c r="AQ27" s="373"/>
      <c r="AR27" s="374"/>
      <c r="AS27" s="372">
        <v>2073</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132</v>
      </c>
      <c r="BO27" s="454"/>
      <c r="BP27" s="454"/>
      <c r="BQ27" s="454"/>
      <c r="BR27" s="454"/>
      <c r="BS27" s="454"/>
      <c r="BT27" s="454"/>
      <c r="BU27" s="455"/>
      <c r="BV27" s="453" t="s">
        <v>132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2200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132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215538</v>
      </c>
      <c r="BO28" s="449"/>
      <c r="BP28" s="449"/>
      <c r="BQ28" s="449"/>
      <c r="BR28" s="449"/>
      <c r="BS28" s="449"/>
      <c r="BT28" s="449"/>
      <c r="BU28" s="450"/>
      <c r="BV28" s="448">
        <v>114807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6</v>
      </c>
      <c r="M29" s="373"/>
      <c r="N29" s="373"/>
      <c r="O29" s="373"/>
      <c r="P29" s="374"/>
      <c r="Q29" s="372">
        <v>2000</v>
      </c>
      <c r="R29" s="373"/>
      <c r="S29" s="373"/>
      <c r="T29" s="373"/>
      <c r="U29" s="373"/>
      <c r="V29" s="374"/>
      <c r="W29" s="463"/>
      <c r="X29" s="464"/>
      <c r="Y29" s="465"/>
      <c r="Z29" s="375" t="s">
        <v>191</v>
      </c>
      <c r="AA29" s="376"/>
      <c r="AB29" s="376"/>
      <c r="AC29" s="376"/>
      <c r="AD29" s="376"/>
      <c r="AE29" s="376"/>
      <c r="AF29" s="376"/>
      <c r="AG29" s="377"/>
      <c r="AH29" s="372">
        <v>36</v>
      </c>
      <c r="AI29" s="373"/>
      <c r="AJ29" s="373"/>
      <c r="AK29" s="373"/>
      <c r="AL29" s="374"/>
      <c r="AM29" s="372">
        <v>107496</v>
      </c>
      <c r="AN29" s="373"/>
      <c r="AO29" s="373"/>
      <c r="AP29" s="373"/>
      <c r="AQ29" s="373"/>
      <c r="AR29" s="374"/>
      <c r="AS29" s="372">
        <v>2986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238876</v>
      </c>
      <c r="BO29" s="420"/>
      <c r="BP29" s="420"/>
      <c r="BQ29" s="420"/>
      <c r="BR29" s="420"/>
      <c r="BS29" s="420"/>
      <c r="BT29" s="420"/>
      <c r="BU29" s="421"/>
      <c r="BV29" s="419">
        <v>293385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1073085</v>
      </c>
      <c r="BO30" s="454"/>
      <c r="BP30" s="454"/>
      <c r="BQ30" s="454"/>
      <c r="BR30" s="454"/>
      <c r="BS30" s="454"/>
      <c r="BT30" s="454"/>
      <c r="BU30" s="455"/>
      <c r="BV30" s="453">
        <v>1081580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西粟倉村国民健康保険事業勘定特別会計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西粟倉村簡易水道事業特別会計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勝英衛生施設組合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西粟倉村国民健康保険施設勘定特別会計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西粟倉村農業集落排水事業特別会計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岡山県後期高齢者医療広域連合一般会計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西粟倉村介護保険事業勘定特別会計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岡山県後期高齢者医療広域連合特別会計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西粟倉村後期高齢者医療事業特別会計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岡山県市町村総合事務組合一般会計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西粟倉村介護サービス事業勘定特別会計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岡山県市町村総合事務組合貸付金特別会計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岡山県市町村総合事務組合拠出事業特別会計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岡山県市町村税整理組合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1tyAxODqnuaqWwn/47kjTLy87uw5JR5E6ozYfrBSgKrJ68JM8Cm08Vr+MFOPd0e+4xD3pD2awI+II3U6hUT7g==" saltValue="0q1aBexFiwPNyoOUPwEPF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O38" sqref="AO38:BC38"/>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559</v>
      </c>
      <c r="D34" s="1151"/>
      <c r="E34" s="1152"/>
      <c r="F34" s="32">
        <v>9.8000000000000007</v>
      </c>
      <c r="G34" s="33">
        <v>6.43</v>
      </c>
      <c r="H34" s="33">
        <v>6.79</v>
      </c>
      <c r="I34" s="33">
        <v>11.68</v>
      </c>
      <c r="J34" s="34">
        <v>11.44</v>
      </c>
      <c r="K34" s="22"/>
      <c r="L34" s="22"/>
      <c r="M34" s="22"/>
      <c r="N34" s="22"/>
      <c r="O34" s="22"/>
      <c r="P34" s="22"/>
    </row>
    <row r="35" spans="1:16" ht="39" customHeight="1" x14ac:dyDescent="0.2">
      <c r="A35" s="22"/>
      <c r="B35" s="35"/>
      <c r="C35" s="1145" t="s">
        <v>560</v>
      </c>
      <c r="D35" s="1146"/>
      <c r="E35" s="1147"/>
      <c r="F35" s="36">
        <v>1.18</v>
      </c>
      <c r="G35" s="37">
        <v>1.77</v>
      </c>
      <c r="H35" s="37">
        <v>1.33</v>
      </c>
      <c r="I35" s="37">
        <v>1.87</v>
      </c>
      <c r="J35" s="38">
        <v>3.7</v>
      </c>
      <c r="K35" s="22"/>
      <c r="L35" s="22"/>
      <c r="M35" s="22"/>
      <c r="N35" s="22"/>
      <c r="O35" s="22"/>
      <c r="P35" s="22"/>
    </row>
    <row r="36" spans="1:16" ht="39" customHeight="1" x14ac:dyDescent="0.2">
      <c r="A36" s="22"/>
      <c r="B36" s="35"/>
      <c r="C36" s="1145" t="s">
        <v>561</v>
      </c>
      <c r="D36" s="1146"/>
      <c r="E36" s="1147"/>
      <c r="F36" s="36">
        <v>2.13</v>
      </c>
      <c r="G36" s="37">
        <v>1.78</v>
      </c>
      <c r="H36" s="37">
        <v>2.0499999999999998</v>
      </c>
      <c r="I36" s="37">
        <v>1.81</v>
      </c>
      <c r="J36" s="38">
        <v>0.8</v>
      </c>
      <c r="K36" s="22"/>
      <c r="L36" s="22"/>
      <c r="M36" s="22"/>
      <c r="N36" s="22"/>
      <c r="O36" s="22"/>
      <c r="P36" s="22"/>
    </row>
    <row r="37" spans="1:16" ht="39" customHeight="1" x14ac:dyDescent="0.2">
      <c r="A37" s="22"/>
      <c r="B37" s="35"/>
      <c r="C37" s="1145" t="s">
        <v>562</v>
      </c>
      <c r="D37" s="1146"/>
      <c r="E37" s="1147"/>
      <c r="F37" s="36">
        <v>0.3</v>
      </c>
      <c r="G37" s="37">
        <v>0.46</v>
      </c>
      <c r="H37" s="37">
        <v>0.43</v>
      </c>
      <c r="I37" s="37">
        <v>0.53</v>
      </c>
      <c r="J37" s="38">
        <v>0.31</v>
      </c>
      <c r="K37" s="22"/>
      <c r="L37" s="22"/>
      <c r="M37" s="22"/>
      <c r="N37" s="22"/>
      <c r="O37" s="22"/>
      <c r="P37" s="22"/>
    </row>
    <row r="38" spans="1:16" ht="39" customHeight="1" x14ac:dyDescent="0.2">
      <c r="A38" s="22"/>
      <c r="B38" s="35"/>
      <c r="C38" s="1145" t="s">
        <v>563</v>
      </c>
      <c r="D38" s="1146"/>
      <c r="E38" s="1147"/>
      <c r="F38" s="36">
        <v>0.28999999999999998</v>
      </c>
      <c r="G38" s="37">
        <v>0.41</v>
      </c>
      <c r="H38" s="37">
        <v>0.25</v>
      </c>
      <c r="I38" s="37">
        <v>0.24</v>
      </c>
      <c r="J38" s="38">
        <v>0.28000000000000003</v>
      </c>
      <c r="K38" s="22"/>
      <c r="L38" s="22"/>
      <c r="M38" s="22"/>
      <c r="N38" s="22"/>
      <c r="O38" s="22"/>
      <c r="P38" s="22"/>
    </row>
    <row r="39" spans="1:16" ht="39" customHeight="1" x14ac:dyDescent="0.2">
      <c r="A39" s="22"/>
      <c r="B39" s="35"/>
      <c r="C39" s="1145" t="s">
        <v>564</v>
      </c>
      <c r="D39" s="1146"/>
      <c r="E39" s="1147"/>
      <c r="F39" s="36">
        <v>0</v>
      </c>
      <c r="G39" s="37">
        <v>0</v>
      </c>
      <c r="H39" s="37">
        <v>0</v>
      </c>
      <c r="I39" s="37">
        <v>0</v>
      </c>
      <c r="J39" s="38">
        <v>0.01</v>
      </c>
      <c r="K39" s="22"/>
      <c r="L39" s="22"/>
      <c r="M39" s="22"/>
      <c r="N39" s="22"/>
      <c r="O39" s="22"/>
      <c r="P39" s="22"/>
    </row>
    <row r="40" spans="1:16" ht="39" customHeight="1" x14ac:dyDescent="0.2">
      <c r="A40" s="22"/>
      <c r="B40" s="35"/>
      <c r="C40" s="1145" t="s">
        <v>565</v>
      </c>
      <c r="D40" s="1146"/>
      <c r="E40" s="1147"/>
      <c r="F40" s="36">
        <v>0</v>
      </c>
      <c r="G40" s="37">
        <v>0</v>
      </c>
      <c r="H40" s="37">
        <v>0</v>
      </c>
      <c r="I40" s="37">
        <v>0.01</v>
      </c>
      <c r="J40" s="38">
        <v>0.01</v>
      </c>
      <c r="K40" s="22"/>
      <c r="L40" s="22"/>
      <c r="M40" s="22"/>
      <c r="N40" s="22"/>
      <c r="O40" s="22"/>
      <c r="P40" s="22"/>
    </row>
    <row r="41" spans="1:16" ht="39" customHeight="1" x14ac:dyDescent="0.2">
      <c r="A41" s="22"/>
      <c r="B41" s="35"/>
      <c r="C41" s="1145" t="s">
        <v>566</v>
      </c>
      <c r="D41" s="1146"/>
      <c r="E41" s="1147"/>
      <c r="F41" s="36">
        <v>0</v>
      </c>
      <c r="G41" s="37">
        <v>0</v>
      </c>
      <c r="H41" s="37">
        <v>0</v>
      </c>
      <c r="I41" s="37">
        <v>0</v>
      </c>
      <c r="J41" s="38">
        <v>0</v>
      </c>
      <c r="K41" s="22"/>
      <c r="L41" s="22"/>
      <c r="M41" s="22"/>
      <c r="N41" s="22"/>
      <c r="O41" s="22"/>
      <c r="P41" s="22"/>
    </row>
    <row r="42" spans="1:16" ht="39" customHeight="1" x14ac:dyDescent="0.2">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568</v>
      </c>
      <c r="D43" s="1149"/>
      <c r="E43" s="1150"/>
      <c r="F43" s="41">
        <v>0</v>
      </c>
      <c r="G43" s="42">
        <v>0</v>
      </c>
      <c r="H43" s="42">
        <v>0</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DdMvTFzPgan2spuX3A8a0QzH/bnolunOPghirHsOcD+AZh13Raa1U6rmjSrFe8qh2G4En8DXgpzzFkiDuoNuAw==" saltValue="uQMY4rTfBKtfwk4vvfOf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9" zoomScale="55" zoomScaleNormal="55" zoomScaleSheetLayoutView="55" workbookViewId="0">
      <selection activeCell="AO38" sqref="AO38:BC3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292</v>
      </c>
      <c r="L45" s="60">
        <v>285</v>
      </c>
      <c r="M45" s="60">
        <v>367</v>
      </c>
      <c r="N45" s="60">
        <v>445</v>
      </c>
      <c r="O45" s="61">
        <v>497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15</v>
      </c>
      <c r="F48" s="1155"/>
      <c r="G48" s="1155"/>
      <c r="H48" s="1155"/>
      <c r="I48" s="1155"/>
      <c r="J48" s="1156"/>
      <c r="K48" s="63">
        <v>72</v>
      </c>
      <c r="L48" s="64">
        <v>64</v>
      </c>
      <c r="M48" s="64">
        <v>72</v>
      </c>
      <c r="N48" s="64">
        <v>77</v>
      </c>
      <c r="O48" s="65">
        <v>67</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511</v>
      </c>
      <c r="L49" s="64" t="s">
        <v>511</v>
      </c>
      <c r="M49" s="64" t="s">
        <v>511</v>
      </c>
      <c r="N49" s="64" t="s">
        <v>511</v>
      </c>
      <c r="O49" s="65" t="s">
        <v>511</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267</v>
      </c>
      <c r="L52" s="64">
        <v>265</v>
      </c>
      <c r="M52" s="64">
        <v>332</v>
      </c>
      <c r="N52" s="64">
        <v>375</v>
      </c>
      <c r="O52" s="65">
        <v>397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97</v>
      </c>
      <c r="L53" s="69">
        <v>84</v>
      </c>
      <c r="M53" s="69">
        <v>107</v>
      </c>
      <c r="N53" s="69">
        <v>147</v>
      </c>
      <c r="O53" s="70">
        <v>167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3">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2rgyybGHKZfjsE8xVd2mbYygnmaapjobOEw7J5k+jzTKjZC9gx6Ojtt4VWlWOqRGv+9yVCZ8oOeiGDtaJx1bg==" saltValue="LPIQ/VhUA7ZTkuLHwAAu5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9" zoomScale="70" zoomScaleNormal="70" zoomScaleSheetLayoutView="100" workbookViewId="0">
      <selection activeCell="AO38" sqref="AO38:BC38"/>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198" t="s">
        <v>33</v>
      </c>
      <c r="F41" s="1198"/>
      <c r="G41" s="1198"/>
      <c r="H41" s="1199"/>
      <c r="I41" s="355">
        <v>2795</v>
      </c>
      <c r="J41" s="356">
        <v>3779</v>
      </c>
      <c r="K41" s="356">
        <v>3987</v>
      </c>
      <c r="L41" s="356">
        <v>4507</v>
      </c>
      <c r="M41" s="357">
        <v>4221</v>
      </c>
    </row>
    <row r="42" spans="2:13" ht="27.75" customHeight="1" x14ac:dyDescent="0.2">
      <c r="B42" s="1186"/>
      <c r="C42" s="1187"/>
      <c r="D42" s="106"/>
      <c r="E42" s="1190" t="s">
        <v>34</v>
      </c>
      <c r="F42" s="1190"/>
      <c r="G42" s="1190"/>
      <c r="H42" s="1191"/>
      <c r="I42" s="358" t="s">
        <v>511</v>
      </c>
      <c r="J42" s="359" t="s">
        <v>511</v>
      </c>
      <c r="K42" s="359" t="s">
        <v>511</v>
      </c>
      <c r="L42" s="359" t="s">
        <v>511</v>
      </c>
      <c r="M42" s="360" t="s">
        <v>511</v>
      </c>
    </row>
    <row r="43" spans="2:13" ht="27.75" customHeight="1" x14ac:dyDescent="0.2">
      <c r="B43" s="1186"/>
      <c r="C43" s="1187"/>
      <c r="D43" s="106"/>
      <c r="E43" s="1190" t="s">
        <v>35</v>
      </c>
      <c r="F43" s="1190"/>
      <c r="G43" s="1190"/>
      <c r="H43" s="1191"/>
      <c r="I43" s="358">
        <v>443</v>
      </c>
      <c r="J43" s="359">
        <v>424</v>
      </c>
      <c r="K43" s="359">
        <v>398</v>
      </c>
      <c r="L43" s="359">
        <v>344</v>
      </c>
      <c r="M43" s="360">
        <v>307</v>
      </c>
    </row>
    <row r="44" spans="2:13" ht="27.75" customHeight="1" x14ac:dyDescent="0.2">
      <c r="B44" s="1186"/>
      <c r="C44" s="1187"/>
      <c r="D44" s="106"/>
      <c r="E44" s="1190" t="s">
        <v>36</v>
      </c>
      <c r="F44" s="1190"/>
      <c r="G44" s="1190"/>
      <c r="H44" s="1191"/>
      <c r="I44" s="358" t="s">
        <v>511</v>
      </c>
      <c r="J44" s="359" t="s">
        <v>511</v>
      </c>
      <c r="K44" s="359" t="s">
        <v>511</v>
      </c>
      <c r="L44" s="359" t="s">
        <v>511</v>
      </c>
      <c r="M44" s="360" t="s">
        <v>511</v>
      </c>
    </row>
    <row r="45" spans="2:13" ht="27.75" customHeight="1" x14ac:dyDescent="0.2">
      <c r="B45" s="1186"/>
      <c r="C45" s="1187"/>
      <c r="D45" s="106"/>
      <c r="E45" s="1190" t="s">
        <v>37</v>
      </c>
      <c r="F45" s="1190"/>
      <c r="G45" s="1190"/>
      <c r="H45" s="1191"/>
      <c r="I45" s="358">
        <v>162</v>
      </c>
      <c r="J45" s="359">
        <v>183</v>
      </c>
      <c r="K45" s="359">
        <v>138</v>
      </c>
      <c r="L45" s="359">
        <v>170</v>
      </c>
      <c r="M45" s="360">
        <v>301</v>
      </c>
    </row>
    <row r="46" spans="2:13" ht="27.75" customHeight="1" x14ac:dyDescent="0.2">
      <c r="B46" s="1186"/>
      <c r="C46" s="1187"/>
      <c r="D46" s="107"/>
      <c r="E46" s="1190" t="s">
        <v>38</v>
      </c>
      <c r="F46" s="1190"/>
      <c r="G46" s="1190"/>
      <c r="H46" s="1191"/>
      <c r="I46" s="358" t="s">
        <v>511</v>
      </c>
      <c r="J46" s="359" t="s">
        <v>511</v>
      </c>
      <c r="K46" s="359" t="s">
        <v>511</v>
      </c>
      <c r="L46" s="359" t="s">
        <v>511</v>
      </c>
      <c r="M46" s="360" t="s">
        <v>511</v>
      </c>
    </row>
    <row r="47" spans="2:13" ht="27.75" customHeight="1" x14ac:dyDescent="0.2">
      <c r="B47" s="1186"/>
      <c r="C47" s="1187"/>
      <c r="D47" s="108"/>
      <c r="E47" s="1200" t="s">
        <v>39</v>
      </c>
      <c r="F47" s="1201"/>
      <c r="G47" s="1201"/>
      <c r="H47" s="1202"/>
      <c r="I47" s="358" t="s">
        <v>511</v>
      </c>
      <c r="J47" s="359" t="s">
        <v>511</v>
      </c>
      <c r="K47" s="359" t="s">
        <v>511</v>
      </c>
      <c r="L47" s="359" t="s">
        <v>511</v>
      </c>
      <c r="M47" s="360" t="s">
        <v>511</v>
      </c>
    </row>
    <row r="48" spans="2:13" ht="27.75" customHeight="1" x14ac:dyDescent="0.2">
      <c r="B48" s="1186"/>
      <c r="C48" s="1187"/>
      <c r="D48" s="106"/>
      <c r="E48" s="1190" t="s">
        <v>40</v>
      </c>
      <c r="F48" s="1190"/>
      <c r="G48" s="1190"/>
      <c r="H48" s="1191"/>
      <c r="I48" s="358" t="s">
        <v>511</v>
      </c>
      <c r="J48" s="359" t="s">
        <v>511</v>
      </c>
      <c r="K48" s="359" t="s">
        <v>511</v>
      </c>
      <c r="L48" s="359" t="s">
        <v>511</v>
      </c>
      <c r="M48" s="360" t="s">
        <v>511</v>
      </c>
    </row>
    <row r="49" spans="2:13" ht="27.75" customHeight="1" x14ac:dyDescent="0.2">
      <c r="B49" s="1188"/>
      <c r="C49" s="1189"/>
      <c r="D49" s="106"/>
      <c r="E49" s="1190" t="s">
        <v>41</v>
      </c>
      <c r="F49" s="1190"/>
      <c r="G49" s="1190"/>
      <c r="H49" s="1191"/>
      <c r="I49" s="358" t="s">
        <v>511</v>
      </c>
      <c r="J49" s="359" t="s">
        <v>511</v>
      </c>
      <c r="K49" s="359" t="s">
        <v>511</v>
      </c>
      <c r="L49" s="359" t="s">
        <v>511</v>
      </c>
      <c r="M49" s="360" t="s">
        <v>511</v>
      </c>
    </row>
    <row r="50" spans="2:13" ht="27.75" customHeight="1" x14ac:dyDescent="0.2">
      <c r="B50" s="1184" t="s">
        <v>42</v>
      </c>
      <c r="C50" s="1185"/>
      <c r="D50" s="109"/>
      <c r="E50" s="1190" t="s">
        <v>43</v>
      </c>
      <c r="F50" s="1190"/>
      <c r="G50" s="1190"/>
      <c r="H50" s="1191"/>
      <c r="I50" s="358">
        <v>1388</v>
      </c>
      <c r="J50" s="359">
        <v>1423</v>
      </c>
      <c r="K50" s="359">
        <v>1458</v>
      </c>
      <c r="L50" s="359">
        <v>1490</v>
      </c>
      <c r="M50" s="360">
        <v>1527</v>
      </c>
    </row>
    <row r="51" spans="2:13" ht="27.75" customHeight="1" x14ac:dyDescent="0.2">
      <c r="B51" s="1186"/>
      <c r="C51" s="1187"/>
      <c r="D51" s="106"/>
      <c r="E51" s="1190" t="s">
        <v>44</v>
      </c>
      <c r="F51" s="1190"/>
      <c r="G51" s="1190"/>
      <c r="H51" s="1191"/>
      <c r="I51" s="358">
        <v>14</v>
      </c>
      <c r="J51" s="359">
        <v>7</v>
      </c>
      <c r="K51" s="359" t="s">
        <v>511</v>
      </c>
      <c r="L51" s="359" t="s">
        <v>511</v>
      </c>
      <c r="M51" s="360" t="s">
        <v>511</v>
      </c>
    </row>
    <row r="52" spans="2:13" ht="27.75" customHeight="1" x14ac:dyDescent="0.2">
      <c r="B52" s="1188"/>
      <c r="C52" s="1189"/>
      <c r="D52" s="106"/>
      <c r="E52" s="1190" t="s">
        <v>45</v>
      </c>
      <c r="F52" s="1190"/>
      <c r="G52" s="1190"/>
      <c r="H52" s="1191"/>
      <c r="I52" s="358">
        <v>2134</v>
      </c>
      <c r="J52" s="359">
        <v>2770</v>
      </c>
      <c r="K52" s="359">
        <v>2955</v>
      </c>
      <c r="L52" s="359">
        <v>3226</v>
      </c>
      <c r="M52" s="360">
        <v>3065</v>
      </c>
    </row>
    <row r="53" spans="2:13" ht="27.75" customHeight="1" thickBot="1" x14ac:dyDescent="0.25">
      <c r="B53" s="1192" t="s">
        <v>46</v>
      </c>
      <c r="C53" s="1193"/>
      <c r="D53" s="110"/>
      <c r="E53" s="1194" t="s">
        <v>47</v>
      </c>
      <c r="F53" s="1194"/>
      <c r="G53" s="1194"/>
      <c r="H53" s="1195"/>
      <c r="I53" s="361">
        <v>-137</v>
      </c>
      <c r="J53" s="362">
        <v>186</v>
      </c>
      <c r="K53" s="362">
        <v>110</v>
      </c>
      <c r="L53" s="362">
        <v>305</v>
      </c>
      <c r="M53" s="363">
        <v>237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gfaeLRCYR9MgDZQ0YYgpVhf8pA7yjHWNkA6QH842asxWFltGW8eV0VDAiQ4WW9b8OeUkCHozvLljn9utnpAtcA==" saltValue="CnMtwbWJSC2NRDq7N37X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AO38" sqref="AO38:BC38"/>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555</v>
      </c>
      <c r="G54" s="119" t="s">
        <v>556</v>
      </c>
      <c r="H54" s="120" t="s">
        <v>557</v>
      </c>
    </row>
    <row r="55" spans="2:8" ht="52.5" customHeight="1" x14ac:dyDescent="0.2">
      <c r="B55" s="121"/>
      <c r="C55" s="1211" t="s">
        <v>50</v>
      </c>
      <c r="D55" s="1211"/>
      <c r="E55" s="1212"/>
      <c r="F55" s="122">
        <v>170</v>
      </c>
      <c r="G55" s="122">
        <v>115</v>
      </c>
      <c r="H55" s="123">
        <v>216</v>
      </c>
    </row>
    <row r="56" spans="2:8" ht="52.5" customHeight="1" x14ac:dyDescent="0.2">
      <c r="B56" s="124"/>
      <c r="C56" s="1213" t="s">
        <v>51</v>
      </c>
      <c r="D56" s="1213"/>
      <c r="E56" s="1214"/>
      <c r="F56" s="125">
        <v>215</v>
      </c>
      <c r="G56" s="125">
        <v>293</v>
      </c>
      <c r="H56" s="126">
        <v>239</v>
      </c>
    </row>
    <row r="57" spans="2:8" ht="53.25" customHeight="1" x14ac:dyDescent="0.2">
      <c r="B57" s="124"/>
      <c r="C57" s="1215" t="s">
        <v>52</v>
      </c>
      <c r="D57" s="1215"/>
      <c r="E57" s="1216"/>
      <c r="F57" s="127">
        <v>1073</v>
      </c>
      <c r="G57" s="127">
        <v>1082</v>
      </c>
      <c r="H57" s="128">
        <v>1073</v>
      </c>
    </row>
    <row r="58" spans="2:8" ht="45.75" customHeight="1" x14ac:dyDescent="0.2">
      <c r="B58" s="129"/>
      <c r="C58" s="1203" t="s">
        <v>583</v>
      </c>
      <c r="D58" s="1204"/>
      <c r="E58" s="1205"/>
      <c r="F58" s="130">
        <v>858</v>
      </c>
      <c r="G58" s="130">
        <v>807</v>
      </c>
      <c r="H58" s="131">
        <v>795</v>
      </c>
    </row>
    <row r="59" spans="2:8" ht="45.75" customHeight="1" x14ac:dyDescent="0.2">
      <c r="B59" s="129"/>
      <c r="C59" s="1203" t="s">
        <v>584</v>
      </c>
      <c r="D59" s="1204"/>
      <c r="E59" s="1205"/>
      <c r="F59" s="130">
        <v>118</v>
      </c>
      <c r="G59" s="130">
        <v>170</v>
      </c>
      <c r="H59" s="131">
        <v>167</v>
      </c>
    </row>
    <row r="60" spans="2:8" ht="45.75" customHeight="1" x14ac:dyDescent="0.2">
      <c r="B60" s="129"/>
      <c r="C60" s="1203" t="s">
        <v>585</v>
      </c>
      <c r="D60" s="1204"/>
      <c r="E60" s="1205"/>
      <c r="F60" s="130">
        <v>48</v>
      </c>
      <c r="G60" s="130">
        <v>61</v>
      </c>
      <c r="H60" s="131">
        <v>72</v>
      </c>
    </row>
    <row r="61" spans="2:8" ht="45.75" customHeight="1" x14ac:dyDescent="0.2">
      <c r="B61" s="129"/>
      <c r="C61" s="1203" t="s">
        <v>587</v>
      </c>
      <c r="D61" s="1204"/>
      <c r="E61" s="1205"/>
      <c r="F61" s="130">
        <v>11</v>
      </c>
      <c r="G61" s="130">
        <v>19</v>
      </c>
      <c r="H61" s="131">
        <v>20</v>
      </c>
    </row>
    <row r="62" spans="2:8" ht="45.75" customHeight="1" thickBot="1" x14ac:dyDescent="0.25">
      <c r="B62" s="132"/>
      <c r="C62" s="1206" t="s">
        <v>586</v>
      </c>
      <c r="D62" s="1207"/>
      <c r="E62" s="1208"/>
      <c r="F62" s="133">
        <v>33</v>
      </c>
      <c r="G62" s="133">
        <v>20</v>
      </c>
      <c r="H62" s="134">
        <v>14</v>
      </c>
    </row>
    <row r="63" spans="2:8" ht="52.5" customHeight="1" thickBot="1" x14ac:dyDescent="0.25">
      <c r="B63" s="135"/>
      <c r="C63" s="1209" t="s">
        <v>53</v>
      </c>
      <c r="D63" s="1209"/>
      <c r="E63" s="1210"/>
      <c r="F63" s="136">
        <v>1458</v>
      </c>
      <c r="G63" s="136">
        <v>1490</v>
      </c>
      <c r="H63" s="137">
        <v>1527</v>
      </c>
    </row>
    <row r="64" spans="2:8" ht="13" x14ac:dyDescent="0.2"/>
  </sheetData>
  <sheetProtection algorithmName="SHA-512" hashValue="VTDOTHUfT++KmC3LOxUHe2MG2IzDetefk0zI/X7wu38fvjb8fwsyTMqfn3v9UEGq1Bcm+xCH5GL5pFemIfedZg==" saltValue="lnSgsoynLFi4bbH3ohqv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588732</v>
      </c>
      <c r="E3" s="156"/>
      <c r="F3" s="157">
        <v>228215</v>
      </c>
      <c r="G3" s="158"/>
      <c r="H3" s="159"/>
    </row>
    <row r="4" spans="1:8" x14ac:dyDescent="0.2">
      <c r="A4" s="160"/>
      <c r="B4" s="161"/>
      <c r="C4" s="162"/>
      <c r="D4" s="163">
        <v>38303</v>
      </c>
      <c r="E4" s="164"/>
      <c r="F4" s="165">
        <v>117571</v>
      </c>
      <c r="G4" s="166"/>
      <c r="H4" s="167"/>
    </row>
    <row r="5" spans="1:8" x14ac:dyDescent="0.2">
      <c r="A5" s="148" t="s">
        <v>545</v>
      </c>
      <c r="B5" s="153"/>
      <c r="C5" s="154"/>
      <c r="D5" s="155">
        <v>1068814</v>
      </c>
      <c r="E5" s="156"/>
      <c r="F5" s="157">
        <v>264232</v>
      </c>
      <c r="G5" s="158"/>
      <c r="H5" s="159"/>
    </row>
    <row r="6" spans="1:8" x14ac:dyDescent="0.2">
      <c r="A6" s="160"/>
      <c r="B6" s="161"/>
      <c r="C6" s="162"/>
      <c r="D6" s="163">
        <v>783961</v>
      </c>
      <c r="E6" s="164"/>
      <c r="F6" s="165">
        <v>133959</v>
      </c>
      <c r="G6" s="166"/>
      <c r="H6" s="167"/>
    </row>
    <row r="7" spans="1:8" x14ac:dyDescent="0.2">
      <c r="A7" s="148" t="s">
        <v>546</v>
      </c>
      <c r="B7" s="153"/>
      <c r="C7" s="154"/>
      <c r="D7" s="155">
        <v>636199</v>
      </c>
      <c r="E7" s="156"/>
      <c r="F7" s="157">
        <v>263613</v>
      </c>
      <c r="G7" s="158"/>
      <c r="H7" s="159"/>
    </row>
    <row r="8" spans="1:8" x14ac:dyDescent="0.2">
      <c r="A8" s="160"/>
      <c r="B8" s="161"/>
      <c r="C8" s="162"/>
      <c r="D8" s="163">
        <v>251170</v>
      </c>
      <c r="E8" s="164"/>
      <c r="F8" s="165">
        <v>128823</v>
      </c>
      <c r="G8" s="166"/>
      <c r="H8" s="167"/>
    </row>
    <row r="9" spans="1:8" x14ac:dyDescent="0.2">
      <c r="A9" s="148" t="s">
        <v>547</v>
      </c>
      <c r="B9" s="153"/>
      <c r="C9" s="154"/>
      <c r="D9" s="155">
        <v>899807</v>
      </c>
      <c r="E9" s="156"/>
      <c r="F9" s="157">
        <v>330026</v>
      </c>
      <c r="G9" s="158"/>
      <c r="H9" s="159"/>
    </row>
    <row r="10" spans="1:8" x14ac:dyDescent="0.2">
      <c r="A10" s="160"/>
      <c r="B10" s="161"/>
      <c r="C10" s="162"/>
      <c r="D10" s="163">
        <v>660632</v>
      </c>
      <c r="E10" s="164"/>
      <c r="F10" s="165">
        <v>141075</v>
      </c>
      <c r="G10" s="166"/>
      <c r="H10" s="167"/>
    </row>
    <row r="11" spans="1:8" x14ac:dyDescent="0.2">
      <c r="A11" s="148" t="s">
        <v>548</v>
      </c>
      <c r="B11" s="153"/>
      <c r="C11" s="154"/>
      <c r="D11" s="155">
        <v>331787</v>
      </c>
      <c r="E11" s="156"/>
      <c r="F11" s="157">
        <v>278179</v>
      </c>
      <c r="G11" s="158"/>
      <c r="H11" s="159"/>
    </row>
    <row r="12" spans="1:8" x14ac:dyDescent="0.2">
      <c r="A12" s="160"/>
      <c r="B12" s="161"/>
      <c r="C12" s="168"/>
      <c r="D12" s="163">
        <v>64812</v>
      </c>
      <c r="E12" s="164"/>
      <c r="F12" s="165">
        <v>122182</v>
      </c>
      <c r="G12" s="166"/>
      <c r="H12" s="167"/>
    </row>
    <row r="13" spans="1:8" x14ac:dyDescent="0.2">
      <c r="A13" s="148"/>
      <c r="B13" s="153"/>
      <c r="C13" s="169"/>
      <c r="D13" s="170">
        <v>705068</v>
      </c>
      <c r="E13" s="171"/>
      <c r="F13" s="172">
        <v>272853</v>
      </c>
      <c r="G13" s="173"/>
      <c r="H13" s="159"/>
    </row>
    <row r="14" spans="1:8" x14ac:dyDescent="0.2">
      <c r="A14" s="160"/>
      <c r="B14" s="161"/>
      <c r="C14" s="162"/>
      <c r="D14" s="163">
        <v>359776</v>
      </c>
      <c r="E14" s="164"/>
      <c r="F14" s="165">
        <v>128722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9.81</v>
      </c>
      <c r="C19" s="174">
        <f>ROUND(VALUE(SUBSTITUTE(実質収支比率等に係る経年分析!G$48,"▲","-")),2)</f>
        <v>6.43</v>
      </c>
      <c r="D19" s="174">
        <f>ROUND(VALUE(SUBSTITUTE(実質収支比率等に係る経年分析!H$48,"▲","-")),2)</f>
        <v>6.79</v>
      </c>
      <c r="E19" s="174">
        <f>ROUND(VALUE(SUBSTITUTE(実質収支比率等に係る経年分析!I$48,"▲","-")),2)</f>
        <v>11.69</v>
      </c>
      <c r="F19" s="174">
        <f>ROUND(VALUE(SUBSTITUTE(実質収支比率等に係る経年分析!J$48,"▲","-")),2)</f>
        <v>11.45</v>
      </c>
    </row>
    <row r="20" spans="1:11" x14ac:dyDescent="0.2">
      <c r="A20" s="174" t="s">
        <v>57</v>
      </c>
      <c r="B20" s="174">
        <f>ROUND(VALUE(SUBSTITUTE(実質収支比率等に係る経年分析!F$47,"▲","-")),2)</f>
        <v>8.16</v>
      </c>
      <c r="C20" s="174">
        <f>ROUND(VALUE(SUBSTITUTE(実質収支比率等に係る経年分析!G$47,"▲","-")),2)</f>
        <v>13.41</v>
      </c>
      <c r="D20" s="174">
        <f>ROUND(VALUE(SUBSTITUTE(実質収支比率等に係る経年分析!H$47,"▲","-")),2)</f>
        <v>12.8</v>
      </c>
      <c r="E20" s="174">
        <f>ROUND(VALUE(SUBSTITUTE(実質収支比率等に係る経年分析!I$47,"▲","-")),2)</f>
        <v>7.69</v>
      </c>
      <c r="F20" s="174">
        <f>ROUND(VALUE(SUBSTITUTE(実質収支比率等に係る経年分析!J$47,"▲","-")),2)</f>
        <v>14.58</v>
      </c>
    </row>
    <row r="21" spans="1:11" x14ac:dyDescent="0.2">
      <c r="A21" s="174" t="s">
        <v>58</v>
      </c>
      <c r="B21" s="174">
        <f>IF(ISNUMBER(VALUE(SUBSTITUTE(実質収支比率等に係る経年分析!F$49,"▲","-"))),ROUND(VALUE(SUBSTITUTE(実質収支比率等に係る経年分析!F$49,"▲","-")),2),NA())</f>
        <v>-3.24</v>
      </c>
      <c r="C21" s="174">
        <f>IF(ISNUMBER(VALUE(SUBSTITUTE(実質収支比率等に係る経年分析!G$49,"▲","-"))),ROUND(VALUE(SUBSTITUTE(実質収支比率等に係る経年分析!G$49,"▲","-")),2),NA())</f>
        <v>2.2599999999999998</v>
      </c>
      <c r="D21" s="174">
        <f>IF(ISNUMBER(VALUE(SUBSTITUTE(実質収支比率等に係る経年分析!H$49,"▲","-"))),ROUND(VALUE(SUBSTITUTE(実質収支比率等に係る経年分析!H$49,"▲","-")),2),NA())</f>
        <v>1.83</v>
      </c>
      <c r="E21" s="174">
        <f>IF(ISNUMBER(VALUE(SUBSTITUTE(実質収支比率等に係る経年分析!I$49,"▲","-"))),ROUND(VALUE(SUBSTITUTE(実質収支比率等に係る経年分析!I$49,"▲","-")),2),NA())</f>
        <v>1.98</v>
      </c>
      <c r="F21" s="174">
        <f>IF(ISNUMBER(VALUE(SUBSTITUTE(実質収支比率等に係る経年分析!J$49,"▲","-"))),ROUND(VALUE(SUBSTITUTE(実質収支比率等に係る経年分析!J$49,"▲","-")),2),NA())</f>
        <v>6.46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西粟倉村農業集落排水事業特別会計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西粟倉村後期高齢者医療事業特別会計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西粟倉村簡易水道事業特別会計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西粟倉村介護サービス事業勘定特別会計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2">
      <c r="A33" s="175" t="str">
        <f>IF(連結実質赤字比率に係る赤字・黒字の構成分析!C$37="",NA(),連結実質赤字比率に係る赤字・黒字の構成分析!C$37)</f>
        <v>西粟倉村国民健康保険施設勘定特別会計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0.31</v>
      </c>
    </row>
    <row r="34" spans="1:16" x14ac:dyDescent="0.2">
      <c r="A34" s="175" t="str">
        <f>IF(連結実質赤字比率に係る赤字・黒字の構成分析!C$36="",NA(),連結実質赤字比率に係る赤字・黒字の構成分析!C$36)</f>
        <v>西粟倉村国民健康保険事業勘定特別会計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2.0499999999999998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v>
      </c>
    </row>
    <row r="35" spans="1:16" x14ac:dyDescent="0.2">
      <c r="A35" s="175" t="str">
        <f>IF(連結実質赤字比率に係る赤字・黒字の構成分析!C$35="",NA(),連結実質赤字比率に係る赤字・黒字の構成分析!C$35)</f>
        <v>西粟倉村介護保険事業勘定特別会計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267</v>
      </c>
      <c r="E42" s="176"/>
      <c r="F42" s="176"/>
      <c r="G42" s="176">
        <f>'実質公債費比率（分子）の構造'!L$52</f>
        <v>265</v>
      </c>
      <c r="H42" s="176"/>
      <c r="I42" s="176"/>
      <c r="J42" s="176">
        <f>'実質公債費比率（分子）の構造'!M$52</f>
        <v>332</v>
      </c>
      <c r="K42" s="176"/>
      <c r="L42" s="176"/>
      <c r="M42" s="176">
        <f>'実質公債費比率（分子）の構造'!N$52</f>
        <v>375</v>
      </c>
      <c r="N42" s="176"/>
      <c r="O42" s="176"/>
      <c r="P42" s="176">
        <f>'実質公債費比率（分子）の構造'!O$52</f>
        <v>397</v>
      </c>
    </row>
    <row r="43" spans="1:16" x14ac:dyDescent="0.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72</v>
      </c>
      <c r="C46" s="176"/>
      <c r="D46" s="176"/>
      <c r="E46" s="176">
        <f>'実質公債費比率（分子）の構造'!L$48</f>
        <v>64</v>
      </c>
      <c r="F46" s="176"/>
      <c r="G46" s="176"/>
      <c r="H46" s="176">
        <f>'実質公債費比率（分子）の構造'!M$48</f>
        <v>72</v>
      </c>
      <c r="I46" s="176"/>
      <c r="J46" s="176"/>
      <c r="K46" s="176">
        <f>'実質公債費比率（分子）の構造'!N$48</f>
        <v>77</v>
      </c>
      <c r="L46" s="176"/>
      <c r="M46" s="176"/>
      <c r="N46" s="176">
        <f>'実質公債費比率（分子）の構造'!O$48</f>
        <v>67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292</v>
      </c>
      <c r="C49" s="176"/>
      <c r="D49" s="176"/>
      <c r="E49" s="176">
        <f>'実質公債費比率（分子）の構造'!L$45</f>
        <v>285</v>
      </c>
      <c r="F49" s="176"/>
      <c r="G49" s="176"/>
      <c r="H49" s="176">
        <f>'実質公債費比率（分子）の構造'!M$45</f>
        <v>367</v>
      </c>
      <c r="I49" s="176"/>
      <c r="J49" s="176"/>
      <c r="K49" s="176">
        <f>'実質公債費比率（分子）の構造'!N$45</f>
        <v>445</v>
      </c>
      <c r="L49" s="176"/>
      <c r="M49" s="176"/>
      <c r="N49" s="176">
        <f>'実質公債費比率（分子）の構造'!O$45</f>
        <v>497</v>
      </c>
      <c r="O49" s="176"/>
      <c r="P49" s="176"/>
    </row>
    <row r="50" spans="1:16" x14ac:dyDescent="0.2">
      <c r="A50" s="176" t="s">
        <v>72</v>
      </c>
      <c r="B50" s="176" t="e">
        <f>NA()</f>
        <v>#N/A</v>
      </c>
      <c r="C50" s="176">
        <f>IF(ISNUMBER('実質公債費比率（分子）の構造'!K$53),'実質公債費比率（分子）の構造'!K$53,NA())</f>
        <v>97</v>
      </c>
      <c r="D50" s="176" t="e">
        <f>NA()</f>
        <v>#N/A</v>
      </c>
      <c r="E50" s="176" t="e">
        <f>NA()</f>
        <v>#N/A</v>
      </c>
      <c r="F50" s="176">
        <f>IF(ISNUMBER('実質公債費比率（分子）の構造'!L$53),'実質公債費比率（分子）の構造'!L$53,NA())</f>
        <v>84</v>
      </c>
      <c r="G50" s="176" t="e">
        <f>NA()</f>
        <v>#N/A</v>
      </c>
      <c r="H50" s="176" t="e">
        <f>NA()</f>
        <v>#N/A</v>
      </c>
      <c r="I50" s="176">
        <f>IF(ISNUMBER('実質公債費比率（分子）の構造'!M$53),'実質公債費比率（分子）の構造'!M$53,NA())</f>
        <v>107</v>
      </c>
      <c r="J50" s="176" t="e">
        <f>NA()</f>
        <v>#N/A</v>
      </c>
      <c r="K50" s="176" t="e">
        <f>NA()</f>
        <v>#N/A</v>
      </c>
      <c r="L50" s="176">
        <f>IF(ISNUMBER('実質公債費比率（分子）の構造'!N$53),'実質公債費比率（分子）の構造'!N$53,NA())</f>
        <v>147</v>
      </c>
      <c r="M50" s="176" t="e">
        <f>NA()</f>
        <v>#N/A</v>
      </c>
      <c r="N50" s="176" t="e">
        <f>NA()</f>
        <v>#N/A</v>
      </c>
      <c r="O50" s="176">
        <f>IF(ISNUMBER('実質公債費比率（分子）の構造'!O$53),'実質公債費比率（分子）の構造'!O$53,NA())</f>
        <v>167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2134</v>
      </c>
      <c r="E56" s="175"/>
      <c r="F56" s="175"/>
      <c r="G56" s="175">
        <f>'将来負担比率（分子）の構造'!J$52</f>
        <v>2770</v>
      </c>
      <c r="H56" s="175"/>
      <c r="I56" s="175"/>
      <c r="J56" s="175">
        <f>'将来負担比率（分子）の構造'!K$52</f>
        <v>2955</v>
      </c>
      <c r="K56" s="175"/>
      <c r="L56" s="175"/>
      <c r="M56" s="175">
        <f>'将来負担比率（分子）の構造'!L$52</f>
        <v>3226</v>
      </c>
      <c r="N56" s="175"/>
      <c r="O56" s="175"/>
      <c r="P56" s="175">
        <f>'将来負担比率（分子）の構造'!M$52</f>
        <v>3065</v>
      </c>
    </row>
    <row r="57" spans="1:16" x14ac:dyDescent="0.2">
      <c r="A57" s="175" t="s">
        <v>44</v>
      </c>
      <c r="B57" s="175"/>
      <c r="C57" s="175"/>
      <c r="D57" s="175">
        <f>'将来負担比率（分子）の構造'!I$51</f>
        <v>14</v>
      </c>
      <c r="E57" s="175"/>
      <c r="F57" s="175"/>
      <c r="G57" s="175">
        <f>'将来負担比率（分子）の構造'!J$51</f>
        <v>7</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1388</v>
      </c>
      <c r="E58" s="175"/>
      <c r="F58" s="175"/>
      <c r="G58" s="175">
        <f>'将来負担比率（分子）の構造'!J$50</f>
        <v>1423</v>
      </c>
      <c r="H58" s="175"/>
      <c r="I58" s="175"/>
      <c r="J58" s="175">
        <f>'将来負担比率（分子）の構造'!K$50</f>
        <v>1458</v>
      </c>
      <c r="K58" s="175"/>
      <c r="L58" s="175"/>
      <c r="M58" s="175">
        <f>'将来負担比率（分子）の構造'!L$50</f>
        <v>1490</v>
      </c>
      <c r="N58" s="175"/>
      <c r="O58" s="175"/>
      <c r="P58" s="175">
        <f>'将来負担比率（分子）の構造'!M$50</f>
        <v>1527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162</v>
      </c>
      <c r="C62" s="175"/>
      <c r="D62" s="175"/>
      <c r="E62" s="175">
        <f>'将来負担比率（分子）の構造'!J$45</f>
        <v>183</v>
      </c>
      <c r="F62" s="175"/>
      <c r="G62" s="175"/>
      <c r="H62" s="175">
        <f>'将来負担比率（分子）の構造'!K$45</f>
        <v>138</v>
      </c>
      <c r="I62" s="175"/>
      <c r="J62" s="175"/>
      <c r="K62" s="175">
        <f>'将来負担比率（分子）の構造'!L$45</f>
        <v>170</v>
      </c>
      <c r="L62" s="175"/>
      <c r="M62" s="175"/>
      <c r="N62" s="175">
        <f>'将来負担比率（分子）の構造'!M$45</f>
        <v>301</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443</v>
      </c>
      <c r="C64" s="175"/>
      <c r="D64" s="175"/>
      <c r="E64" s="175">
        <f>'将来負担比率（分子）の構造'!J$43</f>
        <v>424</v>
      </c>
      <c r="F64" s="175"/>
      <c r="G64" s="175"/>
      <c r="H64" s="175">
        <f>'将来負担比率（分子）の構造'!K$43</f>
        <v>398</v>
      </c>
      <c r="I64" s="175"/>
      <c r="J64" s="175"/>
      <c r="K64" s="175">
        <f>'将来負担比率（分子）の構造'!L$43</f>
        <v>344</v>
      </c>
      <c r="L64" s="175"/>
      <c r="M64" s="175"/>
      <c r="N64" s="175">
        <f>'将来負担比率（分子）の構造'!M$43</f>
        <v>307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2795</v>
      </c>
      <c r="C66" s="175"/>
      <c r="D66" s="175"/>
      <c r="E66" s="175">
        <f>'将来負担比率（分子）の構造'!J$41</f>
        <v>3779</v>
      </c>
      <c r="F66" s="175"/>
      <c r="G66" s="175"/>
      <c r="H66" s="175">
        <f>'将来負担比率（分子）の構造'!K$41</f>
        <v>3987</v>
      </c>
      <c r="I66" s="175"/>
      <c r="J66" s="175"/>
      <c r="K66" s="175">
        <f>'将来負担比率（分子）の構造'!L$41</f>
        <v>4507</v>
      </c>
      <c r="L66" s="175"/>
      <c r="M66" s="175"/>
      <c r="N66" s="175">
        <f>'将来負担比率（分子）の構造'!M$41</f>
        <v>4221</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186</v>
      </c>
      <c r="G67" s="175" t="e">
        <f>NA()</f>
        <v>#N/A</v>
      </c>
      <c r="H67" s="175" t="e">
        <f>NA()</f>
        <v>#N/A</v>
      </c>
      <c r="I67" s="175">
        <f>IF(ISNUMBER('将来負担比率（分子）の構造'!K$53), IF('将来負担比率（分子）の構造'!K$53 &lt; 0, 0, '将来負担比率（分子）の構造'!K$53), NA())</f>
        <v>110</v>
      </c>
      <c r="J67" s="175" t="e">
        <f>NA()</f>
        <v>#N/A</v>
      </c>
      <c r="K67" s="175" t="e">
        <f>NA()</f>
        <v>#N/A</v>
      </c>
      <c r="L67" s="175">
        <f>IF(ISNUMBER('将来負担比率（分子）の構造'!L$53), IF('将来負担比率（分子）の構造'!L$53 &lt; 0, 0, '将来負担比率（分子）の構造'!L$53), NA())</f>
        <v>305</v>
      </c>
      <c r="M67" s="175" t="e">
        <f>NA()</f>
        <v>#N/A</v>
      </c>
      <c r="N67" s="175" t="e">
        <f>NA()</f>
        <v>#N/A</v>
      </c>
      <c r="O67" s="175">
        <f>IF(ISNUMBER('将来負担比率（分子）の構造'!M$53), IF('将来負担比率（分子）の構造'!M$53 &lt; 0, 0, '将来負担比率（分子）の構造'!M$53), NA())</f>
        <v>237</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170</v>
      </c>
      <c r="C72" s="179">
        <f>基金残高に係る経年分析!G55</f>
        <v>115</v>
      </c>
      <c r="D72" s="179">
        <f>基金残高に係る経年分析!H55</f>
        <v>216</v>
      </c>
    </row>
    <row r="73" spans="1:16" x14ac:dyDescent="0.2">
      <c r="A73" s="178" t="s">
        <v>79</v>
      </c>
      <c r="B73" s="179">
        <f>基金残高に係る経年分析!F56</f>
        <v>215</v>
      </c>
      <c r="C73" s="179">
        <f>基金残高に係る経年分析!G56</f>
        <v>293</v>
      </c>
      <c r="D73" s="179">
        <f>基金残高に係る経年分析!H56</f>
        <v>239</v>
      </c>
    </row>
    <row r="74" spans="1:16" x14ac:dyDescent="0.2">
      <c r="A74" s="178" t="s">
        <v>80</v>
      </c>
      <c r="B74" s="179">
        <f>基金残高に係る経年分析!F57</f>
        <v>1073</v>
      </c>
      <c r="C74" s="179">
        <f>基金残高に係る経年分析!G57</f>
        <v>1082</v>
      </c>
      <c r="D74" s="179">
        <f>基金残高に係る経年分析!H57</f>
        <v>1073</v>
      </c>
    </row>
  </sheetData>
  <sheetProtection algorithmName="SHA-512" hashValue="u/t0hBPVohZcDYvmjh2yUGvS97hFaOgbc7488KvDk9QHqpt/vvTB9PjgYgUj7PuVFX5rQi1XRzFyJpnvdaASdA==" saltValue="Pu+R7rGSThOMOwWjuisW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election activeCell="AL38" sqref="AL38:BF38"/>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139988</v>
      </c>
      <c r="S5" s="674"/>
      <c r="T5" s="674"/>
      <c r="U5" s="674"/>
      <c r="V5" s="674"/>
      <c r="W5" s="674"/>
      <c r="X5" s="674"/>
      <c r="Y5" s="702"/>
      <c r="Z5" s="715">
        <v>3.7</v>
      </c>
      <c r="AA5" s="715"/>
      <c r="AB5" s="715"/>
      <c r="AC5" s="715"/>
      <c r="AD5" s="716">
        <v>139988</v>
      </c>
      <c r="AE5" s="716"/>
      <c r="AF5" s="716"/>
      <c r="AG5" s="716"/>
      <c r="AH5" s="716"/>
      <c r="AI5" s="716"/>
      <c r="AJ5" s="716"/>
      <c r="AK5" s="716"/>
      <c r="AL5" s="703">
        <v>9.1999999999999993</v>
      </c>
      <c r="AM5" s="685"/>
      <c r="AN5" s="685"/>
      <c r="AO5" s="704"/>
      <c r="AP5" s="676" t="s">
        <v>233</v>
      </c>
      <c r="AQ5" s="677"/>
      <c r="AR5" s="677"/>
      <c r="AS5" s="677"/>
      <c r="AT5" s="677"/>
      <c r="AU5" s="677"/>
      <c r="AV5" s="677"/>
      <c r="AW5" s="677"/>
      <c r="AX5" s="677"/>
      <c r="AY5" s="677"/>
      <c r="AZ5" s="677"/>
      <c r="BA5" s="677"/>
      <c r="BB5" s="677"/>
      <c r="BC5" s="677"/>
      <c r="BD5" s="677"/>
      <c r="BE5" s="677"/>
      <c r="BF5" s="678"/>
      <c r="BG5" s="621">
        <v>135258</v>
      </c>
      <c r="BH5" s="622"/>
      <c r="BI5" s="622"/>
      <c r="BJ5" s="622"/>
      <c r="BK5" s="622"/>
      <c r="BL5" s="622"/>
      <c r="BM5" s="622"/>
      <c r="BN5" s="623"/>
      <c r="BO5" s="659">
        <v>96.6</v>
      </c>
      <c r="BP5" s="659"/>
      <c r="BQ5" s="659"/>
      <c r="BR5" s="659"/>
      <c r="BS5" s="660">
        <v>706</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18" t="s">
        <v>237</v>
      </c>
      <c r="C6" s="619"/>
      <c r="D6" s="619"/>
      <c r="E6" s="619"/>
      <c r="F6" s="619"/>
      <c r="G6" s="619"/>
      <c r="H6" s="619"/>
      <c r="I6" s="619"/>
      <c r="J6" s="619"/>
      <c r="K6" s="619"/>
      <c r="L6" s="619"/>
      <c r="M6" s="619"/>
      <c r="N6" s="619"/>
      <c r="O6" s="619"/>
      <c r="P6" s="619"/>
      <c r="Q6" s="620"/>
      <c r="R6" s="621">
        <v>37279</v>
      </c>
      <c r="S6" s="622"/>
      <c r="T6" s="622"/>
      <c r="U6" s="622"/>
      <c r="V6" s="622"/>
      <c r="W6" s="622"/>
      <c r="X6" s="622"/>
      <c r="Y6" s="623"/>
      <c r="Z6" s="659">
        <v>1</v>
      </c>
      <c r="AA6" s="659"/>
      <c r="AB6" s="659"/>
      <c r="AC6" s="659"/>
      <c r="AD6" s="660">
        <v>37279</v>
      </c>
      <c r="AE6" s="660"/>
      <c r="AF6" s="660"/>
      <c r="AG6" s="660"/>
      <c r="AH6" s="660"/>
      <c r="AI6" s="660"/>
      <c r="AJ6" s="660"/>
      <c r="AK6" s="660"/>
      <c r="AL6" s="624">
        <v>2.5</v>
      </c>
      <c r="AM6" s="625"/>
      <c r="AN6" s="625"/>
      <c r="AO6" s="661"/>
      <c r="AP6" s="618" t="s">
        <v>238</v>
      </c>
      <c r="AQ6" s="619"/>
      <c r="AR6" s="619"/>
      <c r="AS6" s="619"/>
      <c r="AT6" s="619"/>
      <c r="AU6" s="619"/>
      <c r="AV6" s="619"/>
      <c r="AW6" s="619"/>
      <c r="AX6" s="619"/>
      <c r="AY6" s="619"/>
      <c r="AZ6" s="619"/>
      <c r="BA6" s="619"/>
      <c r="BB6" s="619"/>
      <c r="BC6" s="619"/>
      <c r="BD6" s="619"/>
      <c r="BE6" s="619"/>
      <c r="BF6" s="620"/>
      <c r="BG6" s="621">
        <v>135258</v>
      </c>
      <c r="BH6" s="622"/>
      <c r="BI6" s="622"/>
      <c r="BJ6" s="622"/>
      <c r="BK6" s="622"/>
      <c r="BL6" s="622"/>
      <c r="BM6" s="622"/>
      <c r="BN6" s="623"/>
      <c r="BO6" s="659">
        <v>96.6</v>
      </c>
      <c r="BP6" s="659"/>
      <c r="BQ6" s="659"/>
      <c r="BR6" s="659"/>
      <c r="BS6" s="660">
        <v>706</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43260</v>
      </c>
      <c r="CS6" s="622"/>
      <c r="CT6" s="622"/>
      <c r="CU6" s="622"/>
      <c r="CV6" s="622"/>
      <c r="CW6" s="622"/>
      <c r="CX6" s="622"/>
      <c r="CY6" s="623"/>
      <c r="CZ6" s="703">
        <v>1.2</v>
      </c>
      <c r="DA6" s="685"/>
      <c r="DB6" s="685"/>
      <c r="DC6" s="705"/>
      <c r="DD6" s="627" t="s">
        <v>140</v>
      </c>
      <c r="DE6" s="622"/>
      <c r="DF6" s="622"/>
      <c r="DG6" s="622"/>
      <c r="DH6" s="622"/>
      <c r="DI6" s="622"/>
      <c r="DJ6" s="622"/>
      <c r="DK6" s="622"/>
      <c r="DL6" s="622"/>
      <c r="DM6" s="622"/>
      <c r="DN6" s="622"/>
      <c r="DO6" s="622"/>
      <c r="DP6" s="623"/>
      <c r="DQ6" s="627">
        <v>43260</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54</v>
      </c>
      <c r="S7" s="622"/>
      <c r="T7" s="622"/>
      <c r="U7" s="622"/>
      <c r="V7" s="622"/>
      <c r="W7" s="622"/>
      <c r="X7" s="622"/>
      <c r="Y7" s="623"/>
      <c r="Z7" s="659">
        <v>0</v>
      </c>
      <c r="AA7" s="659"/>
      <c r="AB7" s="659"/>
      <c r="AC7" s="659"/>
      <c r="AD7" s="660">
        <v>54</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54829</v>
      </c>
      <c r="BH7" s="622"/>
      <c r="BI7" s="622"/>
      <c r="BJ7" s="622"/>
      <c r="BK7" s="622"/>
      <c r="BL7" s="622"/>
      <c r="BM7" s="622"/>
      <c r="BN7" s="623"/>
      <c r="BO7" s="659">
        <v>39.200000000000003</v>
      </c>
      <c r="BP7" s="659"/>
      <c r="BQ7" s="659"/>
      <c r="BR7" s="659"/>
      <c r="BS7" s="660">
        <v>706</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1170798</v>
      </c>
      <c r="CS7" s="622"/>
      <c r="CT7" s="622"/>
      <c r="CU7" s="622"/>
      <c r="CV7" s="622"/>
      <c r="CW7" s="622"/>
      <c r="CX7" s="622"/>
      <c r="CY7" s="623"/>
      <c r="CZ7" s="659">
        <v>33.6</v>
      </c>
      <c r="DA7" s="659"/>
      <c r="DB7" s="659"/>
      <c r="DC7" s="659"/>
      <c r="DD7" s="627">
        <v>70174</v>
      </c>
      <c r="DE7" s="622"/>
      <c r="DF7" s="622"/>
      <c r="DG7" s="622"/>
      <c r="DH7" s="622"/>
      <c r="DI7" s="622"/>
      <c r="DJ7" s="622"/>
      <c r="DK7" s="622"/>
      <c r="DL7" s="622"/>
      <c r="DM7" s="622"/>
      <c r="DN7" s="622"/>
      <c r="DO7" s="622"/>
      <c r="DP7" s="623"/>
      <c r="DQ7" s="627">
        <v>692405</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1008</v>
      </c>
      <c r="S8" s="622"/>
      <c r="T8" s="622"/>
      <c r="U8" s="622"/>
      <c r="V8" s="622"/>
      <c r="W8" s="622"/>
      <c r="X8" s="622"/>
      <c r="Y8" s="623"/>
      <c r="Z8" s="659">
        <v>0</v>
      </c>
      <c r="AA8" s="659"/>
      <c r="AB8" s="659"/>
      <c r="AC8" s="659"/>
      <c r="AD8" s="660">
        <v>1008</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2459</v>
      </c>
      <c r="BH8" s="622"/>
      <c r="BI8" s="622"/>
      <c r="BJ8" s="622"/>
      <c r="BK8" s="622"/>
      <c r="BL8" s="622"/>
      <c r="BM8" s="622"/>
      <c r="BN8" s="623"/>
      <c r="BO8" s="659">
        <v>1.8</v>
      </c>
      <c r="BP8" s="659"/>
      <c r="BQ8" s="659"/>
      <c r="BR8" s="659"/>
      <c r="BS8" s="660" t="s">
        <v>179</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408817</v>
      </c>
      <c r="CS8" s="622"/>
      <c r="CT8" s="622"/>
      <c r="CU8" s="622"/>
      <c r="CV8" s="622"/>
      <c r="CW8" s="622"/>
      <c r="CX8" s="622"/>
      <c r="CY8" s="623"/>
      <c r="CZ8" s="659">
        <v>11.7</v>
      </c>
      <c r="DA8" s="659"/>
      <c r="DB8" s="659"/>
      <c r="DC8" s="659"/>
      <c r="DD8" s="627" t="s">
        <v>140</v>
      </c>
      <c r="DE8" s="622"/>
      <c r="DF8" s="622"/>
      <c r="DG8" s="622"/>
      <c r="DH8" s="622"/>
      <c r="DI8" s="622"/>
      <c r="DJ8" s="622"/>
      <c r="DK8" s="622"/>
      <c r="DL8" s="622"/>
      <c r="DM8" s="622"/>
      <c r="DN8" s="622"/>
      <c r="DO8" s="622"/>
      <c r="DP8" s="623"/>
      <c r="DQ8" s="627">
        <v>246294</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682</v>
      </c>
      <c r="S9" s="622"/>
      <c r="T9" s="622"/>
      <c r="U9" s="622"/>
      <c r="V9" s="622"/>
      <c r="W9" s="622"/>
      <c r="X9" s="622"/>
      <c r="Y9" s="623"/>
      <c r="Z9" s="659">
        <v>0</v>
      </c>
      <c r="AA9" s="659"/>
      <c r="AB9" s="659"/>
      <c r="AC9" s="659"/>
      <c r="AD9" s="660">
        <v>682</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45788</v>
      </c>
      <c r="BH9" s="622"/>
      <c r="BI9" s="622"/>
      <c r="BJ9" s="622"/>
      <c r="BK9" s="622"/>
      <c r="BL9" s="622"/>
      <c r="BM9" s="622"/>
      <c r="BN9" s="623"/>
      <c r="BO9" s="659">
        <v>32.700000000000003</v>
      </c>
      <c r="BP9" s="659"/>
      <c r="BQ9" s="659"/>
      <c r="BR9" s="659"/>
      <c r="BS9" s="660" t="s">
        <v>248</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248722</v>
      </c>
      <c r="CS9" s="622"/>
      <c r="CT9" s="622"/>
      <c r="CU9" s="622"/>
      <c r="CV9" s="622"/>
      <c r="CW9" s="622"/>
      <c r="CX9" s="622"/>
      <c r="CY9" s="623"/>
      <c r="CZ9" s="659">
        <v>7.1</v>
      </c>
      <c r="DA9" s="659"/>
      <c r="DB9" s="659"/>
      <c r="DC9" s="659"/>
      <c r="DD9" s="627">
        <v>2636</v>
      </c>
      <c r="DE9" s="622"/>
      <c r="DF9" s="622"/>
      <c r="DG9" s="622"/>
      <c r="DH9" s="622"/>
      <c r="DI9" s="622"/>
      <c r="DJ9" s="622"/>
      <c r="DK9" s="622"/>
      <c r="DL9" s="622"/>
      <c r="DM9" s="622"/>
      <c r="DN9" s="622"/>
      <c r="DO9" s="622"/>
      <c r="DP9" s="623"/>
      <c r="DQ9" s="627">
        <v>161752</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179</v>
      </c>
      <c r="S10" s="622"/>
      <c r="T10" s="622"/>
      <c r="U10" s="622"/>
      <c r="V10" s="622"/>
      <c r="W10" s="622"/>
      <c r="X10" s="622"/>
      <c r="Y10" s="623"/>
      <c r="Z10" s="659" t="s">
        <v>248</v>
      </c>
      <c r="AA10" s="659"/>
      <c r="AB10" s="659"/>
      <c r="AC10" s="659"/>
      <c r="AD10" s="660" t="s">
        <v>179</v>
      </c>
      <c r="AE10" s="660"/>
      <c r="AF10" s="660"/>
      <c r="AG10" s="660"/>
      <c r="AH10" s="660"/>
      <c r="AI10" s="660"/>
      <c r="AJ10" s="660"/>
      <c r="AK10" s="660"/>
      <c r="AL10" s="624" t="s">
        <v>179</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4051</v>
      </c>
      <c r="BH10" s="622"/>
      <c r="BI10" s="622"/>
      <c r="BJ10" s="622"/>
      <c r="BK10" s="622"/>
      <c r="BL10" s="622"/>
      <c r="BM10" s="622"/>
      <c r="BN10" s="623"/>
      <c r="BO10" s="659">
        <v>2.9</v>
      </c>
      <c r="BP10" s="659"/>
      <c r="BQ10" s="659"/>
      <c r="BR10" s="659"/>
      <c r="BS10" s="660" t="s">
        <v>179</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140</v>
      </c>
      <c r="CS10" s="622"/>
      <c r="CT10" s="622"/>
      <c r="CU10" s="622"/>
      <c r="CV10" s="622"/>
      <c r="CW10" s="622"/>
      <c r="CX10" s="622"/>
      <c r="CY10" s="623"/>
      <c r="CZ10" s="659" t="s">
        <v>248</v>
      </c>
      <c r="DA10" s="659"/>
      <c r="DB10" s="659"/>
      <c r="DC10" s="659"/>
      <c r="DD10" s="627" t="s">
        <v>179</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32700</v>
      </c>
      <c r="S11" s="622"/>
      <c r="T11" s="622"/>
      <c r="U11" s="622"/>
      <c r="V11" s="622"/>
      <c r="W11" s="622"/>
      <c r="X11" s="622"/>
      <c r="Y11" s="623"/>
      <c r="Z11" s="624">
        <v>0.9</v>
      </c>
      <c r="AA11" s="625"/>
      <c r="AB11" s="625"/>
      <c r="AC11" s="626"/>
      <c r="AD11" s="627">
        <v>32700</v>
      </c>
      <c r="AE11" s="622"/>
      <c r="AF11" s="622"/>
      <c r="AG11" s="622"/>
      <c r="AH11" s="622"/>
      <c r="AI11" s="622"/>
      <c r="AJ11" s="622"/>
      <c r="AK11" s="623"/>
      <c r="AL11" s="624">
        <v>2.2000000000000002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2531</v>
      </c>
      <c r="BH11" s="622"/>
      <c r="BI11" s="622"/>
      <c r="BJ11" s="622"/>
      <c r="BK11" s="622"/>
      <c r="BL11" s="622"/>
      <c r="BM11" s="622"/>
      <c r="BN11" s="623"/>
      <c r="BO11" s="659">
        <v>1.8</v>
      </c>
      <c r="BP11" s="659"/>
      <c r="BQ11" s="659"/>
      <c r="BR11" s="659"/>
      <c r="BS11" s="660">
        <v>706</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351933</v>
      </c>
      <c r="CS11" s="622"/>
      <c r="CT11" s="622"/>
      <c r="CU11" s="622"/>
      <c r="CV11" s="622"/>
      <c r="CW11" s="622"/>
      <c r="CX11" s="622"/>
      <c r="CY11" s="623"/>
      <c r="CZ11" s="659">
        <v>10.1</v>
      </c>
      <c r="DA11" s="659"/>
      <c r="DB11" s="659"/>
      <c r="DC11" s="659"/>
      <c r="DD11" s="627">
        <v>93844</v>
      </c>
      <c r="DE11" s="622"/>
      <c r="DF11" s="622"/>
      <c r="DG11" s="622"/>
      <c r="DH11" s="622"/>
      <c r="DI11" s="622"/>
      <c r="DJ11" s="622"/>
      <c r="DK11" s="622"/>
      <c r="DL11" s="622"/>
      <c r="DM11" s="622"/>
      <c r="DN11" s="622"/>
      <c r="DO11" s="622"/>
      <c r="DP11" s="623"/>
      <c r="DQ11" s="627">
        <v>162839</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179</v>
      </c>
      <c r="S12" s="622"/>
      <c r="T12" s="622"/>
      <c r="U12" s="622"/>
      <c r="V12" s="622"/>
      <c r="W12" s="622"/>
      <c r="X12" s="622"/>
      <c r="Y12" s="623"/>
      <c r="Z12" s="659" t="s">
        <v>140</v>
      </c>
      <c r="AA12" s="659"/>
      <c r="AB12" s="659"/>
      <c r="AC12" s="659"/>
      <c r="AD12" s="660" t="s">
        <v>179</v>
      </c>
      <c r="AE12" s="660"/>
      <c r="AF12" s="660"/>
      <c r="AG12" s="660"/>
      <c r="AH12" s="660"/>
      <c r="AI12" s="660"/>
      <c r="AJ12" s="660"/>
      <c r="AK12" s="660"/>
      <c r="AL12" s="624" t="s">
        <v>140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72072</v>
      </c>
      <c r="BH12" s="622"/>
      <c r="BI12" s="622"/>
      <c r="BJ12" s="622"/>
      <c r="BK12" s="622"/>
      <c r="BL12" s="622"/>
      <c r="BM12" s="622"/>
      <c r="BN12" s="623"/>
      <c r="BO12" s="659">
        <v>51.5</v>
      </c>
      <c r="BP12" s="659"/>
      <c r="BQ12" s="659"/>
      <c r="BR12" s="659"/>
      <c r="BS12" s="660" t="s">
        <v>140</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250060</v>
      </c>
      <c r="CS12" s="622"/>
      <c r="CT12" s="622"/>
      <c r="CU12" s="622"/>
      <c r="CV12" s="622"/>
      <c r="CW12" s="622"/>
      <c r="CX12" s="622"/>
      <c r="CY12" s="623"/>
      <c r="CZ12" s="659">
        <v>7.2</v>
      </c>
      <c r="DA12" s="659"/>
      <c r="DB12" s="659"/>
      <c r="DC12" s="659"/>
      <c r="DD12" s="627">
        <v>126381</v>
      </c>
      <c r="DE12" s="622"/>
      <c r="DF12" s="622"/>
      <c r="DG12" s="622"/>
      <c r="DH12" s="622"/>
      <c r="DI12" s="622"/>
      <c r="DJ12" s="622"/>
      <c r="DK12" s="622"/>
      <c r="DL12" s="622"/>
      <c r="DM12" s="622"/>
      <c r="DN12" s="622"/>
      <c r="DO12" s="622"/>
      <c r="DP12" s="623"/>
      <c r="DQ12" s="627">
        <v>79078</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179</v>
      </c>
      <c r="AA13" s="659"/>
      <c r="AB13" s="659"/>
      <c r="AC13" s="659"/>
      <c r="AD13" s="660" t="s">
        <v>179</v>
      </c>
      <c r="AE13" s="660"/>
      <c r="AF13" s="660"/>
      <c r="AG13" s="660"/>
      <c r="AH13" s="660"/>
      <c r="AI13" s="660"/>
      <c r="AJ13" s="660"/>
      <c r="AK13" s="660"/>
      <c r="AL13" s="624" t="s">
        <v>140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72072</v>
      </c>
      <c r="BH13" s="622"/>
      <c r="BI13" s="622"/>
      <c r="BJ13" s="622"/>
      <c r="BK13" s="622"/>
      <c r="BL13" s="622"/>
      <c r="BM13" s="622"/>
      <c r="BN13" s="623"/>
      <c r="BO13" s="659">
        <v>51.5</v>
      </c>
      <c r="BP13" s="659"/>
      <c r="BQ13" s="659"/>
      <c r="BR13" s="659"/>
      <c r="BS13" s="660" t="s">
        <v>248</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171275</v>
      </c>
      <c r="CS13" s="622"/>
      <c r="CT13" s="622"/>
      <c r="CU13" s="622"/>
      <c r="CV13" s="622"/>
      <c r="CW13" s="622"/>
      <c r="CX13" s="622"/>
      <c r="CY13" s="623"/>
      <c r="CZ13" s="659">
        <v>4.9000000000000004</v>
      </c>
      <c r="DA13" s="659"/>
      <c r="DB13" s="659"/>
      <c r="DC13" s="659"/>
      <c r="DD13" s="627">
        <v>89444</v>
      </c>
      <c r="DE13" s="622"/>
      <c r="DF13" s="622"/>
      <c r="DG13" s="622"/>
      <c r="DH13" s="622"/>
      <c r="DI13" s="622"/>
      <c r="DJ13" s="622"/>
      <c r="DK13" s="622"/>
      <c r="DL13" s="622"/>
      <c r="DM13" s="622"/>
      <c r="DN13" s="622"/>
      <c r="DO13" s="622"/>
      <c r="DP13" s="623"/>
      <c r="DQ13" s="627">
        <v>35127</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30</v>
      </c>
      <c r="S14" s="622"/>
      <c r="T14" s="622"/>
      <c r="U14" s="622"/>
      <c r="V14" s="622"/>
      <c r="W14" s="622"/>
      <c r="X14" s="622"/>
      <c r="Y14" s="623"/>
      <c r="Z14" s="659">
        <v>0</v>
      </c>
      <c r="AA14" s="659"/>
      <c r="AB14" s="659"/>
      <c r="AC14" s="659"/>
      <c r="AD14" s="660">
        <v>30</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6569</v>
      </c>
      <c r="BH14" s="622"/>
      <c r="BI14" s="622"/>
      <c r="BJ14" s="622"/>
      <c r="BK14" s="622"/>
      <c r="BL14" s="622"/>
      <c r="BM14" s="622"/>
      <c r="BN14" s="623"/>
      <c r="BO14" s="659">
        <v>4.7</v>
      </c>
      <c r="BP14" s="659"/>
      <c r="BQ14" s="659"/>
      <c r="BR14" s="659"/>
      <c r="BS14" s="660" t="s">
        <v>140</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72054</v>
      </c>
      <c r="CS14" s="622"/>
      <c r="CT14" s="622"/>
      <c r="CU14" s="622"/>
      <c r="CV14" s="622"/>
      <c r="CW14" s="622"/>
      <c r="CX14" s="622"/>
      <c r="CY14" s="623"/>
      <c r="CZ14" s="659">
        <v>2.1</v>
      </c>
      <c r="DA14" s="659"/>
      <c r="DB14" s="659"/>
      <c r="DC14" s="659"/>
      <c r="DD14" s="627" t="s">
        <v>179</v>
      </c>
      <c r="DE14" s="622"/>
      <c r="DF14" s="622"/>
      <c r="DG14" s="622"/>
      <c r="DH14" s="622"/>
      <c r="DI14" s="622"/>
      <c r="DJ14" s="622"/>
      <c r="DK14" s="622"/>
      <c r="DL14" s="622"/>
      <c r="DM14" s="622"/>
      <c r="DN14" s="622"/>
      <c r="DO14" s="622"/>
      <c r="DP14" s="623"/>
      <c r="DQ14" s="627">
        <v>64700</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179</v>
      </c>
      <c r="AA15" s="659"/>
      <c r="AB15" s="659"/>
      <c r="AC15" s="659"/>
      <c r="AD15" s="660" t="s">
        <v>140</v>
      </c>
      <c r="AE15" s="660"/>
      <c r="AF15" s="660"/>
      <c r="AG15" s="660"/>
      <c r="AH15" s="660"/>
      <c r="AI15" s="660"/>
      <c r="AJ15" s="660"/>
      <c r="AK15" s="660"/>
      <c r="AL15" s="624" t="s">
        <v>179</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1788</v>
      </c>
      <c r="BH15" s="622"/>
      <c r="BI15" s="622"/>
      <c r="BJ15" s="622"/>
      <c r="BK15" s="622"/>
      <c r="BL15" s="622"/>
      <c r="BM15" s="622"/>
      <c r="BN15" s="623"/>
      <c r="BO15" s="659">
        <v>1.3</v>
      </c>
      <c r="BP15" s="659"/>
      <c r="BQ15" s="659"/>
      <c r="BR15" s="659"/>
      <c r="BS15" s="660" t="s">
        <v>179</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265773</v>
      </c>
      <c r="CS15" s="622"/>
      <c r="CT15" s="622"/>
      <c r="CU15" s="622"/>
      <c r="CV15" s="622"/>
      <c r="CW15" s="622"/>
      <c r="CX15" s="622"/>
      <c r="CY15" s="623"/>
      <c r="CZ15" s="659">
        <v>7.6</v>
      </c>
      <c r="DA15" s="659"/>
      <c r="DB15" s="659"/>
      <c r="DC15" s="659"/>
      <c r="DD15" s="627">
        <v>71406</v>
      </c>
      <c r="DE15" s="622"/>
      <c r="DF15" s="622"/>
      <c r="DG15" s="622"/>
      <c r="DH15" s="622"/>
      <c r="DI15" s="622"/>
      <c r="DJ15" s="622"/>
      <c r="DK15" s="622"/>
      <c r="DL15" s="622"/>
      <c r="DM15" s="622"/>
      <c r="DN15" s="622"/>
      <c r="DO15" s="622"/>
      <c r="DP15" s="623"/>
      <c r="DQ15" s="627">
        <v>163429</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1645</v>
      </c>
      <c r="S16" s="622"/>
      <c r="T16" s="622"/>
      <c r="U16" s="622"/>
      <c r="V16" s="622"/>
      <c r="W16" s="622"/>
      <c r="X16" s="622"/>
      <c r="Y16" s="623"/>
      <c r="Z16" s="659">
        <v>0</v>
      </c>
      <c r="AA16" s="659"/>
      <c r="AB16" s="659"/>
      <c r="AC16" s="659"/>
      <c r="AD16" s="660">
        <v>1645</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179</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4026</v>
      </c>
      <c r="CS16" s="622"/>
      <c r="CT16" s="622"/>
      <c r="CU16" s="622"/>
      <c r="CV16" s="622"/>
      <c r="CW16" s="622"/>
      <c r="CX16" s="622"/>
      <c r="CY16" s="623"/>
      <c r="CZ16" s="659">
        <v>0.1</v>
      </c>
      <c r="DA16" s="659"/>
      <c r="DB16" s="659"/>
      <c r="DC16" s="659"/>
      <c r="DD16" s="627" t="s">
        <v>179</v>
      </c>
      <c r="DE16" s="622"/>
      <c r="DF16" s="622"/>
      <c r="DG16" s="622"/>
      <c r="DH16" s="622"/>
      <c r="DI16" s="622"/>
      <c r="DJ16" s="622"/>
      <c r="DK16" s="622"/>
      <c r="DL16" s="622"/>
      <c r="DM16" s="622"/>
      <c r="DN16" s="622"/>
      <c r="DO16" s="622"/>
      <c r="DP16" s="623"/>
      <c r="DQ16" s="627">
        <v>613</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1905</v>
      </c>
      <c r="S17" s="622"/>
      <c r="T17" s="622"/>
      <c r="U17" s="622"/>
      <c r="V17" s="622"/>
      <c r="W17" s="622"/>
      <c r="X17" s="622"/>
      <c r="Y17" s="623"/>
      <c r="Z17" s="659">
        <v>0.1</v>
      </c>
      <c r="AA17" s="659"/>
      <c r="AB17" s="659"/>
      <c r="AC17" s="659"/>
      <c r="AD17" s="660">
        <v>1905</v>
      </c>
      <c r="AE17" s="660"/>
      <c r="AF17" s="660"/>
      <c r="AG17" s="660"/>
      <c r="AH17" s="660"/>
      <c r="AI17" s="660"/>
      <c r="AJ17" s="660"/>
      <c r="AK17" s="660"/>
      <c r="AL17" s="624">
        <v>0.1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59" t="s">
        <v>179</v>
      </c>
      <c r="BP17" s="659"/>
      <c r="BQ17" s="659"/>
      <c r="BR17" s="659"/>
      <c r="BS17" s="660" t="s">
        <v>179</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497220</v>
      </c>
      <c r="CS17" s="622"/>
      <c r="CT17" s="622"/>
      <c r="CU17" s="622"/>
      <c r="CV17" s="622"/>
      <c r="CW17" s="622"/>
      <c r="CX17" s="622"/>
      <c r="CY17" s="623"/>
      <c r="CZ17" s="659">
        <v>14.3</v>
      </c>
      <c r="DA17" s="659"/>
      <c r="DB17" s="659"/>
      <c r="DC17" s="659"/>
      <c r="DD17" s="627" t="s">
        <v>179</v>
      </c>
      <c r="DE17" s="622"/>
      <c r="DF17" s="622"/>
      <c r="DG17" s="622"/>
      <c r="DH17" s="622"/>
      <c r="DI17" s="622"/>
      <c r="DJ17" s="622"/>
      <c r="DK17" s="622"/>
      <c r="DL17" s="622"/>
      <c r="DM17" s="622"/>
      <c r="DN17" s="622"/>
      <c r="DO17" s="622"/>
      <c r="DP17" s="623"/>
      <c r="DQ17" s="627">
        <v>471275</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39</v>
      </c>
      <c r="S18" s="622"/>
      <c r="T18" s="622"/>
      <c r="U18" s="622"/>
      <c r="V18" s="622"/>
      <c r="W18" s="622"/>
      <c r="X18" s="622"/>
      <c r="Y18" s="623"/>
      <c r="Z18" s="659">
        <v>0</v>
      </c>
      <c r="AA18" s="659"/>
      <c r="AB18" s="659"/>
      <c r="AC18" s="659"/>
      <c r="AD18" s="660">
        <v>39</v>
      </c>
      <c r="AE18" s="660"/>
      <c r="AF18" s="660"/>
      <c r="AG18" s="660"/>
      <c r="AH18" s="660"/>
      <c r="AI18" s="660"/>
      <c r="AJ18" s="660"/>
      <c r="AK18" s="660"/>
      <c r="AL18" s="624">
        <v>0</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140</v>
      </c>
      <c r="BP18" s="659"/>
      <c r="BQ18" s="659"/>
      <c r="BR18" s="659"/>
      <c r="BS18" s="660" t="s">
        <v>140</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59" t="s">
        <v>179</v>
      </c>
      <c r="DA18" s="659"/>
      <c r="DB18" s="659"/>
      <c r="DC18" s="659"/>
      <c r="DD18" s="627" t="s">
        <v>248</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39</v>
      </c>
      <c r="S19" s="622"/>
      <c r="T19" s="622"/>
      <c r="U19" s="622"/>
      <c r="V19" s="622"/>
      <c r="W19" s="622"/>
      <c r="X19" s="622"/>
      <c r="Y19" s="623"/>
      <c r="Z19" s="659">
        <v>0</v>
      </c>
      <c r="AA19" s="659"/>
      <c r="AB19" s="659"/>
      <c r="AC19" s="659"/>
      <c r="AD19" s="660">
        <v>39</v>
      </c>
      <c r="AE19" s="660"/>
      <c r="AF19" s="660"/>
      <c r="AG19" s="660"/>
      <c r="AH19" s="660"/>
      <c r="AI19" s="660"/>
      <c r="AJ19" s="660"/>
      <c r="AK19" s="660"/>
      <c r="AL19" s="624">
        <v>0</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4730</v>
      </c>
      <c r="BH19" s="622"/>
      <c r="BI19" s="622"/>
      <c r="BJ19" s="622"/>
      <c r="BK19" s="622"/>
      <c r="BL19" s="622"/>
      <c r="BM19" s="622"/>
      <c r="BN19" s="623"/>
      <c r="BO19" s="659">
        <v>3.4</v>
      </c>
      <c r="BP19" s="659"/>
      <c r="BQ19" s="659"/>
      <c r="BR19" s="659"/>
      <c r="BS19" s="660" t="s">
        <v>140</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179</v>
      </c>
      <c r="DA19" s="659"/>
      <c r="DB19" s="659"/>
      <c r="DC19" s="659"/>
      <c r="DD19" s="627" t="s">
        <v>179</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t="s">
        <v>179</v>
      </c>
      <c r="S20" s="622"/>
      <c r="T20" s="622"/>
      <c r="U20" s="622"/>
      <c r="V20" s="622"/>
      <c r="W20" s="622"/>
      <c r="X20" s="622"/>
      <c r="Y20" s="623"/>
      <c r="Z20" s="659" t="s">
        <v>179</v>
      </c>
      <c r="AA20" s="659"/>
      <c r="AB20" s="659"/>
      <c r="AC20" s="659"/>
      <c r="AD20" s="660" t="s">
        <v>179</v>
      </c>
      <c r="AE20" s="660"/>
      <c r="AF20" s="660"/>
      <c r="AG20" s="660"/>
      <c r="AH20" s="660"/>
      <c r="AI20" s="660"/>
      <c r="AJ20" s="660"/>
      <c r="AK20" s="660"/>
      <c r="AL20" s="624" t="s">
        <v>179</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4730</v>
      </c>
      <c r="BH20" s="622"/>
      <c r="BI20" s="622"/>
      <c r="BJ20" s="622"/>
      <c r="BK20" s="622"/>
      <c r="BL20" s="622"/>
      <c r="BM20" s="622"/>
      <c r="BN20" s="623"/>
      <c r="BO20" s="659">
        <v>3.4</v>
      </c>
      <c r="BP20" s="659"/>
      <c r="BQ20" s="659"/>
      <c r="BR20" s="659"/>
      <c r="BS20" s="660" t="s">
        <v>140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3483938</v>
      </c>
      <c r="CS20" s="622"/>
      <c r="CT20" s="622"/>
      <c r="CU20" s="622"/>
      <c r="CV20" s="622"/>
      <c r="CW20" s="622"/>
      <c r="CX20" s="622"/>
      <c r="CY20" s="623"/>
      <c r="CZ20" s="659">
        <v>100</v>
      </c>
      <c r="DA20" s="659"/>
      <c r="DB20" s="659"/>
      <c r="DC20" s="659"/>
      <c r="DD20" s="627">
        <v>453885</v>
      </c>
      <c r="DE20" s="622"/>
      <c r="DF20" s="622"/>
      <c r="DG20" s="622"/>
      <c r="DH20" s="622"/>
      <c r="DI20" s="622"/>
      <c r="DJ20" s="622"/>
      <c r="DK20" s="622"/>
      <c r="DL20" s="622"/>
      <c r="DM20" s="622"/>
      <c r="DN20" s="622"/>
      <c r="DO20" s="622"/>
      <c r="DP20" s="623"/>
      <c r="DQ20" s="627">
        <v>2120772</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1689661</v>
      </c>
      <c r="S21" s="622"/>
      <c r="T21" s="622"/>
      <c r="U21" s="622"/>
      <c r="V21" s="622"/>
      <c r="W21" s="622"/>
      <c r="X21" s="622"/>
      <c r="Y21" s="623"/>
      <c r="Z21" s="659">
        <v>45.2</v>
      </c>
      <c r="AA21" s="659"/>
      <c r="AB21" s="659"/>
      <c r="AC21" s="659"/>
      <c r="AD21" s="660">
        <v>1257256</v>
      </c>
      <c r="AE21" s="660"/>
      <c r="AF21" s="660"/>
      <c r="AG21" s="660"/>
      <c r="AH21" s="660"/>
      <c r="AI21" s="660"/>
      <c r="AJ21" s="660"/>
      <c r="AK21" s="660"/>
      <c r="AL21" s="624">
        <v>82.8</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4730</v>
      </c>
      <c r="BH21" s="622"/>
      <c r="BI21" s="622"/>
      <c r="BJ21" s="622"/>
      <c r="BK21" s="622"/>
      <c r="BL21" s="622"/>
      <c r="BM21" s="622"/>
      <c r="BN21" s="623"/>
      <c r="BO21" s="659">
        <v>3.4</v>
      </c>
      <c r="BP21" s="659"/>
      <c r="BQ21" s="659"/>
      <c r="BR21" s="659"/>
      <c r="BS21" s="660" t="s">
        <v>179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1257256</v>
      </c>
      <c r="S22" s="622"/>
      <c r="T22" s="622"/>
      <c r="U22" s="622"/>
      <c r="V22" s="622"/>
      <c r="W22" s="622"/>
      <c r="X22" s="622"/>
      <c r="Y22" s="623"/>
      <c r="Z22" s="659">
        <v>33.6</v>
      </c>
      <c r="AA22" s="659"/>
      <c r="AB22" s="659"/>
      <c r="AC22" s="659"/>
      <c r="AD22" s="660">
        <v>1257256</v>
      </c>
      <c r="AE22" s="660"/>
      <c r="AF22" s="660"/>
      <c r="AG22" s="660"/>
      <c r="AH22" s="660"/>
      <c r="AI22" s="660"/>
      <c r="AJ22" s="660"/>
      <c r="AK22" s="660"/>
      <c r="AL22" s="624">
        <v>82.8</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179</v>
      </c>
      <c r="BH22" s="622"/>
      <c r="BI22" s="622"/>
      <c r="BJ22" s="622"/>
      <c r="BK22" s="622"/>
      <c r="BL22" s="622"/>
      <c r="BM22" s="622"/>
      <c r="BN22" s="623"/>
      <c r="BO22" s="659" t="s">
        <v>179</v>
      </c>
      <c r="BP22" s="659"/>
      <c r="BQ22" s="659"/>
      <c r="BR22" s="659"/>
      <c r="BS22" s="660" t="s">
        <v>140</v>
      </c>
      <c r="BT22" s="660"/>
      <c r="BU22" s="660"/>
      <c r="BV22" s="660"/>
      <c r="BW22" s="660"/>
      <c r="BX22" s="660"/>
      <c r="BY22" s="660"/>
      <c r="BZ22" s="660"/>
      <c r="CA22" s="660"/>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288</v>
      </c>
      <c r="C23" s="619"/>
      <c r="D23" s="619"/>
      <c r="E23" s="619"/>
      <c r="F23" s="619"/>
      <c r="G23" s="619"/>
      <c r="H23" s="619"/>
      <c r="I23" s="619"/>
      <c r="J23" s="619"/>
      <c r="K23" s="619"/>
      <c r="L23" s="619"/>
      <c r="M23" s="619"/>
      <c r="N23" s="619"/>
      <c r="O23" s="619"/>
      <c r="P23" s="619"/>
      <c r="Q23" s="620"/>
      <c r="R23" s="621">
        <v>432405</v>
      </c>
      <c r="S23" s="622"/>
      <c r="T23" s="622"/>
      <c r="U23" s="622"/>
      <c r="V23" s="622"/>
      <c r="W23" s="622"/>
      <c r="X23" s="622"/>
      <c r="Y23" s="623"/>
      <c r="Z23" s="659">
        <v>11.6</v>
      </c>
      <c r="AA23" s="659"/>
      <c r="AB23" s="659"/>
      <c r="AC23" s="659"/>
      <c r="AD23" s="660" t="s">
        <v>140</v>
      </c>
      <c r="AE23" s="660"/>
      <c r="AF23" s="660"/>
      <c r="AG23" s="660"/>
      <c r="AH23" s="660"/>
      <c r="AI23" s="660"/>
      <c r="AJ23" s="660"/>
      <c r="AK23" s="660"/>
      <c r="AL23" s="624" t="s">
        <v>179</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179</v>
      </c>
      <c r="BH23" s="622"/>
      <c r="BI23" s="622"/>
      <c r="BJ23" s="622"/>
      <c r="BK23" s="622"/>
      <c r="BL23" s="622"/>
      <c r="BM23" s="622"/>
      <c r="BN23" s="623"/>
      <c r="BO23" s="659" t="s">
        <v>179</v>
      </c>
      <c r="BP23" s="659"/>
      <c r="BQ23" s="659"/>
      <c r="BR23" s="659"/>
      <c r="BS23" s="660" t="s">
        <v>179</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59" t="s">
        <v>248</v>
      </c>
      <c r="AA24" s="659"/>
      <c r="AB24" s="659"/>
      <c r="AC24" s="659"/>
      <c r="AD24" s="660" t="s">
        <v>179</v>
      </c>
      <c r="AE24" s="660"/>
      <c r="AF24" s="660"/>
      <c r="AG24" s="660"/>
      <c r="AH24" s="660"/>
      <c r="AI24" s="660"/>
      <c r="AJ24" s="660"/>
      <c r="AK24" s="660"/>
      <c r="AL24" s="624" t="s">
        <v>179</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179</v>
      </c>
      <c r="BP24" s="659"/>
      <c r="BQ24" s="659"/>
      <c r="BR24" s="659"/>
      <c r="BS24" s="660" t="s">
        <v>179</v>
      </c>
      <c r="BT24" s="660"/>
      <c r="BU24" s="660"/>
      <c r="BV24" s="660"/>
      <c r="BW24" s="660"/>
      <c r="BX24" s="660"/>
      <c r="BY24" s="660"/>
      <c r="BZ24" s="660"/>
      <c r="CA24" s="660"/>
      <c r="CB24" s="695"/>
      <c r="CD24" s="676" t="s">
        <v>297</v>
      </c>
      <c r="CE24" s="677"/>
      <c r="CF24" s="677"/>
      <c r="CG24" s="677"/>
      <c r="CH24" s="677"/>
      <c r="CI24" s="677"/>
      <c r="CJ24" s="677"/>
      <c r="CK24" s="677"/>
      <c r="CL24" s="677"/>
      <c r="CM24" s="677"/>
      <c r="CN24" s="677"/>
      <c r="CO24" s="677"/>
      <c r="CP24" s="677"/>
      <c r="CQ24" s="678"/>
      <c r="CR24" s="673">
        <v>1095167</v>
      </c>
      <c r="CS24" s="674"/>
      <c r="CT24" s="674"/>
      <c r="CU24" s="674"/>
      <c r="CV24" s="674"/>
      <c r="CW24" s="674"/>
      <c r="CX24" s="674"/>
      <c r="CY24" s="702"/>
      <c r="CZ24" s="703">
        <v>31.4</v>
      </c>
      <c r="DA24" s="685"/>
      <c r="DB24" s="685"/>
      <c r="DC24" s="705"/>
      <c r="DD24" s="701">
        <v>941593</v>
      </c>
      <c r="DE24" s="674"/>
      <c r="DF24" s="674"/>
      <c r="DG24" s="674"/>
      <c r="DH24" s="674"/>
      <c r="DI24" s="674"/>
      <c r="DJ24" s="674"/>
      <c r="DK24" s="702"/>
      <c r="DL24" s="701">
        <v>906386</v>
      </c>
      <c r="DM24" s="674"/>
      <c r="DN24" s="674"/>
      <c r="DO24" s="674"/>
      <c r="DP24" s="674"/>
      <c r="DQ24" s="674"/>
      <c r="DR24" s="674"/>
      <c r="DS24" s="674"/>
      <c r="DT24" s="674"/>
      <c r="DU24" s="674"/>
      <c r="DV24" s="702"/>
      <c r="DW24" s="703">
        <v>59.2</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1904991</v>
      </c>
      <c r="S25" s="622"/>
      <c r="T25" s="622"/>
      <c r="U25" s="622"/>
      <c r="V25" s="622"/>
      <c r="W25" s="622"/>
      <c r="X25" s="622"/>
      <c r="Y25" s="623"/>
      <c r="Z25" s="659">
        <v>51</v>
      </c>
      <c r="AA25" s="659"/>
      <c r="AB25" s="659"/>
      <c r="AC25" s="659"/>
      <c r="AD25" s="660">
        <v>1472586</v>
      </c>
      <c r="AE25" s="660"/>
      <c r="AF25" s="660"/>
      <c r="AG25" s="660"/>
      <c r="AH25" s="660"/>
      <c r="AI25" s="660"/>
      <c r="AJ25" s="660"/>
      <c r="AK25" s="660"/>
      <c r="AL25" s="624">
        <v>96.9</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179</v>
      </c>
      <c r="BP25" s="659"/>
      <c r="BQ25" s="659"/>
      <c r="BR25" s="659"/>
      <c r="BS25" s="660" t="s">
        <v>140</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474755</v>
      </c>
      <c r="CS25" s="634"/>
      <c r="CT25" s="634"/>
      <c r="CU25" s="634"/>
      <c r="CV25" s="634"/>
      <c r="CW25" s="634"/>
      <c r="CX25" s="634"/>
      <c r="CY25" s="635"/>
      <c r="CZ25" s="624">
        <v>13.6</v>
      </c>
      <c r="DA25" s="636"/>
      <c r="DB25" s="636"/>
      <c r="DC25" s="637"/>
      <c r="DD25" s="627">
        <v>435357</v>
      </c>
      <c r="DE25" s="634"/>
      <c r="DF25" s="634"/>
      <c r="DG25" s="634"/>
      <c r="DH25" s="634"/>
      <c r="DI25" s="634"/>
      <c r="DJ25" s="634"/>
      <c r="DK25" s="635"/>
      <c r="DL25" s="627">
        <v>400387</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t="s">
        <v>248</v>
      </c>
      <c r="S26" s="622"/>
      <c r="T26" s="622"/>
      <c r="U26" s="622"/>
      <c r="V26" s="622"/>
      <c r="W26" s="622"/>
      <c r="X26" s="622"/>
      <c r="Y26" s="623"/>
      <c r="Z26" s="659" t="s">
        <v>179</v>
      </c>
      <c r="AA26" s="659"/>
      <c r="AB26" s="659"/>
      <c r="AC26" s="659"/>
      <c r="AD26" s="660" t="s">
        <v>179</v>
      </c>
      <c r="AE26" s="660"/>
      <c r="AF26" s="660"/>
      <c r="AG26" s="660"/>
      <c r="AH26" s="660"/>
      <c r="AI26" s="660"/>
      <c r="AJ26" s="660"/>
      <c r="AK26" s="660"/>
      <c r="AL26" s="624" t="s">
        <v>140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179</v>
      </c>
      <c r="BH26" s="622"/>
      <c r="BI26" s="622"/>
      <c r="BJ26" s="622"/>
      <c r="BK26" s="622"/>
      <c r="BL26" s="622"/>
      <c r="BM26" s="622"/>
      <c r="BN26" s="623"/>
      <c r="BO26" s="659" t="s">
        <v>179</v>
      </c>
      <c r="BP26" s="659"/>
      <c r="BQ26" s="659"/>
      <c r="BR26" s="659"/>
      <c r="BS26" s="660" t="s">
        <v>179</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285353</v>
      </c>
      <c r="CS26" s="622"/>
      <c r="CT26" s="622"/>
      <c r="CU26" s="622"/>
      <c r="CV26" s="622"/>
      <c r="CW26" s="622"/>
      <c r="CX26" s="622"/>
      <c r="CY26" s="623"/>
      <c r="CZ26" s="624">
        <v>8.1999999999999993</v>
      </c>
      <c r="DA26" s="636"/>
      <c r="DB26" s="636"/>
      <c r="DC26" s="637"/>
      <c r="DD26" s="627">
        <v>257168</v>
      </c>
      <c r="DE26" s="622"/>
      <c r="DF26" s="622"/>
      <c r="DG26" s="622"/>
      <c r="DH26" s="622"/>
      <c r="DI26" s="622"/>
      <c r="DJ26" s="622"/>
      <c r="DK26" s="623"/>
      <c r="DL26" s="627" t="s">
        <v>179</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15943</v>
      </c>
      <c r="S27" s="622"/>
      <c r="T27" s="622"/>
      <c r="U27" s="622"/>
      <c r="V27" s="622"/>
      <c r="W27" s="622"/>
      <c r="X27" s="622"/>
      <c r="Y27" s="623"/>
      <c r="Z27" s="659">
        <v>0.4</v>
      </c>
      <c r="AA27" s="659"/>
      <c r="AB27" s="659"/>
      <c r="AC27" s="659"/>
      <c r="AD27" s="660" t="s">
        <v>179</v>
      </c>
      <c r="AE27" s="660"/>
      <c r="AF27" s="660"/>
      <c r="AG27" s="660"/>
      <c r="AH27" s="660"/>
      <c r="AI27" s="660"/>
      <c r="AJ27" s="660"/>
      <c r="AK27" s="660"/>
      <c r="AL27" s="624" t="s">
        <v>179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139988</v>
      </c>
      <c r="BH27" s="622"/>
      <c r="BI27" s="622"/>
      <c r="BJ27" s="622"/>
      <c r="BK27" s="622"/>
      <c r="BL27" s="622"/>
      <c r="BM27" s="622"/>
      <c r="BN27" s="623"/>
      <c r="BO27" s="659">
        <v>100</v>
      </c>
      <c r="BP27" s="659"/>
      <c r="BQ27" s="659"/>
      <c r="BR27" s="659"/>
      <c r="BS27" s="660">
        <v>706</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123192</v>
      </c>
      <c r="CS27" s="634"/>
      <c r="CT27" s="634"/>
      <c r="CU27" s="634"/>
      <c r="CV27" s="634"/>
      <c r="CW27" s="634"/>
      <c r="CX27" s="634"/>
      <c r="CY27" s="635"/>
      <c r="CZ27" s="624">
        <v>3.5</v>
      </c>
      <c r="DA27" s="636"/>
      <c r="DB27" s="636"/>
      <c r="DC27" s="637"/>
      <c r="DD27" s="627">
        <v>34961</v>
      </c>
      <c r="DE27" s="634"/>
      <c r="DF27" s="634"/>
      <c r="DG27" s="634"/>
      <c r="DH27" s="634"/>
      <c r="DI27" s="634"/>
      <c r="DJ27" s="634"/>
      <c r="DK27" s="635"/>
      <c r="DL27" s="627">
        <v>34961</v>
      </c>
      <c r="DM27" s="634"/>
      <c r="DN27" s="634"/>
      <c r="DO27" s="634"/>
      <c r="DP27" s="634"/>
      <c r="DQ27" s="634"/>
      <c r="DR27" s="634"/>
      <c r="DS27" s="634"/>
      <c r="DT27" s="634"/>
      <c r="DU27" s="634"/>
      <c r="DV27" s="635"/>
      <c r="DW27" s="624">
        <v>2.2999999999999998</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30587</v>
      </c>
      <c r="S28" s="622"/>
      <c r="T28" s="622"/>
      <c r="U28" s="622"/>
      <c r="V28" s="622"/>
      <c r="W28" s="622"/>
      <c r="X28" s="622"/>
      <c r="Y28" s="623"/>
      <c r="Z28" s="659">
        <v>0.8</v>
      </c>
      <c r="AA28" s="659"/>
      <c r="AB28" s="659"/>
      <c r="AC28" s="659"/>
      <c r="AD28" s="660">
        <v>12784</v>
      </c>
      <c r="AE28" s="660"/>
      <c r="AF28" s="660"/>
      <c r="AG28" s="660"/>
      <c r="AH28" s="660"/>
      <c r="AI28" s="660"/>
      <c r="AJ28" s="660"/>
      <c r="AK28" s="660"/>
      <c r="AL28" s="624">
        <v>0.8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497220</v>
      </c>
      <c r="CS28" s="622"/>
      <c r="CT28" s="622"/>
      <c r="CU28" s="622"/>
      <c r="CV28" s="622"/>
      <c r="CW28" s="622"/>
      <c r="CX28" s="622"/>
      <c r="CY28" s="623"/>
      <c r="CZ28" s="624">
        <v>14.3</v>
      </c>
      <c r="DA28" s="636"/>
      <c r="DB28" s="636"/>
      <c r="DC28" s="637"/>
      <c r="DD28" s="627">
        <v>471275</v>
      </c>
      <c r="DE28" s="622"/>
      <c r="DF28" s="622"/>
      <c r="DG28" s="622"/>
      <c r="DH28" s="622"/>
      <c r="DI28" s="622"/>
      <c r="DJ28" s="622"/>
      <c r="DK28" s="623"/>
      <c r="DL28" s="627">
        <v>471038</v>
      </c>
      <c r="DM28" s="622"/>
      <c r="DN28" s="622"/>
      <c r="DO28" s="622"/>
      <c r="DP28" s="622"/>
      <c r="DQ28" s="622"/>
      <c r="DR28" s="622"/>
      <c r="DS28" s="622"/>
      <c r="DT28" s="622"/>
      <c r="DU28" s="622"/>
      <c r="DV28" s="623"/>
      <c r="DW28" s="624">
        <v>30.8</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1021</v>
      </c>
      <c r="S29" s="622"/>
      <c r="T29" s="622"/>
      <c r="U29" s="622"/>
      <c r="V29" s="622"/>
      <c r="W29" s="622"/>
      <c r="X29" s="622"/>
      <c r="Y29" s="623"/>
      <c r="Z29" s="659">
        <v>0</v>
      </c>
      <c r="AA29" s="659"/>
      <c r="AB29" s="659"/>
      <c r="AC29" s="659"/>
      <c r="AD29" s="660" t="s">
        <v>248</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71</v>
      </c>
      <c r="CG29" s="619"/>
      <c r="CH29" s="619"/>
      <c r="CI29" s="619"/>
      <c r="CJ29" s="619"/>
      <c r="CK29" s="619"/>
      <c r="CL29" s="619"/>
      <c r="CM29" s="619"/>
      <c r="CN29" s="619"/>
      <c r="CO29" s="619"/>
      <c r="CP29" s="619"/>
      <c r="CQ29" s="620"/>
      <c r="CR29" s="621">
        <v>497220</v>
      </c>
      <c r="CS29" s="634"/>
      <c r="CT29" s="634"/>
      <c r="CU29" s="634"/>
      <c r="CV29" s="634"/>
      <c r="CW29" s="634"/>
      <c r="CX29" s="634"/>
      <c r="CY29" s="635"/>
      <c r="CZ29" s="624">
        <v>14.3</v>
      </c>
      <c r="DA29" s="636"/>
      <c r="DB29" s="636"/>
      <c r="DC29" s="637"/>
      <c r="DD29" s="627">
        <v>471275</v>
      </c>
      <c r="DE29" s="634"/>
      <c r="DF29" s="634"/>
      <c r="DG29" s="634"/>
      <c r="DH29" s="634"/>
      <c r="DI29" s="634"/>
      <c r="DJ29" s="634"/>
      <c r="DK29" s="635"/>
      <c r="DL29" s="627">
        <v>471038</v>
      </c>
      <c r="DM29" s="634"/>
      <c r="DN29" s="634"/>
      <c r="DO29" s="634"/>
      <c r="DP29" s="634"/>
      <c r="DQ29" s="634"/>
      <c r="DR29" s="634"/>
      <c r="DS29" s="634"/>
      <c r="DT29" s="634"/>
      <c r="DU29" s="634"/>
      <c r="DV29" s="635"/>
      <c r="DW29" s="624">
        <v>30.8</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561103</v>
      </c>
      <c r="S30" s="622"/>
      <c r="T30" s="622"/>
      <c r="U30" s="622"/>
      <c r="V30" s="622"/>
      <c r="W30" s="622"/>
      <c r="X30" s="622"/>
      <c r="Y30" s="623"/>
      <c r="Z30" s="659">
        <v>15</v>
      </c>
      <c r="AA30" s="659"/>
      <c r="AB30" s="659"/>
      <c r="AC30" s="659"/>
      <c r="AD30" s="660" t="s">
        <v>140</v>
      </c>
      <c r="AE30" s="660"/>
      <c r="AF30" s="660"/>
      <c r="AG30" s="660"/>
      <c r="AH30" s="660"/>
      <c r="AI30" s="660"/>
      <c r="AJ30" s="660"/>
      <c r="AK30" s="660"/>
      <c r="AL30" s="624" t="s">
        <v>179</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494744</v>
      </c>
      <c r="CS30" s="622"/>
      <c r="CT30" s="622"/>
      <c r="CU30" s="622"/>
      <c r="CV30" s="622"/>
      <c r="CW30" s="622"/>
      <c r="CX30" s="622"/>
      <c r="CY30" s="623"/>
      <c r="CZ30" s="624">
        <v>14.2</v>
      </c>
      <c r="DA30" s="636"/>
      <c r="DB30" s="636"/>
      <c r="DC30" s="637"/>
      <c r="DD30" s="627">
        <v>468874</v>
      </c>
      <c r="DE30" s="622"/>
      <c r="DF30" s="622"/>
      <c r="DG30" s="622"/>
      <c r="DH30" s="622"/>
      <c r="DI30" s="622"/>
      <c r="DJ30" s="622"/>
      <c r="DK30" s="623"/>
      <c r="DL30" s="627">
        <v>468874</v>
      </c>
      <c r="DM30" s="622"/>
      <c r="DN30" s="622"/>
      <c r="DO30" s="622"/>
      <c r="DP30" s="622"/>
      <c r="DQ30" s="622"/>
      <c r="DR30" s="622"/>
      <c r="DS30" s="622"/>
      <c r="DT30" s="622"/>
      <c r="DU30" s="622"/>
      <c r="DV30" s="623"/>
      <c r="DW30" s="624">
        <v>30.6</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140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98.9</v>
      </c>
      <c r="BH31" s="684"/>
      <c r="BI31" s="684"/>
      <c r="BJ31" s="684"/>
      <c r="BK31" s="684"/>
      <c r="BL31" s="684"/>
      <c r="BM31" s="685">
        <v>97.5</v>
      </c>
      <c r="BN31" s="684"/>
      <c r="BO31" s="684"/>
      <c r="BP31" s="684"/>
      <c r="BQ31" s="686"/>
      <c r="BR31" s="683">
        <v>99</v>
      </c>
      <c r="BS31" s="684"/>
      <c r="BT31" s="684"/>
      <c r="BU31" s="684"/>
      <c r="BV31" s="684"/>
      <c r="BW31" s="684"/>
      <c r="BX31" s="685">
        <v>97.9</v>
      </c>
      <c r="BY31" s="684"/>
      <c r="BZ31" s="684"/>
      <c r="CA31" s="684"/>
      <c r="CB31" s="686"/>
      <c r="CD31" s="642"/>
      <c r="CE31" s="643"/>
      <c r="CF31" s="618" t="s">
        <v>318</v>
      </c>
      <c r="CG31" s="619"/>
      <c r="CH31" s="619"/>
      <c r="CI31" s="619"/>
      <c r="CJ31" s="619"/>
      <c r="CK31" s="619"/>
      <c r="CL31" s="619"/>
      <c r="CM31" s="619"/>
      <c r="CN31" s="619"/>
      <c r="CO31" s="619"/>
      <c r="CP31" s="619"/>
      <c r="CQ31" s="620"/>
      <c r="CR31" s="621">
        <v>2476</v>
      </c>
      <c r="CS31" s="634"/>
      <c r="CT31" s="634"/>
      <c r="CU31" s="634"/>
      <c r="CV31" s="634"/>
      <c r="CW31" s="634"/>
      <c r="CX31" s="634"/>
      <c r="CY31" s="635"/>
      <c r="CZ31" s="624">
        <v>0.1</v>
      </c>
      <c r="DA31" s="636"/>
      <c r="DB31" s="636"/>
      <c r="DC31" s="637"/>
      <c r="DD31" s="627">
        <v>2401</v>
      </c>
      <c r="DE31" s="634"/>
      <c r="DF31" s="634"/>
      <c r="DG31" s="634"/>
      <c r="DH31" s="634"/>
      <c r="DI31" s="634"/>
      <c r="DJ31" s="634"/>
      <c r="DK31" s="635"/>
      <c r="DL31" s="627">
        <v>2164</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133519</v>
      </c>
      <c r="S32" s="622"/>
      <c r="T32" s="622"/>
      <c r="U32" s="622"/>
      <c r="V32" s="622"/>
      <c r="W32" s="622"/>
      <c r="X32" s="622"/>
      <c r="Y32" s="623"/>
      <c r="Z32" s="659">
        <v>3.6</v>
      </c>
      <c r="AA32" s="659"/>
      <c r="AB32" s="659"/>
      <c r="AC32" s="659"/>
      <c r="AD32" s="660" t="s">
        <v>140</v>
      </c>
      <c r="AE32" s="660"/>
      <c r="AF32" s="660"/>
      <c r="AG32" s="660"/>
      <c r="AH32" s="660"/>
      <c r="AI32" s="660"/>
      <c r="AJ32" s="660"/>
      <c r="AK32" s="660"/>
      <c r="AL32" s="624" t="s">
        <v>179</v>
      </c>
      <c r="AM32" s="625"/>
      <c r="AN32" s="625"/>
      <c r="AO32" s="661"/>
      <c r="AP32" s="662"/>
      <c r="AQ32" s="663"/>
      <c r="AR32" s="663"/>
      <c r="AS32" s="663"/>
      <c r="AT32" s="690"/>
      <c r="AU32" s="214" t="s">
        <v>320</v>
      </c>
      <c r="AX32" s="618" t="s">
        <v>321</v>
      </c>
      <c r="AY32" s="619"/>
      <c r="AZ32" s="619"/>
      <c r="BA32" s="619"/>
      <c r="BB32" s="619"/>
      <c r="BC32" s="619"/>
      <c r="BD32" s="619"/>
      <c r="BE32" s="619"/>
      <c r="BF32" s="620"/>
      <c r="BG32" s="692">
        <v>98.9</v>
      </c>
      <c r="BH32" s="634"/>
      <c r="BI32" s="634"/>
      <c r="BJ32" s="634"/>
      <c r="BK32" s="634"/>
      <c r="BL32" s="634"/>
      <c r="BM32" s="625">
        <v>98.5</v>
      </c>
      <c r="BN32" s="634"/>
      <c r="BO32" s="634"/>
      <c r="BP32" s="634"/>
      <c r="BQ32" s="657"/>
      <c r="BR32" s="692">
        <v>99.1</v>
      </c>
      <c r="BS32" s="634"/>
      <c r="BT32" s="634"/>
      <c r="BU32" s="634"/>
      <c r="BV32" s="634"/>
      <c r="BW32" s="634"/>
      <c r="BX32" s="625">
        <v>98.7</v>
      </c>
      <c r="BY32" s="634"/>
      <c r="BZ32" s="634"/>
      <c r="CA32" s="634"/>
      <c r="CB32" s="657"/>
      <c r="CD32" s="644"/>
      <c r="CE32" s="645"/>
      <c r="CF32" s="618" t="s">
        <v>322</v>
      </c>
      <c r="CG32" s="619"/>
      <c r="CH32" s="619"/>
      <c r="CI32" s="619"/>
      <c r="CJ32" s="619"/>
      <c r="CK32" s="619"/>
      <c r="CL32" s="619"/>
      <c r="CM32" s="619"/>
      <c r="CN32" s="619"/>
      <c r="CO32" s="619"/>
      <c r="CP32" s="619"/>
      <c r="CQ32" s="620"/>
      <c r="CR32" s="621" t="s">
        <v>179</v>
      </c>
      <c r="CS32" s="622"/>
      <c r="CT32" s="622"/>
      <c r="CU32" s="622"/>
      <c r="CV32" s="622"/>
      <c r="CW32" s="622"/>
      <c r="CX32" s="622"/>
      <c r="CY32" s="623"/>
      <c r="CZ32" s="624" t="s">
        <v>140</v>
      </c>
      <c r="DA32" s="636"/>
      <c r="DB32" s="636"/>
      <c r="DC32" s="637"/>
      <c r="DD32" s="627" t="s">
        <v>140</v>
      </c>
      <c r="DE32" s="622"/>
      <c r="DF32" s="622"/>
      <c r="DG32" s="622"/>
      <c r="DH32" s="622"/>
      <c r="DI32" s="622"/>
      <c r="DJ32" s="622"/>
      <c r="DK32" s="623"/>
      <c r="DL32" s="627" t="s">
        <v>179</v>
      </c>
      <c r="DM32" s="622"/>
      <c r="DN32" s="622"/>
      <c r="DO32" s="622"/>
      <c r="DP32" s="622"/>
      <c r="DQ32" s="622"/>
      <c r="DR32" s="622"/>
      <c r="DS32" s="622"/>
      <c r="DT32" s="622"/>
      <c r="DU32" s="622"/>
      <c r="DV32" s="623"/>
      <c r="DW32" s="624" t="s">
        <v>179</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64980</v>
      </c>
      <c r="S33" s="622"/>
      <c r="T33" s="622"/>
      <c r="U33" s="622"/>
      <c r="V33" s="622"/>
      <c r="W33" s="622"/>
      <c r="X33" s="622"/>
      <c r="Y33" s="623"/>
      <c r="Z33" s="659">
        <v>1.7</v>
      </c>
      <c r="AA33" s="659"/>
      <c r="AB33" s="659"/>
      <c r="AC33" s="659"/>
      <c r="AD33" s="660" t="s">
        <v>248</v>
      </c>
      <c r="AE33" s="660"/>
      <c r="AF33" s="660"/>
      <c r="AG33" s="660"/>
      <c r="AH33" s="660"/>
      <c r="AI33" s="660"/>
      <c r="AJ33" s="660"/>
      <c r="AK33" s="660"/>
      <c r="AL33" s="624" t="s">
        <v>179</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98.7</v>
      </c>
      <c r="BH33" s="606"/>
      <c r="BI33" s="606"/>
      <c r="BJ33" s="606"/>
      <c r="BK33" s="606"/>
      <c r="BL33" s="606"/>
      <c r="BM33" s="652">
        <v>96.5</v>
      </c>
      <c r="BN33" s="606"/>
      <c r="BO33" s="606"/>
      <c r="BP33" s="606"/>
      <c r="BQ33" s="669"/>
      <c r="BR33" s="682">
        <v>99</v>
      </c>
      <c r="BS33" s="606"/>
      <c r="BT33" s="606"/>
      <c r="BU33" s="606"/>
      <c r="BV33" s="606"/>
      <c r="BW33" s="606"/>
      <c r="BX33" s="652">
        <v>97.1</v>
      </c>
      <c r="BY33" s="606"/>
      <c r="BZ33" s="606"/>
      <c r="CA33" s="606"/>
      <c r="CB33" s="669"/>
      <c r="CD33" s="618" t="s">
        <v>325</v>
      </c>
      <c r="CE33" s="619"/>
      <c r="CF33" s="619"/>
      <c r="CG33" s="619"/>
      <c r="CH33" s="619"/>
      <c r="CI33" s="619"/>
      <c r="CJ33" s="619"/>
      <c r="CK33" s="619"/>
      <c r="CL33" s="619"/>
      <c r="CM33" s="619"/>
      <c r="CN33" s="619"/>
      <c r="CO33" s="619"/>
      <c r="CP33" s="619"/>
      <c r="CQ33" s="620"/>
      <c r="CR33" s="621">
        <v>1930860</v>
      </c>
      <c r="CS33" s="634"/>
      <c r="CT33" s="634"/>
      <c r="CU33" s="634"/>
      <c r="CV33" s="634"/>
      <c r="CW33" s="634"/>
      <c r="CX33" s="634"/>
      <c r="CY33" s="635"/>
      <c r="CZ33" s="624">
        <v>55.4</v>
      </c>
      <c r="DA33" s="636"/>
      <c r="DB33" s="636"/>
      <c r="DC33" s="637"/>
      <c r="DD33" s="627">
        <v>1145145</v>
      </c>
      <c r="DE33" s="634"/>
      <c r="DF33" s="634"/>
      <c r="DG33" s="634"/>
      <c r="DH33" s="634"/>
      <c r="DI33" s="634"/>
      <c r="DJ33" s="634"/>
      <c r="DK33" s="635"/>
      <c r="DL33" s="627">
        <v>540433</v>
      </c>
      <c r="DM33" s="634"/>
      <c r="DN33" s="634"/>
      <c r="DO33" s="634"/>
      <c r="DP33" s="634"/>
      <c r="DQ33" s="634"/>
      <c r="DR33" s="634"/>
      <c r="DS33" s="634"/>
      <c r="DT33" s="634"/>
      <c r="DU33" s="634"/>
      <c r="DV33" s="635"/>
      <c r="DW33" s="624">
        <v>35.299999999999997</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256485</v>
      </c>
      <c r="S34" s="622"/>
      <c r="T34" s="622"/>
      <c r="U34" s="622"/>
      <c r="V34" s="622"/>
      <c r="W34" s="622"/>
      <c r="X34" s="622"/>
      <c r="Y34" s="623"/>
      <c r="Z34" s="659">
        <v>6.9</v>
      </c>
      <c r="AA34" s="659"/>
      <c r="AB34" s="659"/>
      <c r="AC34" s="659"/>
      <c r="AD34" s="660" t="s">
        <v>179</v>
      </c>
      <c r="AE34" s="660"/>
      <c r="AF34" s="660"/>
      <c r="AG34" s="660"/>
      <c r="AH34" s="660"/>
      <c r="AI34" s="660"/>
      <c r="AJ34" s="660"/>
      <c r="AK34" s="660"/>
      <c r="AL34" s="624" t="s">
        <v>179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1040216</v>
      </c>
      <c r="CS34" s="622"/>
      <c r="CT34" s="622"/>
      <c r="CU34" s="622"/>
      <c r="CV34" s="622"/>
      <c r="CW34" s="622"/>
      <c r="CX34" s="622"/>
      <c r="CY34" s="623"/>
      <c r="CZ34" s="624">
        <v>29.9</v>
      </c>
      <c r="DA34" s="636"/>
      <c r="DB34" s="636"/>
      <c r="DC34" s="637"/>
      <c r="DD34" s="627">
        <v>553392</v>
      </c>
      <c r="DE34" s="622"/>
      <c r="DF34" s="622"/>
      <c r="DG34" s="622"/>
      <c r="DH34" s="622"/>
      <c r="DI34" s="622"/>
      <c r="DJ34" s="622"/>
      <c r="DK34" s="623"/>
      <c r="DL34" s="627">
        <v>205728</v>
      </c>
      <c r="DM34" s="622"/>
      <c r="DN34" s="622"/>
      <c r="DO34" s="622"/>
      <c r="DP34" s="622"/>
      <c r="DQ34" s="622"/>
      <c r="DR34" s="622"/>
      <c r="DS34" s="622"/>
      <c r="DT34" s="622"/>
      <c r="DU34" s="622"/>
      <c r="DV34" s="623"/>
      <c r="DW34" s="624">
        <v>13.4</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209300</v>
      </c>
      <c r="S35" s="622"/>
      <c r="T35" s="622"/>
      <c r="U35" s="622"/>
      <c r="V35" s="622"/>
      <c r="W35" s="622"/>
      <c r="X35" s="622"/>
      <c r="Y35" s="623"/>
      <c r="Z35" s="659">
        <v>5.6</v>
      </c>
      <c r="AA35" s="659"/>
      <c r="AB35" s="659"/>
      <c r="AC35" s="659"/>
      <c r="AD35" s="660" t="s">
        <v>248</v>
      </c>
      <c r="AE35" s="660"/>
      <c r="AF35" s="660"/>
      <c r="AG35" s="660"/>
      <c r="AH35" s="660"/>
      <c r="AI35" s="660"/>
      <c r="AJ35" s="660"/>
      <c r="AK35" s="660"/>
      <c r="AL35" s="624" t="s">
        <v>179</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27529</v>
      </c>
      <c r="CS35" s="634"/>
      <c r="CT35" s="634"/>
      <c r="CU35" s="634"/>
      <c r="CV35" s="634"/>
      <c r="CW35" s="634"/>
      <c r="CX35" s="634"/>
      <c r="CY35" s="635"/>
      <c r="CZ35" s="624">
        <v>0.8</v>
      </c>
      <c r="DA35" s="636"/>
      <c r="DB35" s="636"/>
      <c r="DC35" s="637"/>
      <c r="DD35" s="627">
        <v>27529</v>
      </c>
      <c r="DE35" s="634"/>
      <c r="DF35" s="634"/>
      <c r="DG35" s="634"/>
      <c r="DH35" s="634"/>
      <c r="DI35" s="634"/>
      <c r="DJ35" s="634"/>
      <c r="DK35" s="635"/>
      <c r="DL35" s="627">
        <v>17036</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190662</v>
      </c>
      <c r="S36" s="622"/>
      <c r="T36" s="622"/>
      <c r="U36" s="622"/>
      <c r="V36" s="622"/>
      <c r="W36" s="622"/>
      <c r="X36" s="622"/>
      <c r="Y36" s="623"/>
      <c r="Z36" s="659">
        <v>5.0999999999999996</v>
      </c>
      <c r="AA36" s="659"/>
      <c r="AB36" s="659"/>
      <c r="AC36" s="659"/>
      <c r="AD36" s="660" t="s">
        <v>140</v>
      </c>
      <c r="AE36" s="660"/>
      <c r="AF36" s="660"/>
      <c r="AG36" s="660"/>
      <c r="AH36" s="660"/>
      <c r="AI36" s="660"/>
      <c r="AJ36" s="660"/>
      <c r="AK36" s="660"/>
      <c r="AL36" s="624" t="s">
        <v>179</v>
      </c>
      <c r="AM36" s="625"/>
      <c r="AN36" s="625"/>
      <c r="AO36" s="661"/>
      <c r="AP36" s="222"/>
      <c r="AQ36" s="670" t="s">
        <v>333</v>
      </c>
      <c r="AR36" s="671"/>
      <c r="AS36" s="671"/>
      <c r="AT36" s="671"/>
      <c r="AU36" s="671"/>
      <c r="AV36" s="671"/>
      <c r="AW36" s="671"/>
      <c r="AX36" s="671"/>
      <c r="AY36" s="672"/>
      <c r="AZ36" s="673">
        <v>173102</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11835</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437079</v>
      </c>
      <c r="CS36" s="622"/>
      <c r="CT36" s="622"/>
      <c r="CU36" s="622"/>
      <c r="CV36" s="622"/>
      <c r="CW36" s="622"/>
      <c r="CX36" s="622"/>
      <c r="CY36" s="623"/>
      <c r="CZ36" s="624">
        <v>12.5</v>
      </c>
      <c r="DA36" s="636"/>
      <c r="DB36" s="636"/>
      <c r="DC36" s="637"/>
      <c r="DD36" s="627">
        <v>224414</v>
      </c>
      <c r="DE36" s="622"/>
      <c r="DF36" s="622"/>
      <c r="DG36" s="622"/>
      <c r="DH36" s="622"/>
      <c r="DI36" s="622"/>
      <c r="DJ36" s="622"/>
      <c r="DK36" s="623"/>
      <c r="DL36" s="627">
        <v>178964</v>
      </c>
      <c r="DM36" s="622"/>
      <c r="DN36" s="622"/>
      <c r="DO36" s="622"/>
      <c r="DP36" s="622"/>
      <c r="DQ36" s="622"/>
      <c r="DR36" s="622"/>
      <c r="DS36" s="622"/>
      <c r="DT36" s="622"/>
      <c r="DU36" s="622"/>
      <c r="DV36" s="623"/>
      <c r="DW36" s="624">
        <v>11.7</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159103</v>
      </c>
      <c r="S37" s="622"/>
      <c r="T37" s="622"/>
      <c r="U37" s="622"/>
      <c r="V37" s="622"/>
      <c r="W37" s="622"/>
      <c r="X37" s="622"/>
      <c r="Y37" s="623"/>
      <c r="Z37" s="659">
        <v>4.3</v>
      </c>
      <c r="AA37" s="659"/>
      <c r="AB37" s="659"/>
      <c r="AC37" s="659"/>
      <c r="AD37" s="660">
        <v>33850</v>
      </c>
      <c r="AE37" s="660"/>
      <c r="AF37" s="660"/>
      <c r="AG37" s="660"/>
      <c r="AH37" s="660"/>
      <c r="AI37" s="660"/>
      <c r="AJ37" s="660"/>
      <c r="AK37" s="660"/>
      <c r="AL37" s="624">
        <v>2.2000000000000002</v>
      </c>
      <c r="AM37" s="625"/>
      <c r="AN37" s="625"/>
      <c r="AO37" s="661"/>
      <c r="AQ37" s="654" t="s">
        <v>337</v>
      </c>
      <c r="AR37" s="655"/>
      <c r="AS37" s="655"/>
      <c r="AT37" s="655"/>
      <c r="AU37" s="655"/>
      <c r="AV37" s="655"/>
      <c r="AW37" s="655"/>
      <c r="AX37" s="655"/>
      <c r="AY37" s="656"/>
      <c r="AZ37" s="621">
        <v>54731</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11832</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23892</v>
      </c>
      <c r="CS37" s="634"/>
      <c r="CT37" s="634"/>
      <c r="CU37" s="634"/>
      <c r="CV37" s="634"/>
      <c r="CW37" s="634"/>
      <c r="CX37" s="634"/>
      <c r="CY37" s="635"/>
      <c r="CZ37" s="624">
        <v>0.7</v>
      </c>
      <c r="DA37" s="636"/>
      <c r="DB37" s="636"/>
      <c r="DC37" s="637"/>
      <c r="DD37" s="627">
        <v>19498</v>
      </c>
      <c r="DE37" s="634"/>
      <c r="DF37" s="634"/>
      <c r="DG37" s="634"/>
      <c r="DH37" s="634"/>
      <c r="DI37" s="634"/>
      <c r="DJ37" s="634"/>
      <c r="DK37" s="635"/>
      <c r="DL37" s="627">
        <v>19498</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208793</v>
      </c>
      <c r="S38" s="622"/>
      <c r="T38" s="622"/>
      <c r="U38" s="622"/>
      <c r="V38" s="622"/>
      <c r="W38" s="622"/>
      <c r="X38" s="622"/>
      <c r="Y38" s="623"/>
      <c r="Z38" s="659">
        <v>5.6</v>
      </c>
      <c r="AA38" s="659"/>
      <c r="AB38" s="659"/>
      <c r="AC38" s="659"/>
      <c r="AD38" s="660" t="s">
        <v>140</v>
      </c>
      <c r="AE38" s="660"/>
      <c r="AF38" s="660"/>
      <c r="AG38" s="660"/>
      <c r="AH38" s="660"/>
      <c r="AI38" s="660"/>
      <c r="AJ38" s="660"/>
      <c r="AK38" s="660"/>
      <c r="AL38" s="624" t="s">
        <v>179</v>
      </c>
      <c r="AM38" s="625"/>
      <c r="AN38" s="625"/>
      <c r="AO38" s="661"/>
      <c r="AQ38" s="654" t="s">
        <v>341</v>
      </c>
      <c r="AR38" s="655"/>
      <c r="AS38" s="655"/>
      <c r="AT38" s="655"/>
      <c r="AU38" s="655"/>
      <c r="AV38" s="655"/>
      <c r="AW38" s="655"/>
      <c r="AX38" s="655"/>
      <c r="AY38" s="656"/>
      <c r="AZ38" s="621">
        <v>49380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239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173102</v>
      </c>
      <c r="CS38" s="622"/>
      <c r="CT38" s="622"/>
      <c r="CU38" s="622"/>
      <c r="CV38" s="622"/>
      <c r="CW38" s="622"/>
      <c r="CX38" s="622"/>
      <c r="CY38" s="623"/>
      <c r="CZ38" s="624">
        <v>5</v>
      </c>
      <c r="DA38" s="636"/>
      <c r="DB38" s="636"/>
      <c r="DC38" s="637"/>
      <c r="DD38" s="627">
        <v>160010</v>
      </c>
      <c r="DE38" s="622"/>
      <c r="DF38" s="622"/>
      <c r="DG38" s="622"/>
      <c r="DH38" s="622"/>
      <c r="DI38" s="622"/>
      <c r="DJ38" s="622"/>
      <c r="DK38" s="623"/>
      <c r="DL38" s="627">
        <v>138705</v>
      </c>
      <c r="DM38" s="622"/>
      <c r="DN38" s="622"/>
      <c r="DO38" s="622"/>
      <c r="DP38" s="622"/>
      <c r="DQ38" s="622"/>
      <c r="DR38" s="622"/>
      <c r="DS38" s="622"/>
      <c r="DT38" s="622"/>
      <c r="DU38" s="622"/>
      <c r="DV38" s="623"/>
      <c r="DW38" s="624">
        <v>9.1</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140</v>
      </c>
      <c r="AA39" s="659"/>
      <c r="AB39" s="659"/>
      <c r="AC39" s="659"/>
      <c r="AD39" s="660" t="s">
        <v>179</v>
      </c>
      <c r="AE39" s="660"/>
      <c r="AF39" s="660"/>
      <c r="AG39" s="660"/>
      <c r="AH39" s="660"/>
      <c r="AI39" s="660"/>
      <c r="AJ39" s="660"/>
      <c r="AK39" s="660"/>
      <c r="AL39" s="624" t="s">
        <v>140</v>
      </c>
      <c r="AM39" s="625"/>
      <c r="AN39" s="625"/>
      <c r="AO39" s="661"/>
      <c r="AQ39" s="654" t="s">
        <v>345</v>
      </c>
      <c r="AR39" s="655"/>
      <c r="AS39" s="655"/>
      <c r="AT39" s="655"/>
      <c r="AU39" s="655"/>
      <c r="AV39" s="655"/>
      <c r="AW39" s="655"/>
      <c r="AX39" s="655"/>
      <c r="AY39" s="656"/>
      <c r="AZ39" s="621" t="s">
        <v>140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346</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246254</v>
      </c>
      <c r="CS39" s="634"/>
      <c r="CT39" s="634"/>
      <c r="CU39" s="634"/>
      <c r="CV39" s="634"/>
      <c r="CW39" s="634"/>
      <c r="CX39" s="634"/>
      <c r="CY39" s="635"/>
      <c r="CZ39" s="624">
        <v>7.1</v>
      </c>
      <c r="DA39" s="636"/>
      <c r="DB39" s="636"/>
      <c r="DC39" s="637"/>
      <c r="DD39" s="627">
        <v>179800</v>
      </c>
      <c r="DE39" s="634"/>
      <c r="DF39" s="634"/>
      <c r="DG39" s="634"/>
      <c r="DH39" s="634"/>
      <c r="DI39" s="634"/>
      <c r="DJ39" s="634"/>
      <c r="DK39" s="635"/>
      <c r="DL39" s="627" t="s">
        <v>140</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11593</v>
      </c>
      <c r="S40" s="622"/>
      <c r="T40" s="622"/>
      <c r="U40" s="622"/>
      <c r="V40" s="622"/>
      <c r="W40" s="622"/>
      <c r="X40" s="622"/>
      <c r="Y40" s="623"/>
      <c r="Z40" s="659">
        <v>0.3</v>
      </c>
      <c r="AA40" s="659"/>
      <c r="AB40" s="659"/>
      <c r="AC40" s="659"/>
      <c r="AD40" s="660" t="s">
        <v>140</v>
      </c>
      <c r="AE40" s="660"/>
      <c r="AF40" s="660"/>
      <c r="AG40" s="660"/>
      <c r="AH40" s="660"/>
      <c r="AI40" s="660"/>
      <c r="AJ40" s="660"/>
      <c r="AK40" s="660"/>
      <c r="AL40" s="624" t="s">
        <v>179</v>
      </c>
      <c r="AM40" s="625"/>
      <c r="AN40" s="625"/>
      <c r="AO40" s="661"/>
      <c r="AQ40" s="654" t="s">
        <v>349</v>
      </c>
      <c r="AR40" s="655"/>
      <c r="AS40" s="655"/>
      <c r="AT40" s="655"/>
      <c r="AU40" s="655"/>
      <c r="AV40" s="655"/>
      <c r="AW40" s="655"/>
      <c r="AX40" s="655"/>
      <c r="AY40" s="656"/>
      <c r="AZ40" s="621" t="s">
        <v>140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90</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6680</v>
      </c>
      <c r="CS40" s="622"/>
      <c r="CT40" s="622"/>
      <c r="CU40" s="622"/>
      <c r="CV40" s="622"/>
      <c r="CW40" s="622"/>
      <c r="CX40" s="622"/>
      <c r="CY40" s="623"/>
      <c r="CZ40" s="624">
        <v>0.2</v>
      </c>
      <c r="DA40" s="636"/>
      <c r="DB40" s="636"/>
      <c r="DC40" s="637"/>
      <c r="DD40" s="627" t="s">
        <v>140</v>
      </c>
      <c r="DE40" s="622"/>
      <c r="DF40" s="622"/>
      <c r="DG40" s="622"/>
      <c r="DH40" s="622"/>
      <c r="DI40" s="622"/>
      <c r="DJ40" s="622"/>
      <c r="DK40" s="623"/>
      <c r="DL40" s="627" t="s">
        <v>179</v>
      </c>
      <c r="DM40" s="622"/>
      <c r="DN40" s="622"/>
      <c r="DO40" s="622"/>
      <c r="DP40" s="622"/>
      <c r="DQ40" s="622"/>
      <c r="DR40" s="622"/>
      <c r="DS40" s="622"/>
      <c r="DT40" s="622"/>
      <c r="DU40" s="622"/>
      <c r="DV40" s="623"/>
      <c r="DW40" s="624" t="s">
        <v>179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3736487</v>
      </c>
      <c r="S41" s="646"/>
      <c r="T41" s="646"/>
      <c r="U41" s="646"/>
      <c r="V41" s="646"/>
      <c r="W41" s="646"/>
      <c r="X41" s="646"/>
      <c r="Y41" s="649"/>
      <c r="Z41" s="650">
        <v>100</v>
      </c>
      <c r="AA41" s="650"/>
      <c r="AB41" s="650"/>
      <c r="AC41" s="650"/>
      <c r="AD41" s="651">
        <v>1519220</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26855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179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179</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42136</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468</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457911</v>
      </c>
      <c r="CS42" s="634"/>
      <c r="CT42" s="634"/>
      <c r="CU42" s="634"/>
      <c r="CV42" s="634"/>
      <c r="CW42" s="634"/>
      <c r="CX42" s="634"/>
      <c r="CY42" s="635"/>
      <c r="CZ42" s="624">
        <v>13.1</v>
      </c>
      <c r="DA42" s="636"/>
      <c r="DB42" s="636"/>
      <c r="DC42" s="637"/>
      <c r="DD42" s="627">
        <v>34034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t="s">
        <v>179</v>
      </c>
      <c r="CS43" s="634"/>
      <c r="CT43" s="634"/>
      <c r="CU43" s="634"/>
      <c r="CV43" s="634"/>
      <c r="CW43" s="634"/>
      <c r="CX43" s="634"/>
      <c r="CY43" s="635"/>
      <c r="CZ43" s="624" t="s">
        <v>179</v>
      </c>
      <c r="DA43" s="636"/>
      <c r="DB43" s="636"/>
      <c r="DC43" s="637"/>
      <c r="DD43" s="627" t="s">
        <v>179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453885</v>
      </c>
      <c r="CS44" s="622"/>
      <c r="CT44" s="622"/>
      <c r="CU44" s="622"/>
      <c r="CV44" s="622"/>
      <c r="CW44" s="622"/>
      <c r="CX44" s="622"/>
      <c r="CY44" s="623"/>
      <c r="CZ44" s="624">
        <v>13</v>
      </c>
      <c r="DA44" s="625"/>
      <c r="DB44" s="625"/>
      <c r="DC44" s="626"/>
      <c r="DD44" s="627">
        <v>33421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365222</v>
      </c>
      <c r="CS45" s="634"/>
      <c r="CT45" s="634"/>
      <c r="CU45" s="634"/>
      <c r="CV45" s="634"/>
      <c r="CW45" s="634"/>
      <c r="CX45" s="634"/>
      <c r="CY45" s="635"/>
      <c r="CZ45" s="624">
        <v>10.5</v>
      </c>
      <c r="DA45" s="636"/>
      <c r="DB45" s="636"/>
      <c r="DC45" s="637"/>
      <c r="DD45" s="627">
        <v>27060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88663</v>
      </c>
      <c r="CS46" s="622"/>
      <c r="CT46" s="622"/>
      <c r="CU46" s="622"/>
      <c r="CV46" s="622"/>
      <c r="CW46" s="622"/>
      <c r="CX46" s="622"/>
      <c r="CY46" s="623"/>
      <c r="CZ46" s="624">
        <v>2.5</v>
      </c>
      <c r="DA46" s="625"/>
      <c r="DB46" s="625"/>
      <c r="DC46" s="626"/>
      <c r="DD46" s="627">
        <v>6361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4026</v>
      </c>
      <c r="CS47" s="634"/>
      <c r="CT47" s="634"/>
      <c r="CU47" s="634"/>
      <c r="CV47" s="634"/>
      <c r="CW47" s="634"/>
      <c r="CX47" s="634"/>
      <c r="CY47" s="635"/>
      <c r="CZ47" s="624">
        <v>0.1</v>
      </c>
      <c r="DA47" s="636"/>
      <c r="DB47" s="636"/>
      <c r="DC47" s="637"/>
      <c r="DD47" s="627">
        <v>613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179</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3483938</v>
      </c>
      <c r="CS49" s="606"/>
      <c r="CT49" s="606"/>
      <c r="CU49" s="606"/>
      <c r="CV49" s="606"/>
      <c r="CW49" s="606"/>
      <c r="CX49" s="606"/>
      <c r="CY49" s="607"/>
      <c r="CZ49" s="608">
        <v>100</v>
      </c>
      <c r="DA49" s="609"/>
      <c r="DB49" s="609"/>
      <c r="DC49" s="610"/>
      <c r="DD49" s="611">
        <v>2120772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QsByc7YxZiEt6oUkALyFz9XcSLyJNwuwAI6CSyL0DCbCMxtUZtDQlMW1qgAiK30Sn56KNMcTNKH4S9KpFw9Gw==" saltValue="6dwJFszF9dPHquWjXH808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election activeCell="AK38" sqref="AK38:BD38"/>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3736</v>
      </c>
      <c r="R7" s="1103"/>
      <c r="S7" s="1103"/>
      <c r="T7" s="1103"/>
      <c r="U7" s="1103"/>
      <c r="V7" s="1103">
        <v>3484</v>
      </c>
      <c r="W7" s="1103"/>
      <c r="X7" s="1103"/>
      <c r="Y7" s="1103"/>
      <c r="Z7" s="1103"/>
      <c r="AA7" s="1103">
        <v>253</v>
      </c>
      <c r="AB7" s="1103"/>
      <c r="AC7" s="1103"/>
      <c r="AD7" s="1103"/>
      <c r="AE7" s="1104"/>
      <c r="AF7" s="1105">
        <v>169</v>
      </c>
      <c r="AG7" s="1106"/>
      <c r="AH7" s="1106"/>
      <c r="AI7" s="1106"/>
      <c r="AJ7" s="1107"/>
      <c r="AK7" s="1108" t="s">
        <v>588</v>
      </c>
      <c r="AL7" s="1109"/>
      <c r="AM7" s="1109"/>
      <c r="AN7" s="1109"/>
      <c r="AO7" s="1109"/>
      <c r="AP7" s="1109">
        <v>4221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f>SUM(Q7:U22)</f>
        <v>3736</v>
      </c>
      <c r="R23" s="1061"/>
      <c r="S23" s="1061"/>
      <c r="T23" s="1061"/>
      <c r="U23" s="1061"/>
      <c r="V23" s="1061">
        <f t="shared" ref="V23" si="0">SUM(V7:Z22)</f>
        <v>3484</v>
      </c>
      <c r="W23" s="1061"/>
      <c r="X23" s="1061"/>
      <c r="Y23" s="1061"/>
      <c r="Z23" s="1061"/>
      <c r="AA23" s="1061">
        <f t="shared" ref="AA23" si="1">SUM(AA7:AE22)</f>
        <v>253</v>
      </c>
      <c r="AB23" s="1061"/>
      <c r="AC23" s="1061"/>
      <c r="AD23" s="1061"/>
      <c r="AE23" s="1068"/>
      <c r="AF23" s="1069">
        <v>169</v>
      </c>
      <c r="AG23" s="1061"/>
      <c r="AH23" s="1061"/>
      <c r="AI23" s="1061"/>
      <c r="AJ23" s="1070"/>
      <c r="AK23" s="1071"/>
      <c r="AL23" s="1072"/>
      <c r="AM23" s="1072"/>
      <c r="AN23" s="1072"/>
      <c r="AO23" s="1072"/>
      <c r="AP23" s="1061">
        <f>SUM(AP7:AT22)</f>
        <v>4221</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279</v>
      </c>
      <c r="R28" s="1051"/>
      <c r="S28" s="1051"/>
      <c r="T28" s="1051"/>
      <c r="U28" s="1051"/>
      <c r="V28" s="1051">
        <v>267</v>
      </c>
      <c r="W28" s="1051"/>
      <c r="X28" s="1051"/>
      <c r="Y28" s="1051"/>
      <c r="Z28" s="1051"/>
      <c r="AA28" s="1051">
        <f>Q28-V28</f>
        <v>12</v>
      </c>
      <c r="AB28" s="1051"/>
      <c r="AC28" s="1051"/>
      <c r="AD28" s="1051"/>
      <c r="AE28" s="1052"/>
      <c r="AF28" s="1053">
        <v>12</v>
      </c>
      <c r="AG28" s="1051"/>
      <c r="AH28" s="1051"/>
      <c r="AI28" s="1051"/>
      <c r="AJ28" s="1054"/>
      <c r="AK28" s="1042">
        <v>4</v>
      </c>
      <c r="AL28" s="1043"/>
      <c r="AM28" s="1043"/>
      <c r="AN28" s="1043"/>
      <c r="AO28" s="1043"/>
      <c r="AP28" s="1043" t="s">
        <v>588</v>
      </c>
      <c r="AQ28" s="1043"/>
      <c r="AR28" s="1043"/>
      <c r="AS28" s="1043"/>
      <c r="AT28" s="1043"/>
      <c r="AU28" s="1043" t="s">
        <v>511</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68</v>
      </c>
      <c r="R29" s="1039"/>
      <c r="S29" s="1039"/>
      <c r="T29" s="1039"/>
      <c r="U29" s="1039"/>
      <c r="V29" s="1039">
        <v>63</v>
      </c>
      <c r="W29" s="1039"/>
      <c r="X29" s="1039"/>
      <c r="Y29" s="1039"/>
      <c r="Z29" s="1039"/>
      <c r="AA29" s="1039">
        <f t="shared" ref="AA29:AA34" si="2">Q29-V29</f>
        <v>5</v>
      </c>
      <c r="AB29" s="1039"/>
      <c r="AC29" s="1039"/>
      <c r="AD29" s="1039"/>
      <c r="AE29" s="1040"/>
      <c r="AF29" s="1035">
        <v>5</v>
      </c>
      <c r="AG29" s="1036"/>
      <c r="AH29" s="1036"/>
      <c r="AI29" s="1036"/>
      <c r="AJ29" s="1037"/>
      <c r="AK29" s="980">
        <v>8</v>
      </c>
      <c r="AL29" s="971"/>
      <c r="AM29" s="971"/>
      <c r="AN29" s="971"/>
      <c r="AO29" s="971"/>
      <c r="AP29" s="971" t="s">
        <v>588</v>
      </c>
      <c r="AQ29" s="971"/>
      <c r="AR29" s="971"/>
      <c r="AS29" s="971"/>
      <c r="AT29" s="971"/>
      <c r="AU29" s="971" t="s">
        <v>511</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560</v>
      </c>
      <c r="C30" s="1031"/>
      <c r="D30" s="1031"/>
      <c r="E30" s="1031"/>
      <c r="F30" s="1031"/>
      <c r="G30" s="1031"/>
      <c r="H30" s="1031"/>
      <c r="I30" s="1031"/>
      <c r="J30" s="1031"/>
      <c r="K30" s="1031"/>
      <c r="L30" s="1031"/>
      <c r="M30" s="1031"/>
      <c r="N30" s="1031"/>
      <c r="O30" s="1031"/>
      <c r="P30" s="1032"/>
      <c r="Q30" s="1038">
        <v>268</v>
      </c>
      <c r="R30" s="1039"/>
      <c r="S30" s="1039"/>
      <c r="T30" s="1039"/>
      <c r="U30" s="1039"/>
      <c r="V30" s="1039">
        <v>213</v>
      </c>
      <c r="W30" s="1039"/>
      <c r="X30" s="1039"/>
      <c r="Y30" s="1039"/>
      <c r="Z30" s="1039"/>
      <c r="AA30" s="1039">
        <f t="shared" si="2"/>
        <v>55</v>
      </c>
      <c r="AB30" s="1039"/>
      <c r="AC30" s="1039"/>
      <c r="AD30" s="1039"/>
      <c r="AE30" s="1040"/>
      <c r="AF30" s="1035">
        <v>55</v>
      </c>
      <c r="AG30" s="1036"/>
      <c r="AH30" s="1036"/>
      <c r="AI30" s="1036"/>
      <c r="AJ30" s="1037"/>
      <c r="AK30" s="980">
        <v>37</v>
      </c>
      <c r="AL30" s="971"/>
      <c r="AM30" s="971"/>
      <c r="AN30" s="971"/>
      <c r="AO30" s="971"/>
      <c r="AP30" s="971" t="s">
        <v>588</v>
      </c>
      <c r="AQ30" s="971"/>
      <c r="AR30" s="971"/>
      <c r="AS30" s="971"/>
      <c r="AT30" s="971"/>
      <c r="AU30" s="971" t="s">
        <v>511</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565</v>
      </c>
      <c r="C31" s="1031"/>
      <c r="D31" s="1031"/>
      <c r="E31" s="1031"/>
      <c r="F31" s="1031"/>
      <c r="G31" s="1031"/>
      <c r="H31" s="1031"/>
      <c r="I31" s="1031"/>
      <c r="J31" s="1031"/>
      <c r="K31" s="1031"/>
      <c r="L31" s="1031"/>
      <c r="M31" s="1031"/>
      <c r="N31" s="1031"/>
      <c r="O31" s="1031"/>
      <c r="P31" s="1032"/>
      <c r="Q31" s="1038">
        <v>19</v>
      </c>
      <c r="R31" s="1039"/>
      <c r="S31" s="1039"/>
      <c r="T31" s="1039"/>
      <c r="U31" s="1039"/>
      <c r="V31" s="1039">
        <v>19</v>
      </c>
      <c r="W31" s="1039"/>
      <c r="X31" s="1039"/>
      <c r="Y31" s="1039"/>
      <c r="Z31" s="1039"/>
      <c r="AA31" s="1039">
        <f t="shared" si="2"/>
        <v>0</v>
      </c>
      <c r="AB31" s="1039"/>
      <c r="AC31" s="1039"/>
      <c r="AD31" s="1039"/>
      <c r="AE31" s="1040"/>
      <c r="AF31" s="1035">
        <v>0</v>
      </c>
      <c r="AG31" s="1036"/>
      <c r="AH31" s="1036"/>
      <c r="AI31" s="1036"/>
      <c r="AJ31" s="1037"/>
      <c r="AK31" s="980">
        <v>6</v>
      </c>
      <c r="AL31" s="971"/>
      <c r="AM31" s="971"/>
      <c r="AN31" s="971"/>
      <c r="AO31" s="971"/>
      <c r="AP31" s="971" t="s">
        <v>588</v>
      </c>
      <c r="AQ31" s="971"/>
      <c r="AR31" s="971"/>
      <c r="AS31" s="971"/>
      <c r="AT31" s="971"/>
      <c r="AU31" s="971" t="s">
        <v>511</v>
      </c>
      <c r="AV31" s="971"/>
      <c r="AW31" s="971"/>
      <c r="AX31" s="971"/>
      <c r="AY31" s="971"/>
      <c r="AZ31" s="1041" t="s">
        <v>588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10</v>
      </c>
      <c r="R32" s="1039"/>
      <c r="S32" s="1039"/>
      <c r="T32" s="1039"/>
      <c r="U32" s="1039"/>
      <c r="V32" s="1039">
        <v>6</v>
      </c>
      <c r="W32" s="1039"/>
      <c r="X32" s="1039"/>
      <c r="Y32" s="1039"/>
      <c r="Z32" s="1039"/>
      <c r="AA32" s="1039">
        <f t="shared" si="2"/>
        <v>4</v>
      </c>
      <c r="AB32" s="1039"/>
      <c r="AC32" s="1039"/>
      <c r="AD32" s="1039"/>
      <c r="AE32" s="1040"/>
      <c r="AF32" s="1035">
        <v>4</v>
      </c>
      <c r="AG32" s="1036"/>
      <c r="AH32" s="1036"/>
      <c r="AI32" s="1036"/>
      <c r="AJ32" s="1037"/>
      <c r="AK32" s="980" t="s">
        <v>588</v>
      </c>
      <c r="AL32" s="971"/>
      <c r="AM32" s="971"/>
      <c r="AN32" s="971"/>
      <c r="AO32" s="971"/>
      <c r="AP32" s="971" t="s">
        <v>588</v>
      </c>
      <c r="AQ32" s="971"/>
      <c r="AR32" s="971"/>
      <c r="AS32" s="971"/>
      <c r="AT32" s="971"/>
      <c r="AU32" s="971" t="s">
        <v>511</v>
      </c>
      <c r="AV32" s="971"/>
      <c r="AW32" s="971"/>
      <c r="AX32" s="971"/>
      <c r="AY32" s="971"/>
      <c r="AZ32" s="1041" t="s">
        <v>588</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83</v>
      </c>
      <c r="R33" s="1039"/>
      <c r="S33" s="1039"/>
      <c r="T33" s="1039"/>
      <c r="U33" s="1039"/>
      <c r="V33" s="1039">
        <v>83</v>
      </c>
      <c r="W33" s="1039"/>
      <c r="X33" s="1039"/>
      <c r="Y33" s="1039"/>
      <c r="Z33" s="1039"/>
      <c r="AA33" s="1039">
        <f t="shared" si="2"/>
        <v>0</v>
      </c>
      <c r="AB33" s="1039"/>
      <c r="AC33" s="1039"/>
      <c r="AD33" s="1039"/>
      <c r="AE33" s="1040"/>
      <c r="AF33" s="1035">
        <v>0</v>
      </c>
      <c r="AG33" s="1036"/>
      <c r="AH33" s="1036"/>
      <c r="AI33" s="1036"/>
      <c r="AJ33" s="1037"/>
      <c r="AK33" s="980">
        <v>49</v>
      </c>
      <c r="AL33" s="971"/>
      <c r="AM33" s="971"/>
      <c r="AN33" s="971"/>
      <c r="AO33" s="971"/>
      <c r="AP33" s="971">
        <v>270</v>
      </c>
      <c r="AQ33" s="971"/>
      <c r="AR33" s="971"/>
      <c r="AS33" s="971"/>
      <c r="AT33" s="971"/>
      <c r="AU33" s="971">
        <v>219</v>
      </c>
      <c r="AV33" s="971"/>
      <c r="AW33" s="971"/>
      <c r="AX33" s="971"/>
      <c r="AY33" s="971"/>
      <c r="AZ33" s="1041" t="s">
        <v>575</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87</v>
      </c>
      <c r="R34" s="1039"/>
      <c r="S34" s="1039"/>
      <c r="T34" s="1039"/>
      <c r="U34" s="1039"/>
      <c r="V34" s="1039">
        <v>87</v>
      </c>
      <c r="W34" s="1039"/>
      <c r="X34" s="1039"/>
      <c r="Y34" s="1039"/>
      <c r="Z34" s="1039"/>
      <c r="AA34" s="1039">
        <f t="shared" si="2"/>
        <v>0</v>
      </c>
      <c r="AB34" s="1039"/>
      <c r="AC34" s="1039"/>
      <c r="AD34" s="1039"/>
      <c r="AE34" s="1040"/>
      <c r="AF34" s="1035">
        <v>0</v>
      </c>
      <c r="AG34" s="1036"/>
      <c r="AH34" s="1036"/>
      <c r="AI34" s="1036"/>
      <c r="AJ34" s="1037"/>
      <c r="AK34" s="980">
        <v>55</v>
      </c>
      <c r="AL34" s="971"/>
      <c r="AM34" s="971"/>
      <c r="AN34" s="971"/>
      <c r="AO34" s="971"/>
      <c r="AP34" s="971">
        <v>90</v>
      </c>
      <c r="AQ34" s="971"/>
      <c r="AR34" s="971"/>
      <c r="AS34" s="971"/>
      <c r="AT34" s="971"/>
      <c r="AU34" s="971">
        <v>88</v>
      </c>
      <c r="AV34" s="971"/>
      <c r="AW34" s="971"/>
      <c r="AX34" s="971"/>
      <c r="AY34" s="971"/>
      <c r="AZ34" s="1041" t="s">
        <v>575</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f>SUM(AF28:AJ62)</f>
        <v>76</v>
      </c>
      <c r="AG63" s="959"/>
      <c r="AH63" s="959"/>
      <c r="AI63" s="959"/>
      <c r="AJ63" s="1022"/>
      <c r="AK63" s="1023"/>
      <c r="AL63" s="963"/>
      <c r="AM63" s="963"/>
      <c r="AN63" s="963"/>
      <c r="AO63" s="963"/>
      <c r="AP63" s="959">
        <f>SUM(AP28:AT62)</f>
        <v>360</v>
      </c>
      <c r="AQ63" s="959"/>
      <c r="AR63" s="959"/>
      <c r="AS63" s="959"/>
      <c r="AT63" s="959"/>
      <c r="AU63" s="959">
        <f>SUM(AU28:AY62)</f>
        <v>307</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401</v>
      </c>
      <c r="AB66" s="1002"/>
      <c r="AC66" s="1002"/>
      <c r="AD66" s="1002"/>
      <c r="AE66" s="1003"/>
      <c r="AF66" s="1007" t="s">
        <v>402</v>
      </c>
      <c r="AG66" s="1008"/>
      <c r="AH66" s="1008"/>
      <c r="AI66" s="1008"/>
      <c r="AJ66" s="1009"/>
      <c r="AK66" s="1001" t="s">
        <v>403</v>
      </c>
      <c r="AL66" s="996"/>
      <c r="AM66" s="996"/>
      <c r="AN66" s="996"/>
      <c r="AO66" s="997"/>
      <c r="AP66" s="1001" t="s">
        <v>404</v>
      </c>
      <c r="AQ66" s="1002"/>
      <c r="AR66" s="1002"/>
      <c r="AS66" s="1002"/>
      <c r="AT66" s="1003"/>
      <c r="AU66" s="1001" t="s">
        <v>417</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576</v>
      </c>
      <c r="C68" s="986"/>
      <c r="D68" s="986"/>
      <c r="E68" s="986"/>
      <c r="F68" s="986"/>
      <c r="G68" s="986"/>
      <c r="H68" s="986"/>
      <c r="I68" s="986"/>
      <c r="J68" s="986"/>
      <c r="K68" s="986"/>
      <c r="L68" s="986"/>
      <c r="M68" s="986"/>
      <c r="N68" s="986"/>
      <c r="O68" s="986"/>
      <c r="P68" s="987"/>
      <c r="Q68" s="988">
        <v>110</v>
      </c>
      <c r="R68" s="982"/>
      <c r="S68" s="982"/>
      <c r="T68" s="982"/>
      <c r="U68" s="982"/>
      <c r="V68" s="982">
        <v>88</v>
      </c>
      <c r="W68" s="982"/>
      <c r="X68" s="982"/>
      <c r="Y68" s="982"/>
      <c r="Z68" s="982"/>
      <c r="AA68" s="982">
        <v>22</v>
      </c>
      <c r="AB68" s="982"/>
      <c r="AC68" s="982"/>
      <c r="AD68" s="982"/>
      <c r="AE68" s="982"/>
      <c r="AF68" s="982">
        <v>22</v>
      </c>
      <c r="AG68" s="982"/>
      <c r="AH68" s="982"/>
      <c r="AI68" s="982"/>
      <c r="AJ68" s="982"/>
      <c r="AK68" s="982" t="s">
        <v>511</v>
      </c>
      <c r="AL68" s="982"/>
      <c r="AM68" s="982"/>
      <c r="AN68" s="982"/>
      <c r="AO68" s="982"/>
      <c r="AP68" s="982" t="s">
        <v>511</v>
      </c>
      <c r="AQ68" s="982"/>
      <c r="AR68" s="982"/>
      <c r="AS68" s="982"/>
      <c r="AT68" s="982"/>
      <c r="AU68" s="982" t="s">
        <v>511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577</v>
      </c>
      <c r="C69" s="975"/>
      <c r="D69" s="975"/>
      <c r="E69" s="975"/>
      <c r="F69" s="975"/>
      <c r="G69" s="975"/>
      <c r="H69" s="975"/>
      <c r="I69" s="975"/>
      <c r="J69" s="975"/>
      <c r="K69" s="975"/>
      <c r="L69" s="975"/>
      <c r="M69" s="975"/>
      <c r="N69" s="975"/>
      <c r="O69" s="975"/>
      <c r="P69" s="976"/>
      <c r="Q69" s="977">
        <v>318</v>
      </c>
      <c r="R69" s="971"/>
      <c r="S69" s="971"/>
      <c r="T69" s="971"/>
      <c r="U69" s="971"/>
      <c r="V69" s="971">
        <v>315</v>
      </c>
      <c r="W69" s="971"/>
      <c r="X69" s="971"/>
      <c r="Y69" s="971"/>
      <c r="Z69" s="971"/>
      <c r="AA69" s="971">
        <v>3</v>
      </c>
      <c r="AB69" s="971"/>
      <c r="AC69" s="971"/>
      <c r="AD69" s="971"/>
      <c r="AE69" s="971"/>
      <c r="AF69" s="971">
        <v>3</v>
      </c>
      <c r="AG69" s="971"/>
      <c r="AH69" s="971"/>
      <c r="AI69" s="971"/>
      <c r="AJ69" s="971"/>
      <c r="AK69" s="971">
        <v>226</v>
      </c>
      <c r="AL69" s="971"/>
      <c r="AM69" s="971"/>
      <c r="AN69" s="971"/>
      <c r="AO69" s="971"/>
      <c r="AP69" s="971" t="s">
        <v>511</v>
      </c>
      <c r="AQ69" s="971"/>
      <c r="AR69" s="971"/>
      <c r="AS69" s="971"/>
      <c r="AT69" s="971"/>
      <c r="AU69" s="971" t="s">
        <v>511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578</v>
      </c>
      <c r="C70" s="975"/>
      <c r="D70" s="975"/>
      <c r="E70" s="975"/>
      <c r="F70" s="975"/>
      <c r="G70" s="975"/>
      <c r="H70" s="975"/>
      <c r="I70" s="975"/>
      <c r="J70" s="975"/>
      <c r="K70" s="975"/>
      <c r="L70" s="975"/>
      <c r="M70" s="975"/>
      <c r="N70" s="975"/>
      <c r="O70" s="975"/>
      <c r="P70" s="976"/>
      <c r="Q70" s="977">
        <v>292382</v>
      </c>
      <c r="R70" s="971"/>
      <c r="S70" s="971"/>
      <c r="T70" s="971"/>
      <c r="U70" s="971"/>
      <c r="V70" s="971">
        <v>292372</v>
      </c>
      <c r="W70" s="971"/>
      <c r="X70" s="971"/>
      <c r="Y70" s="971"/>
      <c r="Z70" s="971"/>
      <c r="AA70" s="971">
        <v>10</v>
      </c>
      <c r="AB70" s="971"/>
      <c r="AC70" s="971"/>
      <c r="AD70" s="971"/>
      <c r="AE70" s="971"/>
      <c r="AF70" s="971">
        <v>10</v>
      </c>
      <c r="AG70" s="971"/>
      <c r="AH70" s="971"/>
      <c r="AI70" s="971"/>
      <c r="AJ70" s="971"/>
      <c r="AK70" s="971">
        <v>8484</v>
      </c>
      <c r="AL70" s="971"/>
      <c r="AM70" s="971"/>
      <c r="AN70" s="971"/>
      <c r="AO70" s="971"/>
      <c r="AP70" s="971" t="s">
        <v>511</v>
      </c>
      <c r="AQ70" s="971"/>
      <c r="AR70" s="971"/>
      <c r="AS70" s="971"/>
      <c r="AT70" s="971"/>
      <c r="AU70" s="971" t="s">
        <v>511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579</v>
      </c>
      <c r="C71" s="975"/>
      <c r="D71" s="975"/>
      <c r="E71" s="975"/>
      <c r="F71" s="975"/>
      <c r="G71" s="975"/>
      <c r="H71" s="975"/>
      <c r="I71" s="975"/>
      <c r="J71" s="975"/>
      <c r="K71" s="975"/>
      <c r="L71" s="975"/>
      <c r="M71" s="975"/>
      <c r="N71" s="975"/>
      <c r="O71" s="975"/>
      <c r="P71" s="976"/>
      <c r="Q71" s="977">
        <v>6273</v>
      </c>
      <c r="R71" s="971"/>
      <c r="S71" s="971"/>
      <c r="T71" s="971"/>
      <c r="U71" s="971"/>
      <c r="V71" s="971">
        <v>6106</v>
      </c>
      <c r="W71" s="971"/>
      <c r="X71" s="971"/>
      <c r="Y71" s="971"/>
      <c r="Z71" s="971"/>
      <c r="AA71" s="971">
        <v>167</v>
      </c>
      <c r="AB71" s="971"/>
      <c r="AC71" s="971"/>
      <c r="AD71" s="971"/>
      <c r="AE71" s="971"/>
      <c r="AF71" s="971">
        <v>167</v>
      </c>
      <c r="AG71" s="971"/>
      <c r="AH71" s="971"/>
      <c r="AI71" s="971"/>
      <c r="AJ71" s="971"/>
      <c r="AK71" s="971">
        <v>19</v>
      </c>
      <c r="AL71" s="971"/>
      <c r="AM71" s="971"/>
      <c r="AN71" s="971"/>
      <c r="AO71" s="971"/>
      <c r="AP71" s="971" t="s">
        <v>511</v>
      </c>
      <c r="AQ71" s="971"/>
      <c r="AR71" s="971"/>
      <c r="AS71" s="971"/>
      <c r="AT71" s="971"/>
      <c r="AU71" s="971" t="s">
        <v>511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580</v>
      </c>
      <c r="C72" s="975"/>
      <c r="D72" s="975"/>
      <c r="E72" s="975"/>
      <c r="F72" s="975"/>
      <c r="G72" s="975"/>
      <c r="H72" s="975"/>
      <c r="I72" s="975"/>
      <c r="J72" s="975"/>
      <c r="K72" s="975"/>
      <c r="L72" s="975"/>
      <c r="M72" s="975"/>
      <c r="N72" s="975"/>
      <c r="O72" s="975"/>
      <c r="P72" s="976"/>
      <c r="Q72" s="977">
        <v>776</v>
      </c>
      <c r="R72" s="971"/>
      <c r="S72" s="971"/>
      <c r="T72" s="971"/>
      <c r="U72" s="971"/>
      <c r="V72" s="971">
        <v>379</v>
      </c>
      <c r="W72" s="971"/>
      <c r="X72" s="971"/>
      <c r="Y72" s="971"/>
      <c r="Z72" s="971"/>
      <c r="AA72" s="971">
        <v>397</v>
      </c>
      <c r="AB72" s="971"/>
      <c r="AC72" s="971"/>
      <c r="AD72" s="971"/>
      <c r="AE72" s="971"/>
      <c r="AF72" s="971">
        <v>397</v>
      </c>
      <c r="AG72" s="971"/>
      <c r="AH72" s="971"/>
      <c r="AI72" s="971"/>
      <c r="AJ72" s="971"/>
      <c r="AK72" s="971" t="s">
        <v>511</v>
      </c>
      <c r="AL72" s="971"/>
      <c r="AM72" s="971"/>
      <c r="AN72" s="971"/>
      <c r="AO72" s="971"/>
      <c r="AP72" s="971" t="s">
        <v>511</v>
      </c>
      <c r="AQ72" s="971"/>
      <c r="AR72" s="971"/>
      <c r="AS72" s="971"/>
      <c r="AT72" s="971"/>
      <c r="AU72" s="971" t="s">
        <v>511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581</v>
      </c>
      <c r="C73" s="975"/>
      <c r="D73" s="975"/>
      <c r="E73" s="975"/>
      <c r="F73" s="975"/>
      <c r="G73" s="975"/>
      <c r="H73" s="975"/>
      <c r="I73" s="975"/>
      <c r="J73" s="975"/>
      <c r="K73" s="975"/>
      <c r="L73" s="975"/>
      <c r="M73" s="975"/>
      <c r="N73" s="975"/>
      <c r="O73" s="975"/>
      <c r="P73" s="976"/>
      <c r="Q73" s="977">
        <v>241</v>
      </c>
      <c r="R73" s="971"/>
      <c r="S73" s="971"/>
      <c r="T73" s="971"/>
      <c r="U73" s="971"/>
      <c r="V73" s="971">
        <v>230</v>
      </c>
      <c r="W73" s="971"/>
      <c r="X73" s="971"/>
      <c r="Y73" s="971"/>
      <c r="Z73" s="971"/>
      <c r="AA73" s="971">
        <v>11</v>
      </c>
      <c r="AB73" s="971"/>
      <c r="AC73" s="971"/>
      <c r="AD73" s="971"/>
      <c r="AE73" s="971"/>
      <c r="AF73" s="971">
        <v>11</v>
      </c>
      <c r="AG73" s="971"/>
      <c r="AH73" s="971"/>
      <c r="AI73" s="971"/>
      <c r="AJ73" s="971"/>
      <c r="AK73" s="971">
        <v>237</v>
      </c>
      <c r="AL73" s="971"/>
      <c r="AM73" s="971"/>
      <c r="AN73" s="971"/>
      <c r="AO73" s="971"/>
      <c r="AP73" s="971" t="s">
        <v>511</v>
      </c>
      <c r="AQ73" s="971"/>
      <c r="AR73" s="971"/>
      <c r="AS73" s="971"/>
      <c r="AT73" s="971"/>
      <c r="AU73" s="971" t="s">
        <v>511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582</v>
      </c>
      <c r="C74" s="975"/>
      <c r="D74" s="975"/>
      <c r="E74" s="975"/>
      <c r="F74" s="975"/>
      <c r="G74" s="975"/>
      <c r="H74" s="975"/>
      <c r="I74" s="975"/>
      <c r="J74" s="975"/>
      <c r="K74" s="975"/>
      <c r="L74" s="975"/>
      <c r="M74" s="975"/>
      <c r="N74" s="975"/>
      <c r="O74" s="975"/>
      <c r="P74" s="976"/>
      <c r="Q74" s="977">
        <v>92</v>
      </c>
      <c r="R74" s="971"/>
      <c r="S74" s="971"/>
      <c r="T74" s="971"/>
      <c r="U74" s="971"/>
      <c r="V74" s="971">
        <v>75</v>
      </c>
      <c r="W74" s="971"/>
      <c r="X74" s="971"/>
      <c r="Y74" s="971"/>
      <c r="Z74" s="971"/>
      <c r="AA74" s="971">
        <v>17</v>
      </c>
      <c r="AB74" s="971"/>
      <c r="AC74" s="971"/>
      <c r="AD74" s="971"/>
      <c r="AE74" s="971"/>
      <c r="AF74" s="971">
        <v>17</v>
      </c>
      <c r="AG74" s="971"/>
      <c r="AH74" s="971"/>
      <c r="AI74" s="971"/>
      <c r="AJ74" s="971"/>
      <c r="AK74" s="971">
        <v>20</v>
      </c>
      <c r="AL74" s="971"/>
      <c r="AM74" s="971"/>
      <c r="AN74" s="971"/>
      <c r="AO74" s="971"/>
      <c r="AP74" s="971" t="s">
        <v>511</v>
      </c>
      <c r="AQ74" s="971"/>
      <c r="AR74" s="971"/>
      <c r="AS74" s="971"/>
      <c r="AT74" s="971"/>
      <c r="AU74" s="971" t="s">
        <v>511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627</v>
      </c>
      <c r="AG88" s="959"/>
      <c r="AH88" s="959"/>
      <c r="AI88" s="959"/>
      <c r="AJ88" s="959"/>
      <c r="AK88" s="963"/>
      <c r="AL88" s="963"/>
      <c r="AM88" s="963"/>
      <c r="AN88" s="963"/>
      <c r="AO88" s="963"/>
      <c r="AP88" s="959" t="s">
        <v>588</v>
      </c>
      <c r="AQ88" s="959"/>
      <c r="AR88" s="959"/>
      <c r="AS88" s="959"/>
      <c r="AT88" s="959"/>
      <c r="AU88" s="959" t="s">
        <v>588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312</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312</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312</v>
      </c>
      <c r="DR109" s="896"/>
      <c r="DS109" s="896"/>
      <c r="DT109" s="896"/>
      <c r="DU109" s="897"/>
      <c r="DV109" s="898" t="s">
        <v>429</v>
      </c>
      <c r="DW109" s="896"/>
      <c r="DX109" s="896"/>
      <c r="DY109" s="896"/>
      <c r="DZ109" s="929"/>
    </row>
    <row r="110" spans="1:131" s="230" customFormat="1" ht="26.25" customHeight="1" x14ac:dyDescent="0.2">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366715</v>
      </c>
      <c r="AB110" s="889"/>
      <c r="AC110" s="889"/>
      <c r="AD110" s="889"/>
      <c r="AE110" s="890"/>
      <c r="AF110" s="891">
        <v>444511</v>
      </c>
      <c r="AG110" s="889"/>
      <c r="AH110" s="889"/>
      <c r="AI110" s="889"/>
      <c r="AJ110" s="890"/>
      <c r="AK110" s="891">
        <v>497220</v>
      </c>
      <c r="AL110" s="889"/>
      <c r="AM110" s="889"/>
      <c r="AN110" s="889"/>
      <c r="AO110" s="890"/>
      <c r="AP110" s="892">
        <v>44.9</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3986689</v>
      </c>
      <c r="BR110" s="842"/>
      <c r="BS110" s="842"/>
      <c r="BT110" s="842"/>
      <c r="BU110" s="842"/>
      <c r="BV110" s="842">
        <v>4506629</v>
      </c>
      <c r="BW110" s="842"/>
      <c r="BX110" s="842"/>
      <c r="BY110" s="842"/>
      <c r="BZ110" s="842"/>
      <c r="CA110" s="842">
        <v>4220678</v>
      </c>
      <c r="CB110" s="842"/>
      <c r="CC110" s="842"/>
      <c r="CD110" s="842"/>
      <c r="CE110" s="842"/>
      <c r="CF110" s="866">
        <v>381.1</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396</v>
      </c>
      <c r="DH110" s="842"/>
      <c r="DI110" s="842"/>
      <c r="DJ110" s="842"/>
      <c r="DK110" s="842"/>
      <c r="DL110" s="842" t="s">
        <v>435</v>
      </c>
      <c r="DM110" s="842"/>
      <c r="DN110" s="842"/>
      <c r="DO110" s="842"/>
      <c r="DP110" s="842"/>
      <c r="DQ110" s="842" t="s">
        <v>396</v>
      </c>
      <c r="DR110" s="842"/>
      <c r="DS110" s="842"/>
      <c r="DT110" s="842"/>
      <c r="DU110" s="842"/>
      <c r="DV110" s="843" t="s">
        <v>396</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435</v>
      </c>
      <c r="AG111" s="919"/>
      <c r="AH111" s="919"/>
      <c r="AI111" s="919"/>
      <c r="AJ111" s="920"/>
      <c r="AK111" s="921" t="s">
        <v>396</v>
      </c>
      <c r="AL111" s="919"/>
      <c r="AM111" s="919"/>
      <c r="AN111" s="919"/>
      <c r="AO111" s="920"/>
      <c r="AP111" s="922" t="s">
        <v>396</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396</v>
      </c>
      <c r="BR111" s="817"/>
      <c r="BS111" s="817"/>
      <c r="BT111" s="817"/>
      <c r="BU111" s="817"/>
      <c r="BV111" s="817" t="s">
        <v>396</v>
      </c>
      <c r="BW111" s="817"/>
      <c r="BX111" s="817"/>
      <c r="BY111" s="817"/>
      <c r="BZ111" s="817"/>
      <c r="CA111" s="817" t="s">
        <v>396</v>
      </c>
      <c r="CB111" s="817"/>
      <c r="CC111" s="817"/>
      <c r="CD111" s="817"/>
      <c r="CE111" s="817"/>
      <c r="CF111" s="875" t="s">
        <v>396</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396</v>
      </c>
      <c r="DM111" s="817"/>
      <c r="DN111" s="817"/>
      <c r="DO111" s="817"/>
      <c r="DP111" s="817"/>
      <c r="DQ111" s="817" t="s">
        <v>396</v>
      </c>
      <c r="DR111" s="817"/>
      <c r="DS111" s="817"/>
      <c r="DT111" s="817"/>
      <c r="DU111" s="817"/>
      <c r="DV111" s="794" t="s">
        <v>396</v>
      </c>
      <c r="DW111" s="794"/>
      <c r="DX111" s="794"/>
      <c r="DY111" s="794"/>
      <c r="DZ111" s="795"/>
    </row>
    <row r="112" spans="1:131" s="230" customFormat="1" ht="26.25" customHeight="1" x14ac:dyDescent="0.2">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435</v>
      </c>
      <c r="AB112" s="780"/>
      <c r="AC112" s="780"/>
      <c r="AD112" s="780"/>
      <c r="AE112" s="781"/>
      <c r="AF112" s="782" t="s">
        <v>435</v>
      </c>
      <c r="AG112" s="780"/>
      <c r="AH112" s="780"/>
      <c r="AI112" s="780"/>
      <c r="AJ112" s="781"/>
      <c r="AK112" s="782" t="s">
        <v>435</v>
      </c>
      <c r="AL112" s="780"/>
      <c r="AM112" s="780"/>
      <c r="AN112" s="780"/>
      <c r="AO112" s="781"/>
      <c r="AP112" s="824" t="s">
        <v>435</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397777</v>
      </c>
      <c r="BR112" s="817"/>
      <c r="BS112" s="817"/>
      <c r="BT112" s="817"/>
      <c r="BU112" s="817"/>
      <c r="BV112" s="817">
        <v>344218</v>
      </c>
      <c r="BW112" s="817"/>
      <c r="BX112" s="817"/>
      <c r="BY112" s="817"/>
      <c r="BZ112" s="817"/>
      <c r="CA112" s="817">
        <v>307496</v>
      </c>
      <c r="CB112" s="817"/>
      <c r="CC112" s="817"/>
      <c r="CD112" s="817"/>
      <c r="CE112" s="817"/>
      <c r="CF112" s="875">
        <v>27.8</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435</v>
      </c>
      <c r="DH112" s="817"/>
      <c r="DI112" s="817"/>
      <c r="DJ112" s="817"/>
      <c r="DK112" s="817"/>
      <c r="DL112" s="817" t="s">
        <v>435</v>
      </c>
      <c r="DM112" s="817"/>
      <c r="DN112" s="817"/>
      <c r="DO112" s="817"/>
      <c r="DP112" s="817"/>
      <c r="DQ112" s="817" t="s">
        <v>435</v>
      </c>
      <c r="DR112" s="817"/>
      <c r="DS112" s="817"/>
      <c r="DT112" s="817"/>
      <c r="DU112" s="817"/>
      <c r="DV112" s="794" t="s">
        <v>435</v>
      </c>
      <c r="DW112" s="794"/>
      <c r="DX112" s="794"/>
      <c r="DY112" s="794"/>
      <c r="DZ112" s="795"/>
    </row>
    <row r="113" spans="1:130" s="230" customFormat="1" ht="26.25" customHeight="1" x14ac:dyDescent="0.2">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71577</v>
      </c>
      <c r="AB113" s="919"/>
      <c r="AC113" s="919"/>
      <c r="AD113" s="919"/>
      <c r="AE113" s="920"/>
      <c r="AF113" s="921">
        <v>77234</v>
      </c>
      <c r="AG113" s="919"/>
      <c r="AH113" s="919"/>
      <c r="AI113" s="919"/>
      <c r="AJ113" s="920"/>
      <c r="AK113" s="921">
        <v>66868</v>
      </c>
      <c r="AL113" s="919"/>
      <c r="AM113" s="919"/>
      <c r="AN113" s="919"/>
      <c r="AO113" s="920"/>
      <c r="AP113" s="922">
        <v>6</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435</v>
      </c>
      <c r="BR113" s="817"/>
      <c r="BS113" s="817"/>
      <c r="BT113" s="817"/>
      <c r="BU113" s="817"/>
      <c r="BV113" s="817" t="s">
        <v>435</v>
      </c>
      <c r="BW113" s="817"/>
      <c r="BX113" s="817"/>
      <c r="BY113" s="817"/>
      <c r="BZ113" s="817"/>
      <c r="CA113" s="817" t="s">
        <v>435</v>
      </c>
      <c r="CB113" s="817"/>
      <c r="CC113" s="817"/>
      <c r="CD113" s="817"/>
      <c r="CE113" s="817"/>
      <c r="CF113" s="875" t="s">
        <v>435</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435</v>
      </c>
      <c r="DM113" s="780"/>
      <c r="DN113" s="780"/>
      <c r="DO113" s="780"/>
      <c r="DP113" s="781"/>
      <c r="DQ113" s="782" t="s">
        <v>179</v>
      </c>
      <c r="DR113" s="780"/>
      <c r="DS113" s="780"/>
      <c r="DT113" s="780"/>
      <c r="DU113" s="781"/>
      <c r="DV113" s="824" t="s">
        <v>435</v>
      </c>
      <c r="DW113" s="825"/>
      <c r="DX113" s="825"/>
      <c r="DY113" s="825"/>
      <c r="DZ113" s="826"/>
    </row>
    <row r="114" spans="1:130" s="230" customFormat="1" ht="26.25" customHeight="1" x14ac:dyDescent="0.2">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435</v>
      </c>
      <c r="AB114" s="780"/>
      <c r="AC114" s="780"/>
      <c r="AD114" s="780"/>
      <c r="AE114" s="781"/>
      <c r="AF114" s="782" t="s">
        <v>435</v>
      </c>
      <c r="AG114" s="780"/>
      <c r="AH114" s="780"/>
      <c r="AI114" s="780"/>
      <c r="AJ114" s="781"/>
      <c r="AK114" s="782" t="s">
        <v>435</v>
      </c>
      <c r="AL114" s="780"/>
      <c r="AM114" s="780"/>
      <c r="AN114" s="780"/>
      <c r="AO114" s="781"/>
      <c r="AP114" s="824" t="s">
        <v>435</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137987</v>
      </c>
      <c r="BR114" s="817"/>
      <c r="BS114" s="817"/>
      <c r="BT114" s="817"/>
      <c r="BU114" s="817"/>
      <c r="BV114" s="817">
        <v>169947</v>
      </c>
      <c r="BW114" s="817"/>
      <c r="BX114" s="817"/>
      <c r="BY114" s="817"/>
      <c r="BZ114" s="817"/>
      <c r="CA114" s="817">
        <v>301395</v>
      </c>
      <c r="CB114" s="817"/>
      <c r="CC114" s="817"/>
      <c r="CD114" s="817"/>
      <c r="CE114" s="817"/>
      <c r="CF114" s="875">
        <v>27.2</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435</v>
      </c>
      <c r="DH114" s="780"/>
      <c r="DI114" s="780"/>
      <c r="DJ114" s="780"/>
      <c r="DK114" s="781"/>
      <c r="DL114" s="782" t="s">
        <v>435</v>
      </c>
      <c r="DM114" s="780"/>
      <c r="DN114" s="780"/>
      <c r="DO114" s="780"/>
      <c r="DP114" s="781"/>
      <c r="DQ114" s="782" t="s">
        <v>435</v>
      </c>
      <c r="DR114" s="780"/>
      <c r="DS114" s="780"/>
      <c r="DT114" s="780"/>
      <c r="DU114" s="781"/>
      <c r="DV114" s="824" t="s">
        <v>435</v>
      </c>
      <c r="DW114" s="825"/>
      <c r="DX114" s="825"/>
      <c r="DY114" s="825"/>
      <c r="DZ114" s="826"/>
    </row>
    <row r="115" spans="1:130" s="230" customFormat="1" ht="26.25" customHeight="1" x14ac:dyDescent="0.2">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435</v>
      </c>
      <c r="AB115" s="919"/>
      <c r="AC115" s="919"/>
      <c r="AD115" s="919"/>
      <c r="AE115" s="920"/>
      <c r="AF115" s="921" t="s">
        <v>435</v>
      </c>
      <c r="AG115" s="919"/>
      <c r="AH115" s="919"/>
      <c r="AI115" s="919"/>
      <c r="AJ115" s="920"/>
      <c r="AK115" s="921" t="s">
        <v>435</v>
      </c>
      <c r="AL115" s="919"/>
      <c r="AM115" s="919"/>
      <c r="AN115" s="919"/>
      <c r="AO115" s="920"/>
      <c r="AP115" s="922" t="s">
        <v>435</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435</v>
      </c>
      <c r="BR115" s="817"/>
      <c r="BS115" s="817"/>
      <c r="BT115" s="817"/>
      <c r="BU115" s="817"/>
      <c r="BV115" s="817" t="s">
        <v>435</v>
      </c>
      <c r="BW115" s="817"/>
      <c r="BX115" s="817"/>
      <c r="BY115" s="817"/>
      <c r="BZ115" s="817"/>
      <c r="CA115" s="817" t="s">
        <v>435</v>
      </c>
      <c r="CB115" s="817"/>
      <c r="CC115" s="817"/>
      <c r="CD115" s="817"/>
      <c r="CE115" s="817"/>
      <c r="CF115" s="875" t="s">
        <v>435</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179</v>
      </c>
      <c r="DH115" s="780"/>
      <c r="DI115" s="780"/>
      <c r="DJ115" s="780"/>
      <c r="DK115" s="781"/>
      <c r="DL115" s="782" t="s">
        <v>435</v>
      </c>
      <c r="DM115" s="780"/>
      <c r="DN115" s="780"/>
      <c r="DO115" s="780"/>
      <c r="DP115" s="781"/>
      <c r="DQ115" s="782" t="s">
        <v>435</v>
      </c>
      <c r="DR115" s="780"/>
      <c r="DS115" s="780"/>
      <c r="DT115" s="780"/>
      <c r="DU115" s="781"/>
      <c r="DV115" s="824" t="s">
        <v>435</v>
      </c>
      <c r="DW115" s="825"/>
      <c r="DX115" s="825"/>
      <c r="DY115" s="825"/>
      <c r="DZ115" s="826"/>
    </row>
    <row r="116" spans="1:130" s="230" customFormat="1" ht="26.25" customHeight="1" x14ac:dyDescent="0.2">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435</v>
      </c>
      <c r="AB116" s="780"/>
      <c r="AC116" s="780"/>
      <c r="AD116" s="780"/>
      <c r="AE116" s="781"/>
      <c r="AF116" s="782" t="s">
        <v>435</v>
      </c>
      <c r="AG116" s="780"/>
      <c r="AH116" s="780"/>
      <c r="AI116" s="780"/>
      <c r="AJ116" s="781"/>
      <c r="AK116" s="782" t="s">
        <v>435</v>
      </c>
      <c r="AL116" s="780"/>
      <c r="AM116" s="780"/>
      <c r="AN116" s="780"/>
      <c r="AO116" s="781"/>
      <c r="AP116" s="824" t="s">
        <v>435</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435</v>
      </c>
      <c r="BR116" s="817"/>
      <c r="BS116" s="817"/>
      <c r="BT116" s="817"/>
      <c r="BU116" s="817"/>
      <c r="BV116" s="817" t="s">
        <v>435</v>
      </c>
      <c r="BW116" s="817"/>
      <c r="BX116" s="817"/>
      <c r="BY116" s="817"/>
      <c r="BZ116" s="817"/>
      <c r="CA116" s="817" t="s">
        <v>435</v>
      </c>
      <c r="CB116" s="817"/>
      <c r="CC116" s="817"/>
      <c r="CD116" s="817"/>
      <c r="CE116" s="817"/>
      <c r="CF116" s="875" t="s">
        <v>435</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435</v>
      </c>
      <c r="DH116" s="780"/>
      <c r="DI116" s="780"/>
      <c r="DJ116" s="780"/>
      <c r="DK116" s="781"/>
      <c r="DL116" s="782" t="s">
        <v>435</v>
      </c>
      <c r="DM116" s="780"/>
      <c r="DN116" s="780"/>
      <c r="DO116" s="780"/>
      <c r="DP116" s="781"/>
      <c r="DQ116" s="782" t="s">
        <v>435</v>
      </c>
      <c r="DR116" s="780"/>
      <c r="DS116" s="780"/>
      <c r="DT116" s="780"/>
      <c r="DU116" s="781"/>
      <c r="DV116" s="824" t="s">
        <v>435</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438292</v>
      </c>
      <c r="AB117" s="903"/>
      <c r="AC117" s="903"/>
      <c r="AD117" s="903"/>
      <c r="AE117" s="904"/>
      <c r="AF117" s="905">
        <v>521745</v>
      </c>
      <c r="AG117" s="903"/>
      <c r="AH117" s="903"/>
      <c r="AI117" s="903"/>
      <c r="AJ117" s="904"/>
      <c r="AK117" s="905">
        <v>564088</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435</v>
      </c>
      <c r="BR117" s="817"/>
      <c r="BS117" s="817"/>
      <c r="BT117" s="817"/>
      <c r="BU117" s="817"/>
      <c r="BV117" s="817" t="s">
        <v>435</v>
      </c>
      <c r="BW117" s="817"/>
      <c r="BX117" s="817"/>
      <c r="BY117" s="817"/>
      <c r="BZ117" s="817"/>
      <c r="CA117" s="817" t="s">
        <v>435</v>
      </c>
      <c r="CB117" s="817"/>
      <c r="CC117" s="817"/>
      <c r="CD117" s="817"/>
      <c r="CE117" s="817"/>
      <c r="CF117" s="875" t="s">
        <v>435</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435</v>
      </c>
      <c r="DM117" s="780"/>
      <c r="DN117" s="780"/>
      <c r="DO117" s="780"/>
      <c r="DP117" s="781"/>
      <c r="DQ117" s="782" t="s">
        <v>435</v>
      </c>
      <c r="DR117" s="780"/>
      <c r="DS117" s="780"/>
      <c r="DT117" s="780"/>
      <c r="DU117" s="781"/>
      <c r="DV117" s="824" t="s">
        <v>179</v>
      </c>
      <c r="DW117" s="825"/>
      <c r="DX117" s="825"/>
      <c r="DY117" s="825"/>
      <c r="DZ117" s="826"/>
    </row>
    <row r="118" spans="1:130" s="230" customFormat="1" ht="26.25" customHeight="1" x14ac:dyDescent="0.2">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312</v>
      </c>
      <c r="AL118" s="896"/>
      <c r="AM118" s="896"/>
      <c r="AN118" s="896"/>
      <c r="AO118" s="897"/>
      <c r="AP118" s="899" t="s">
        <v>429</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435</v>
      </c>
      <c r="BW118" s="845"/>
      <c r="BX118" s="845"/>
      <c r="BY118" s="845"/>
      <c r="BZ118" s="845"/>
      <c r="CA118" s="845" t="s">
        <v>435</v>
      </c>
      <c r="CB118" s="845"/>
      <c r="CC118" s="845"/>
      <c r="CD118" s="845"/>
      <c r="CE118" s="845"/>
      <c r="CF118" s="875" t="s">
        <v>435</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435</v>
      </c>
      <c r="DH118" s="780"/>
      <c r="DI118" s="780"/>
      <c r="DJ118" s="780"/>
      <c r="DK118" s="781"/>
      <c r="DL118" s="782" t="s">
        <v>435</v>
      </c>
      <c r="DM118" s="780"/>
      <c r="DN118" s="780"/>
      <c r="DO118" s="780"/>
      <c r="DP118" s="781"/>
      <c r="DQ118" s="782" t="s">
        <v>179</v>
      </c>
      <c r="DR118" s="780"/>
      <c r="DS118" s="780"/>
      <c r="DT118" s="780"/>
      <c r="DU118" s="781"/>
      <c r="DV118" s="824" t="s">
        <v>435</v>
      </c>
      <c r="DW118" s="825"/>
      <c r="DX118" s="825"/>
      <c r="DY118" s="825"/>
      <c r="DZ118" s="826"/>
    </row>
    <row r="119" spans="1:130" s="230" customFormat="1" ht="26.25" customHeight="1" x14ac:dyDescent="0.2">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435</v>
      </c>
      <c r="AB119" s="889"/>
      <c r="AC119" s="889"/>
      <c r="AD119" s="889"/>
      <c r="AE119" s="890"/>
      <c r="AF119" s="891" t="s">
        <v>435</v>
      </c>
      <c r="AG119" s="889"/>
      <c r="AH119" s="889"/>
      <c r="AI119" s="889"/>
      <c r="AJ119" s="890"/>
      <c r="AK119" s="891" t="s">
        <v>435</v>
      </c>
      <c r="AL119" s="889"/>
      <c r="AM119" s="889"/>
      <c r="AN119" s="889"/>
      <c r="AO119" s="890"/>
      <c r="AP119" s="892" t="s">
        <v>435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460</v>
      </c>
      <c r="BP119" s="878"/>
      <c r="BQ119" s="879">
        <v>4522453</v>
      </c>
      <c r="BR119" s="845"/>
      <c r="BS119" s="845"/>
      <c r="BT119" s="845"/>
      <c r="BU119" s="845"/>
      <c r="BV119" s="845">
        <v>5020794</v>
      </c>
      <c r="BW119" s="845"/>
      <c r="BX119" s="845"/>
      <c r="BY119" s="845"/>
      <c r="BZ119" s="845"/>
      <c r="CA119" s="845">
        <v>4829569</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435</v>
      </c>
      <c r="DH119" s="764"/>
      <c r="DI119" s="764"/>
      <c r="DJ119" s="764"/>
      <c r="DK119" s="765"/>
      <c r="DL119" s="766" t="s">
        <v>435</v>
      </c>
      <c r="DM119" s="764"/>
      <c r="DN119" s="764"/>
      <c r="DO119" s="764"/>
      <c r="DP119" s="765"/>
      <c r="DQ119" s="766" t="s">
        <v>435</v>
      </c>
      <c r="DR119" s="764"/>
      <c r="DS119" s="764"/>
      <c r="DT119" s="764"/>
      <c r="DU119" s="765"/>
      <c r="DV119" s="848" t="s">
        <v>179</v>
      </c>
      <c r="DW119" s="849"/>
      <c r="DX119" s="849"/>
      <c r="DY119" s="849"/>
      <c r="DZ119" s="850"/>
    </row>
    <row r="120" spans="1:130" s="230" customFormat="1" ht="26.25" customHeight="1" x14ac:dyDescent="0.2">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435</v>
      </c>
      <c r="AB120" s="780"/>
      <c r="AC120" s="780"/>
      <c r="AD120" s="780"/>
      <c r="AE120" s="781"/>
      <c r="AF120" s="782" t="s">
        <v>435</v>
      </c>
      <c r="AG120" s="780"/>
      <c r="AH120" s="780"/>
      <c r="AI120" s="780"/>
      <c r="AJ120" s="781"/>
      <c r="AK120" s="782" t="s">
        <v>435</v>
      </c>
      <c r="AL120" s="780"/>
      <c r="AM120" s="780"/>
      <c r="AN120" s="780"/>
      <c r="AO120" s="781"/>
      <c r="AP120" s="824" t="s">
        <v>435</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1458090</v>
      </c>
      <c r="BR120" s="842"/>
      <c r="BS120" s="842"/>
      <c r="BT120" s="842"/>
      <c r="BU120" s="842"/>
      <c r="BV120" s="842">
        <v>1489772</v>
      </c>
      <c r="BW120" s="842"/>
      <c r="BX120" s="842"/>
      <c r="BY120" s="842"/>
      <c r="BZ120" s="842"/>
      <c r="CA120" s="842">
        <v>1527499</v>
      </c>
      <c r="CB120" s="842"/>
      <c r="CC120" s="842"/>
      <c r="CD120" s="842"/>
      <c r="CE120" s="842"/>
      <c r="CF120" s="866">
        <v>137.9</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250592</v>
      </c>
      <c r="DH120" s="842"/>
      <c r="DI120" s="842"/>
      <c r="DJ120" s="842"/>
      <c r="DK120" s="842"/>
      <c r="DL120" s="842">
        <v>227787</v>
      </c>
      <c r="DM120" s="842"/>
      <c r="DN120" s="842"/>
      <c r="DO120" s="842"/>
      <c r="DP120" s="842"/>
      <c r="DQ120" s="842">
        <v>219059</v>
      </c>
      <c r="DR120" s="842"/>
      <c r="DS120" s="842"/>
      <c r="DT120" s="842"/>
      <c r="DU120" s="842"/>
      <c r="DV120" s="843">
        <v>19.8</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435</v>
      </c>
      <c r="AG121" s="780"/>
      <c r="AH121" s="780"/>
      <c r="AI121" s="780"/>
      <c r="AJ121" s="781"/>
      <c r="AK121" s="782" t="s">
        <v>435</v>
      </c>
      <c r="AL121" s="780"/>
      <c r="AM121" s="780"/>
      <c r="AN121" s="780"/>
      <c r="AO121" s="781"/>
      <c r="AP121" s="824" t="s">
        <v>435</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t="s">
        <v>435</v>
      </c>
      <c r="BR121" s="817"/>
      <c r="BS121" s="817"/>
      <c r="BT121" s="817"/>
      <c r="BU121" s="817"/>
      <c r="BV121" s="817" t="s">
        <v>435</v>
      </c>
      <c r="BW121" s="817"/>
      <c r="BX121" s="817"/>
      <c r="BY121" s="817"/>
      <c r="BZ121" s="817"/>
      <c r="CA121" s="817" t="s">
        <v>435</v>
      </c>
      <c r="CB121" s="817"/>
      <c r="CC121" s="817"/>
      <c r="CD121" s="817"/>
      <c r="CE121" s="817"/>
      <c r="CF121" s="875" t="s">
        <v>435</v>
      </c>
      <c r="CG121" s="876"/>
      <c r="CH121" s="876"/>
      <c r="CI121" s="876"/>
      <c r="CJ121" s="876"/>
      <c r="CK121" s="869"/>
      <c r="CL121" s="855"/>
      <c r="CM121" s="855"/>
      <c r="CN121" s="855"/>
      <c r="CO121" s="856"/>
      <c r="CP121" s="835" t="s">
        <v>468</v>
      </c>
      <c r="CQ121" s="836"/>
      <c r="CR121" s="836"/>
      <c r="CS121" s="836"/>
      <c r="CT121" s="836"/>
      <c r="CU121" s="836"/>
      <c r="CV121" s="836"/>
      <c r="CW121" s="836"/>
      <c r="CX121" s="836"/>
      <c r="CY121" s="836"/>
      <c r="CZ121" s="836"/>
      <c r="DA121" s="836"/>
      <c r="DB121" s="836"/>
      <c r="DC121" s="836"/>
      <c r="DD121" s="836"/>
      <c r="DE121" s="836"/>
      <c r="DF121" s="837"/>
      <c r="DG121" s="816">
        <v>147185</v>
      </c>
      <c r="DH121" s="817"/>
      <c r="DI121" s="817"/>
      <c r="DJ121" s="817"/>
      <c r="DK121" s="817"/>
      <c r="DL121" s="817">
        <v>116431</v>
      </c>
      <c r="DM121" s="817"/>
      <c r="DN121" s="817"/>
      <c r="DO121" s="817"/>
      <c r="DP121" s="817"/>
      <c r="DQ121" s="817">
        <v>88437</v>
      </c>
      <c r="DR121" s="817"/>
      <c r="DS121" s="817"/>
      <c r="DT121" s="817"/>
      <c r="DU121" s="817"/>
      <c r="DV121" s="794">
        <v>8</v>
      </c>
      <c r="DW121" s="794"/>
      <c r="DX121" s="794"/>
      <c r="DY121" s="794"/>
      <c r="DZ121" s="795"/>
    </row>
    <row r="122" spans="1:130" s="230" customFormat="1" ht="26.25" customHeight="1" x14ac:dyDescent="0.2">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435</v>
      </c>
      <c r="AG122" s="780"/>
      <c r="AH122" s="780"/>
      <c r="AI122" s="780"/>
      <c r="AJ122" s="781"/>
      <c r="AK122" s="782" t="s">
        <v>435</v>
      </c>
      <c r="AL122" s="780"/>
      <c r="AM122" s="780"/>
      <c r="AN122" s="780"/>
      <c r="AO122" s="781"/>
      <c r="AP122" s="824" t="s">
        <v>435</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2954626</v>
      </c>
      <c r="BR122" s="845"/>
      <c r="BS122" s="845"/>
      <c r="BT122" s="845"/>
      <c r="BU122" s="845"/>
      <c r="BV122" s="845">
        <v>3226462</v>
      </c>
      <c r="BW122" s="845"/>
      <c r="BX122" s="845"/>
      <c r="BY122" s="845"/>
      <c r="BZ122" s="845"/>
      <c r="CA122" s="845">
        <v>3065142</v>
      </c>
      <c r="CB122" s="845"/>
      <c r="CC122" s="845"/>
      <c r="CD122" s="845"/>
      <c r="CE122" s="845"/>
      <c r="CF122" s="846">
        <v>276.8</v>
      </c>
      <c r="CG122" s="847"/>
      <c r="CH122" s="847"/>
      <c r="CI122" s="847"/>
      <c r="CJ122" s="847"/>
      <c r="CK122" s="869"/>
      <c r="CL122" s="855"/>
      <c r="CM122" s="855"/>
      <c r="CN122" s="855"/>
      <c r="CO122" s="856"/>
      <c r="CP122" s="835" t="s">
        <v>470</v>
      </c>
      <c r="CQ122" s="836"/>
      <c r="CR122" s="836"/>
      <c r="CS122" s="836"/>
      <c r="CT122" s="836"/>
      <c r="CU122" s="836"/>
      <c r="CV122" s="836"/>
      <c r="CW122" s="836"/>
      <c r="CX122" s="836"/>
      <c r="CY122" s="836"/>
      <c r="CZ122" s="836"/>
      <c r="DA122" s="836"/>
      <c r="DB122" s="836"/>
      <c r="DC122" s="836"/>
      <c r="DD122" s="836"/>
      <c r="DE122" s="836"/>
      <c r="DF122" s="837"/>
      <c r="DG122" s="816" t="s">
        <v>435</v>
      </c>
      <c r="DH122" s="817"/>
      <c r="DI122" s="817"/>
      <c r="DJ122" s="817"/>
      <c r="DK122" s="817"/>
      <c r="DL122" s="817" t="s">
        <v>435</v>
      </c>
      <c r="DM122" s="817"/>
      <c r="DN122" s="817"/>
      <c r="DO122" s="817"/>
      <c r="DP122" s="817"/>
      <c r="DQ122" s="817" t="s">
        <v>435</v>
      </c>
      <c r="DR122" s="817"/>
      <c r="DS122" s="817"/>
      <c r="DT122" s="817"/>
      <c r="DU122" s="817"/>
      <c r="DV122" s="794" t="s">
        <v>435</v>
      </c>
      <c r="DW122" s="794"/>
      <c r="DX122" s="794"/>
      <c r="DY122" s="794"/>
      <c r="DZ122" s="795"/>
    </row>
    <row r="123" spans="1:130" s="230" customFormat="1" ht="26.25" customHeight="1" x14ac:dyDescent="0.2">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435</v>
      </c>
      <c r="AB123" s="780"/>
      <c r="AC123" s="780"/>
      <c r="AD123" s="780"/>
      <c r="AE123" s="781"/>
      <c r="AF123" s="782" t="s">
        <v>435</v>
      </c>
      <c r="AG123" s="780"/>
      <c r="AH123" s="780"/>
      <c r="AI123" s="780"/>
      <c r="AJ123" s="781"/>
      <c r="AK123" s="782" t="s">
        <v>435</v>
      </c>
      <c r="AL123" s="780"/>
      <c r="AM123" s="780"/>
      <c r="AN123" s="780"/>
      <c r="AO123" s="781"/>
      <c r="AP123" s="824" t="s">
        <v>435</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471</v>
      </c>
      <c r="BP123" s="878"/>
      <c r="BQ123" s="832">
        <v>4412716</v>
      </c>
      <c r="BR123" s="833"/>
      <c r="BS123" s="833"/>
      <c r="BT123" s="833"/>
      <c r="BU123" s="833"/>
      <c r="BV123" s="833">
        <v>4716234</v>
      </c>
      <c r="BW123" s="833"/>
      <c r="BX123" s="833"/>
      <c r="BY123" s="833"/>
      <c r="BZ123" s="833"/>
      <c r="CA123" s="833">
        <v>4592641</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435</v>
      </c>
      <c r="DH123" s="780"/>
      <c r="DI123" s="780"/>
      <c r="DJ123" s="780"/>
      <c r="DK123" s="781"/>
      <c r="DL123" s="782" t="s">
        <v>435</v>
      </c>
      <c r="DM123" s="780"/>
      <c r="DN123" s="780"/>
      <c r="DO123" s="780"/>
      <c r="DP123" s="781"/>
      <c r="DQ123" s="782" t="s">
        <v>435</v>
      </c>
      <c r="DR123" s="780"/>
      <c r="DS123" s="780"/>
      <c r="DT123" s="780"/>
      <c r="DU123" s="781"/>
      <c r="DV123" s="824" t="s">
        <v>435</v>
      </c>
      <c r="DW123" s="825"/>
      <c r="DX123" s="825"/>
      <c r="DY123" s="825"/>
      <c r="DZ123" s="826"/>
    </row>
    <row r="124" spans="1:130" s="230" customFormat="1" ht="26.25" customHeight="1" thickBot="1" x14ac:dyDescent="0.25">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435</v>
      </c>
      <c r="AB124" s="780"/>
      <c r="AC124" s="780"/>
      <c r="AD124" s="780"/>
      <c r="AE124" s="781"/>
      <c r="AF124" s="782" t="s">
        <v>435</v>
      </c>
      <c r="AG124" s="780"/>
      <c r="AH124" s="780"/>
      <c r="AI124" s="780"/>
      <c r="AJ124" s="781"/>
      <c r="AK124" s="782" t="s">
        <v>435</v>
      </c>
      <c r="AL124" s="780"/>
      <c r="AM124" s="780"/>
      <c r="AN124" s="780"/>
      <c r="AO124" s="781"/>
      <c r="AP124" s="824" t="s">
        <v>435</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10.6</v>
      </c>
      <c r="BR124" s="831"/>
      <c r="BS124" s="831"/>
      <c r="BT124" s="831"/>
      <c r="BU124" s="831"/>
      <c r="BV124" s="831">
        <v>26.6</v>
      </c>
      <c r="BW124" s="831"/>
      <c r="BX124" s="831"/>
      <c r="BY124" s="831"/>
      <c r="BZ124" s="831"/>
      <c r="CA124" s="831">
        <v>21.3</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475</v>
      </c>
      <c r="DH124" s="764"/>
      <c r="DI124" s="764"/>
      <c r="DJ124" s="764"/>
      <c r="DK124" s="765"/>
      <c r="DL124" s="766" t="s">
        <v>475</v>
      </c>
      <c r="DM124" s="764"/>
      <c r="DN124" s="764"/>
      <c r="DO124" s="764"/>
      <c r="DP124" s="765"/>
      <c r="DQ124" s="766" t="s">
        <v>475</v>
      </c>
      <c r="DR124" s="764"/>
      <c r="DS124" s="764"/>
      <c r="DT124" s="764"/>
      <c r="DU124" s="765"/>
      <c r="DV124" s="848" t="s">
        <v>475</v>
      </c>
      <c r="DW124" s="849"/>
      <c r="DX124" s="849"/>
      <c r="DY124" s="849"/>
      <c r="DZ124" s="850"/>
    </row>
    <row r="125" spans="1:130" s="230" customFormat="1" ht="26.25" customHeight="1" x14ac:dyDescent="0.2">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475</v>
      </c>
      <c r="AB125" s="780"/>
      <c r="AC125" s="780"/>
      <c r="AD125" s="780"/>
      <c r="AE125" s="781"/>
      <c r="AF125" s="782" t="s">
        <v>475</v>
      </c>
      <c r="AG125" s="780"/>
      <c r="AH125" s="780"/>
      <c r="AI125" s="780"/>
      <c r="AJ125" s="781"/>
      <c r="AK125" s="782" t="s">
        <v>476</v>
      </c>
      <c r="AL125" s="780"/>
      <c r="AM125" s="780"/>
      <c r="AN125" s="780"/>
      <c r="AO125" s="781"/>
      <c r="AP125" s="824" t="s">
        <v>475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476</v>
      </c>
      <c r="DH125" s="842"/>
      <c r="DI125" s="842"/>
      <c r="DJ125" s="842"/>
      <c r="DK125" s="842"/>
      <c r="DL125" s="842" t="s">
        <v>475</v>
      </c>
      <c r="DM125" s="842"/>
      <c r="DN125" s="842"/>
      <c r="DO125" s="842"/>
      <c r="DP125" s="842"/>
      <c r="DQ125" s="842" t="s">
        <v>475</v>
      </c>
      <c r="DR125" s="842"/>
      <c r="DS125" s="842"/>
      <c r="DT125" s="842"/>
      <c r="DU125" s="842"/>
      <c r="DV125" s="843" t="s">
        <v>475</v>
      </c>
      <c r="DW125" s="843"/>
      <c r="DX125" s="843"/>
      <c r="DY125" s="843"/>
      <c r="DZ125" s="844"/>
    </row>
    <row r="126" spans="1:130" s="230" customFormat="1" ht="26.25" customHeight="1" thickBot="1" x14ac:dyDescent="0.25">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476</v>
      </c>
      <c r="AB126" s="780"/>
      <c r="AC126" s="780"/>
      <c r="AD126" s="780"/>
      <c r="AE126" s="781"/>
      <c r="AF126" s="782" t="s">
        <v>475</v>
      </c>
      <c r="AG126" s="780"/>
      <c r="AH126" s="780"/>
      <c r="AI126" s="780"/>
      <c r="AJ126" s="781"/>
      <c r="AK126" s="782" t="s">
        <v>475</v>
      </c>
      <c r="AL126" s="780"/>
      <c r="AM126" s="780"/>
      <c r="AN126" s="780"/>
      <c r="AO126" s="781"/>
      <c r="AP126" s="824" t="s">
        <v>475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475</v>
      </c>
      <c r="DH126" s="817"/>
      <c r="DI126" s="817"/>
      <c r="DJ126" s="817"/>
      <c r="DK126" s="817"/>
      <c r="DL126" s="817" t="s">
        <v>475</v>
      </c>
      <c r="DM126" s="817"/>
      <c r="DN126" s="817"/>
      <c r="DO126" s="817"/>
      <c r="DP126" s="817"/>
      <c r="DQ126" s="817" t="s">
        <v>475</v>
      </c>
      <c r="DR126" s="817"/>
      <c r="DS126" s="817"/>
      <c r="DT126" s="817"/>
      <c r="DU126" s="817"/>
      <c r="DV126" s="794" t="s">
        <v>475</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475</v>
      </c>
      <c r="AB127" s="780"/>
      <c r="AC127" s="780"/>
      <c r="AD127" s="780"/>
      <c r="AE127" s="781"/>
      <c r="AF127" s="782" t="s">
        <v>475</v>
      </c>
      <c r="AG127" s="780"/>
      <c r="AH127" s="780"/>
      <c r="AI127" s="780"/>
      <c r="AJ127" s="781"/>
      <c r="AK127" s="782" t="s">
        <v>179</v>
      </c>
      <c r="AL127" s="780"/>
      <c r="AM127" s="780"/>
      <c r="AN127" s="780"/>
      <c r="AO127" s="781"/>
      <c r="AP127" s="824" t="s">
        <v>475</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475</v>
      </c>
      <c r="DH127" s="817"/>
      <c r="DI127" s="817"/>
      <c r="DJ127" s="817"/>
      <c r="DK127" s="817"/>
      <c r="DL127" s="817" t="s">
        <v>475</v>
      </c>
      <c r="DM127" s="817"/>
      <c r="DN127" s="817"/>
      <c r="DO127" s="817"/>
      <c r="DP127" s="817"/>
      <c r="DQ127" s="817" t="s">
        <v>475</v>
      </c>
      <c r="DR127" s="817"/>
      <c r="DS127" s="817"/>
      <c r="DT127" s="817"/>
      <c r="DU127" s="817"/>
      <c r="DV127" s="794" t="s">
        <v>475</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37710</v>
      </c>
      <c r="AB128" s="801"/>
      <c r="AC128" s="801"/>
      <c r="AD128" s="801"/>
      <c r="AE128" s="802"/>
      <c r="AF128" s="803">
        <v>25971</v>
      </c>
      <c r="AG128" s="801"/>
      <c r="AH128" s="801"/>
      <c r="AI128" s="801"/>
      <c r="AJ128" s="802"/>
      <c r="AK128" s="803">
        <v>25955</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475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179</v>
      </c>
      <c r="DH128" s="791"/>
      <c r="DI128" s="791"/>
      <c r="DJ128" s="791"/>
      <c r="DK128" s="791"/>
      <c r="DL128" s="791" t="s">
        <v>476</v>
      </c>
      <c r="DM128" s="791"/>
      <c r="DN128" s="791"/>
      <c r="DO128" s="791"/>
      <c r="DP128" s="791"/>
      <c r="DQ128" s="791" t="s">
        <v>476</v>
      </c>
      <c r="DR128" s="791"/>
      <c r="DS128" s="791"/>
      <c r="DT128" s="791"/>
      <c r="DU128" s="791"/>
      <c r="DV128" s="792" t="s">
        <v>475</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1325412</v>
      </c>
      <c r="AB129" s="780"/>
      <c r="AC129" s="780"/>
      <c r="AD129" s="780"/>
      <c r="AE129" s="781"/>
      <c r="AF129" s="782">
        <v>1493008</v>
      </c>
      <c r="AG129" s="780"/>
      <c r="AH129" s="780"/>
      <c r="AI129" s="780"/>
      <c r="AJ129" s="781"/>
      <c r="AK129" s="782">
        <v>1478693</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476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294407</v>
      </c>
      <c r="AB130" s="780"/>
      <c r="AC130" s="780"/>
      <c r="AD130" s="780"/>
      <c r="AE130" s="781"/>
      <c r="AF130" s="782">
        <v>348879</v>
      </c>
      <c r="AG130" s="780"/>
      <c r="AH130" s="780"/>
      <c r="AI130" s="780"/>
      <c r="AJ130" s="781"/>
      <c r="AK130" s="782">
        <v>371290</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12.7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1031005</v>
      </c>
      <c r="AB131" s="764"/>
      <c r="AC131" s="764"/>
      <c r="AD131" s="764"/>
      <c r="AE131" s="765"/>
      <c r="AF131" s="766">
        <v>1144129</v>
      </c>
      <c r="AG131" s="764"/>
      <c r="AH131" s="764"/>
      <c r="AI131" s="764"/>
      <c r="AJ131" s="765"/>
      <c r="AK131" s="766">
        <v>1107403</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21.3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10.298204180000001</v>
      </c>
      <c r="AB132" s="745"/>
      <c r="AC132" s="745"/>
      <c r="AD132" s="745"/>
      <c r="AE132" s="746"/>
      <c r="AF132" s="747">
        <v>12.839024269999999</v>
      </c>
      <c r="AG132" s="745"/>
      <c r="AH132" s="745"/>
      <c r="AI132" s="745"/>
      <c r="AJ132" s="746"/>
      <c r="AK132" s="747">
        <v>15.066150260000001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9.8000000000000007</v>
      </c>
      <c r="AB133" s="724"/>
      <c r="AC133" s="724"/>
      <c r="AD133" s="724"/>
      <c r="AE133" s="725"/>
      <c r="AF133" s="723">
        <v>10.6</v>
      </c>
      <c r="AG133" s="724"/>
      <c r="AH133" s="724"/>
      <c r="AI133" s="724"/>
      <c r="AJ133" s="725"/>
      <c r="AK133" s="723">
        <v>12.7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0GBWYA6y9E9y199dDC/fCpP/LEYuqV0OBWWlxHp/EYpXFU3MNxawtPPEQJE4WPy5JWGJjah7wS0EtVgEimuqQ==" saltValue="b3MEXE4UWu8CbhLdFQNw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O38" sqref="AO38:BC38"/>
    </sheetView>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M3/elQlDcs3Do1Arid87aBPno8FIbaYMfT8euj87HIRVu+8kYCbUadgGbG2kKDcVmK2JbAXCW6+9CNpuGj1gA==" saltValue="Evm9eJ4OGrzl5REIsfQBa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O38" sqref="AO38:BC38"/>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WNyBIL6zaswwH02+DIBfQMGx1De0m7d2rm0BTppkRupQCx+n/HIX+uaaSlS6ejDtGjVEViSDfL42zFxcrXGzw==" saltValue="AJIfK6J1/uuZvs2ybEy8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55" zoomScaleSheetLayoutView="55" workbookViewId="0">
      <selection activeCell="AO38" sqref="AO38:BC38"/>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474755</v>
      </c>
      <c r="AP9" s="281">
        <v>347043</v>
      </c>
      <c r="AQ9" s="282">
        <v>202156</v>
      </c>
      <c r="AR9" s="283">
        <v>71.7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1591</v>
      </c>
      <c r="AP10" s="284">
        <v>1163</v>
      </c>
      <c r="AQ10" s="285">
        <v>28749</v>
      </c>
      <c r="AR10" s="286">
        <v>-96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t="s">
        <v>511</v>
      </c>
      <c r="AP11" s="284" t="s">
        <v>511</v>
      </c>
      <c r="AQ11" s="285">
        <v>267</v>
      </c>
      <c r="AR11" s="286" t="s">
        <v>511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13148</v>
      </c>
      <c r="AP13" s="284">
        <v>9611</v>
      </c>
      <c r="AQ13" s="285">
        <v>7660</v>
      </c>
      <c r="AR13" s="286">
        <v>25.5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t="s">
        <v>511</v>
      </c>
      <c r="AP14" s="284" t="s">
        <v>511</v>
      </c>
      <c r="AQ14" s="285">
        <v>3562</v>
      </c>
      <c r="AR14" s="286" t="s">
        <v>511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-35586</v>
      </c>
      <c r="AP15" s="284">
        <v>-26013</v>
      </c>
      <c r="AQ15" s="285">
        <v>-14691</v>
      </c>
      <c r="AR15" s="286">
        <v>77.099999999999994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453908</v>
      </c>
      <c r="AP16" s="284">
        <v>331804</v>
      </c>
      <c r="AQ16" s="285">
        <v>227703</v>
      </c>
      <c r="AR16" s="286">
        <v>45.7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26.32</v>
      </c>
      <c r="AP21" s="298">
        <v>19.649999999999999</v>
      </c>
      <c r="AQ21" s="299">
        <v>6.67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98.1</v>
      </c>
      <c r="AP22" s="303">
        <v>95</v>
      </c>
      <c r="AQ22" s="304">
        <v>3.1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497220</v>
      </c>
      <c r="AP32" s="312">
        <v>363465</v>
      </c>
      <c r="AQ32" s="313">
        <v>121678</v>
      </c>
      <c r="AR32" s="314">
        <v>198.7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66868</v>
      </c>
      <c r="AP35" s="312">
        <v>48880</v>
      </c>
      <c r="AQ35" s="313">
        <v>32449</v>
      </c>
      <c r="AR35" s="314">
        <v>50.6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t="s">
        <v>511</v>
      </c>
      <c r="AP36" s="312" t="s">
        <v>511</v>
      </c>
      <c r="AQ36" s="313">
        <v>2852</v>
      </c>
      <c r="AR36" s="314" t="s">
        <v>511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511</v>
      </c>
      <c r="AP37" s="312" t="s">
        <v>511</v>
      </c>
      <c r="AQ37" s="313">
        <v>591</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511</v>
      </c>
      <c r="AP38" s="315" t="s">
        <v>511</v>
      </c>
      <c r="AQ38" s="316">
        <v>14</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-25955</v>
      </c>
      <c r="AP39" s="312">
        <v>-18973</v>
      </c>
      <c r="AQ39" s="313">
        <v>-2546</v>
      </c>
      <c r="AR39" s="314">
        <v>645.20000000000005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-371290</v>
      </c>
      <c r="AP40" s="312">
        <v>-271411</v>
      </c>
      <c r="AQ40" s="313">
        <v>-115284</v>
      </c>
      <c r="AR40" s="314">
        <v>135.4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166843</v>
      </c>
      <c r="AP41" s="312">
        <v>121961</v>
      </c>
      <c r="AQ41" s="313">
        <v>39754</v>
      </c>
      <c r="AR41" s="314">
        <v>206.8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858371</v>
      </c>
      <c r="AN51" s="334">
        <v>588732</v>
      </c>
      <c r="AO51" s="335">
        <v>-0.5</v>
      </c>
      <c r="AP51" s="336">
        <v>228215</v>
      </c>
      <c r="AQ51" s="337">
        <v>-14.8</v>
      </c>
      <c r="AR51" s="338">
        <v>14.3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55846</v>
      </c>
      <c r="AN52" s="342">
        <v>38303</v>
      </c>
      <c r="AO52" s="343">
        <v>-84.9</v>
      </c>
      <c r="AP52" s="344">
        <v>117571</v>
      </c>
      <c r="AQ52" s="345">
        <v>10.5</v>
      </c>
      <c r="AR52" s="346">
        <v>-95.4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1551918</v>
      </c>
      <c r="AN53" s="334">
        <v>1068814</v>
      </c>
      <c r="AO53" s="335">
        <v>81.5</v>
      </c>
      <c r="AP53" s="336">
        <v>264232</v>
      </c>
      <c r="AQ53" s="337">
        <v>15.8</v>
      </c>
      <c r="AR53" s="338">
        <v>65.7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1138312</v>
      </c>
      <c r="AN54" s="342">
        <v>783961</v>
      </c>
      <c r="AO54" s="343">
        <v>1946.7</v>
      </c>
      <c r="AP54" s="344">
        <v>133959</v>
      </c>
      <c r="AQ54" s="345">
        <v>13.9</v>
      </c>
      <c r="AR54" s="346">
        <v>1932.8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902767</v>
      </c>
      <c r="AN55" s="334">
        <v>636199</v>
      </c>
      <c r="AO55" s="335">
        <v>-40.5</v>
      </c>
      <c r="AP55" s="336">
        <v>263613</v>
      </c>
      <c r="AQ55" s="337">
        <v>-0.2</v>
      </c>
      <c r="AR55" s="338">
        <v>-40.299999999999997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356410</v>
      </c>
      <c r="AN56" s="342">
        <v>251170</v>
      </c>
      <c r="AO56" s="343">
        <v>-68</v>
      </c>
      <c r="AP56" s="344">
        <v>128823</v>
      </c>
      <c r="AQ56" s="345">
        <v>-3.8</v>
      </c>
      <c r="AR56" s="346">
        <v>-64.2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1255231</v>
      </c>
      <c r="AN57" s="334">
        <v>899807</v>
      </c>
      <c r="AO57" s="335">
        <v>41.4</v>
      </c>
      <c r="AP57" s="336">
        <v>330026</v>
      </c>
      <c r="AQ57" s="337">
        <v>25.2</v>
      </c>
      <c r="AR57" s="338">
        <v>16.2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921581</v>
      </c>
      <c r="AN58" s="342">
        <v>660632</v>
      </c>
      <c r="AO58" s="343">
        <v>163</v>
      </c>
      <c r="AP58" s="344">
        <v>141075</v>
      </c>
      <c r="AQ58" s="345">
        <v>9.5</v>
      </c>
      <c r="AR58" s="346">
        <v>153.5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453885</v>
      </c>
      <c r="AN59" s="334">
        <v>331787</v>
      </c>
      <c r="AO59" s="335">
        <v>-63.1</v>
      </c>
      <c r="AP59" s="336">
        <v>278179</v>
      </c>
      <c r="AQ59" s="337">
        <v>-15.7</v>
      </c>
      <c r="AR59" s="338">
        <v>-47.4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88663</v>
      </c>
      <c r="AN60" s="342">
        <v>64812</v>
      </c>
      <c r="AO60" s="343">
        <v>-90.2</v>
      </c>
      <c r="AP60" s="344">
        <v>122182</v>
      </c>
      <c r="AQ60" s="345">
        <v>-13.4</v>
      </c>
      <c r="AR60" s="346">
        <v>-76.8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1004434</v>
      </c>
      <c r="AN61" s="349">
        <v>705068</v>
      </c>
      <c r="AO61" s="350">
        <v>3.8</v>
      </c>
      <c r="AP61" s="351">
        <v>272853</v>
      </c>
      <c r="AQ61" s="352">
        <v>2.1</v>
      </c>
      <c r="AR61" s="338">
        <v>1.7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512162</v>
      </c>
      <c r="AN62" s="342">
        <v>359776</v>
      </c>
      <c r="AO62" s="343">
        <v>373.3</v>
      </c>
      <c r="AP62" s="344">
        <v>128722</v>
      </c>
      <c r="AQ62" s="345">
        <v>3.3</v>
      </c>
      <c r="AR62" s="346">
        <v>370</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KT+HXnJ8oawwLeJNcYma6Zs5ApX9nDb/o0Mz5qKNRqQ65IzpaNduGWfUJqK9PBse7zNRp6B7sdDq5qW/1HN5dg==" saltValue="RUYE8tPnue9gJCq6qg/V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O38" sqref="AO38:BC38"/>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FiqtRCqSv7k6alciW4NZCrOn5OqpKRKA2N2D3Yh/h4JKah4bVeJmQ9UDjKP1foSHiFYYHUqhKAKjhjxNIpG6qg==" saltValue="RSNuFr0GLZpMkOfGU1ZS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O38" sqref="AO38:BC38"/>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FmxoPfB6hfSv48hCYuSceXIi3ff8xTD0ZSkSniAdnd/Kal/11WhZGQ8jF7/kmHtA4HjX4NhQ1GhUI+56Nlb1ZA==" saltValue="QAlT320TCmLWLSZQ+Lzh3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AO38" sqref="AO38:BC38"/>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8.16</v>
      </c>
      <c r="G47" s="12">
        <v>13.41</v>
      </c>
      <c r="H47" s="12">
        <v>12.8</v>
      </c>
      <c r="I47" s="12">
        <v>7.69</v>
      </c>
      <c r="J47" s="13">
        <v>14.58</v>
      </c>
    </row>
    <row r="48" spans="2:10" ht="57.75" customHeight="1" x14ac:dyDescent="0.2">
      <c r="B48" s="14"/>
      <c r="C48" s="1141" t="s">
        <v>4</v>
      </c>
      <c r="D48" s="1141"/>
      <c r="E48" s="1142"/>
      <c r="F48" s="15">
        <v>9.81</v>
      </c>
      <c r="G48" s="16">
        <v>6.43</v>
      </c>
      <c r="H48" s="16">
        <v>6.79</v>
      </c>
      <c r="I48" s="16">
        <v>11.69</v>
      </c>
      <c r="J48" s="17">
        <v>11.45</v>
      </c>
    </row>
    <row r="49" spans="2:10" ht="57.75" customHeight="1" thickBot="1" x14ac:dyDescent="0.25">
      <c r="B49" s="18"/>
      <c r="C49" s="1143" t="s">
        <v>5</v>
      </c>
      <c r="D49" s="1143"/>
      <c r="E49" s="1144"/>
      <c r="F49" s="19" t="s">
        <v>558</v>
      </c>
      <c r="G49" s="20">
        <v>2.2599999999999998</v>
      </c>
      <c r="H49" s="20">
        <v>1.83</v>
      </c>
      <c r="I49" s="20">
        <v>1.98</v>
      </c>
      <c r="J49" s="21">
        <v>6.46</v>
      </c>
    </row>
    <row r="50" spans="2:10" ht="13" x14ac:dyDescent="0.2"/>
  </sheetData>
  <sheetProtection algorithmName="SHA-512" hashValue="8R/MA/V/CxbgmwHxXIuY9JqptLgwahwQd7cX/j3TV60X+NJDwHnjA2k+FwAcWuZsnqXVDv8FUhntmHxag2ObTQ==" saltValue="6xyWxNPHhZUME6J+73zi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2024-03-22T01:08:41Z</cp:lastPrinted>
  <dcterms:created xsi:type="dcterms:W3CDTF">2024-02-05T02:49:57Z</dcterms:created>
  <dcterms:modified xsi:type="dcterms:W3CDTF">2024-03-22T02:05:44Z</dcterms:modified>
  <cp:category/>
</cp:coreProperties>
</file>