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688D61A5-907E-49AD-8F3A-377E1398A14B}" xr6:coauthVersionLast="47" xr6:coauthVersionMax="47" xr10:uidLastSave="{00000000-0000-0000-0000-000000000000}"/>
  <bookViews>
    <workbookView xWindow="-120" yWindow="-120" windowWidth="20730" windowHeight="11040" tabRatio="867" xr2:uid="{00000000-000D-0000-FFFF-FFFF00000000}"/>
  </bookViews>
  <sheets>
    <sheet name="第１号様式（交付申請書）" sheetId="95" r:id="rId1"/>
    <sheet name="基本情報入力シート" sheetId="73" r:id="rId2"/>
    <sheet name="別紙様式2-１（補助金　総括表）" sheetId="91" r:id="rId3"/>
    <sheet name="別紙様式2-２（補助金 個票） " sheetId="79" r:id="rId4"/>
    <sheet name="別添（職場環境等要件チェックシート）" sheetId="94"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1">基本情報入力シート!$A$1:$AE$79</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0">'第１号様式（交付申請書）'!$A$1:$AM$41</definedName>
    <definedName name="_xlnm.Print_Area" localSheetId="2">'別紙様式2-１（補助金　総括表）'!$A$1:$AJ$62</definedName>
    <definedName name="_xlnm.Print_Area" localSheetId="3">'別紙様式2-２（補助金 個票） '!$A$1:$S$43</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5" i="95" l="1"/>
  <c r="W14" i="95"/>
  <c r="W13" i="95"/>
  <c r="W12" i="95"/>
  <c r="W11" i="95"/>
  <c r="W10" i="95"/>
  <c r="G11" i="91"/>
  <c r="G10" i="91"/>
  <c r="AM26" i="73"/>
  <c r="H9" i="91" s="1"/>
  <c r="AE1" i="91" l="1"/>
  <c r="O1" i="79"/>
  <c r="AD36" i="73" l="1"/>
  <c r="AE47" i="91" s="1"/>
  <c r="AB50" i="73"/>
  <c r="X50" i="73"/>
  <c r="X49" i="73"/>
  <c r="A56" i="91" l="1"/>
  <c r="Y14" i="91"/>
  <c r="K14" i="91"/>
  <c r="G13" i="91"/>
  <c r="G12" i="91"/>
  <c r="G8" i="91"/>
  <c r="G7" i="91"/>
  <c r="G5" i="91"/>
  <c r="AH16" i="91" s="1"/>
  <c r="G4" i="91"/>
  <c r="AY2" i="91"/>
  <c r="AE44" i="91" l="1"/>
  <c r="AH29" i="91" a="1"/>
  <c r="AH29" i="91" s="1"/>
  <c r="AE46"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Z157" i="73"/>
  <c r="Z158" i="73"/>
  <c r="Z159"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9" i="91"/>
  <c r="H11" i="79"/>
  <c r="AE51"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50" i="91" s="1"/>
  <c r="BA44"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6" i="91" l="1"/>
  <c r="H56" i="91" s="1"/>
  <c r="T56"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M22" i="95" s="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61" i="73" l="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0"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8" authorId="0" shapeId="0" xr:uid="{3287E451-CA2D-466D-A142-2C761E338E4B}">
      <text>
        <r>
          <rPr>
            <sz val="8"/>
            <color indexed="81"/>
            <rFont val="MS P ゴシック"/>
            <family val="3"/>
            <charset val="128"/>
          </rPr>
          <t>10桁の事業所番号を入力してください（10桁の入力以外は受け付けません。）</t>
        </r>
      </text>
    </comment>
    <comment ref="L58" authorId="0" shapeId="0" xr:uid="{CD82ABF1-5ED4-4008-A612-751050E63F1E}">
      <text>
        <r>
          <rPr>
            <sz val="8"/>
            <color indexed="81"/>
            <rFont val="MS P ゴシック"/>
            <family val="3"/>
            <charset val="128"/>
          </rPr>
          <t xml:space="preserve">指定申請等の届出先を記入してください。
</t>
        </r>
      </text>
    </comment>
    <comment ref="X58" authorId="0" shapeId="0" xr:uid="{B4BE1C6A-BD1F-478F-9BBD-EBF97D53A0C5}">
      <text>
        <r>
          <rPr>
            <sz val="8"/>
            <color indexed="81"/>
            <rFont val="MS P ゴシック"/>
            <family val="3"/>
            <charset val="128"/>
          </rPr>
          <t xml:space="preserve">必ずプルダウンで入力してください。
</t>
        </r>
      </text>
    </comment>
    <comment ref="AA58"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29B04845-3E55-42B4-927A-37C14E89C465}">
      <text>
        <r>
          <rPr>
            <sz val="9"/>
            <color indexed="81"/>
            <rFont val="MS P ゴシック"/>
            <family val="3"/>
            <charset val="128"/>
          </rPr>
          <t>【！】記載に当たっての留意事項
　別紙様式２-３の「２　補助金の支給要件及び使途」で②（イ）に「✓」または「誓約」を入力した場合は、</t>
        </r>
        <r>
          <rPr>
            <u/>
            <sz val="9"/>
            <color indexed="81"/>
            <rFont val="MS P ゴシック"/>
            <family val="3"/>
            <charset val="128"/>
          </rPr>
          <t>全体から14以上の取組</t>
        </r>
        <r>
          <rPr>
            <sz val="9"/>
            <color indexed="81"/>
            <rFont val="MS P ゴシック"/>
            <family val="3"/>
            <charset val="128"/>
          </rPr>
          <t>を実施する必要があります。
　また、別紙様式２-３の「２　補助金の支給要件及び使途」で③に「✓」または「誓約」を入力した場合は、</t>
        </r>
        <r>
          <rPr>
            <u/>
            <sz val="9"/>
            <color indexed="81"/>
            <rFont val="MS P ゴシック"/>
            <family val="3"/>
            <charset val="128"/>
          </rPr>
          <t>全体から８以上の取組</t>
        </r>
        <r>
          <rPr>
            <sz val="9"/>
            <color indexed="81"/>
            <rFont val="MS P ゴシック"/>
            <family val="3"/>
            <charset val="128"/>
          </rPr>
          <t>を実施する必要があります。</t>
        </r>
      </text>
    </comment>
    <comment ref="D3" authorId="0" shapeId="0" xr:uid="{63EDA422-BB83-4F82-B0C9-D181D3B98E35}">
      <text>
        <r>
          <rPr>
            <sz val="9"/>
            <color indexed="81"/>
            <rFont val="MS P ゴシック"/>
            <family val="3"/>
            <charset val="128"/>
          </rPr>
          <t>【！】記載に当たっての留意事項
　別紙様式２-３の「２　補助金の支給要件及び使途」で⑥に「✓」または「誓約」を入力した場合は、「入職促進に向けた取組」、「資質の向上やキャリアアップに向けた支援」、「両立支援・多様な働き方の推進」、「腰痛を含む心身の健康管理」及び「やりがい・働きがいの醸成」の</t>
        </r>
        <r>
          <rPr>
            <u/>
            <sz val="9"/>
            <color indexed="81"/>
            <rFont val="MS P ゴシック"/>
            <family val="3"/>
            <charset val="128"/>
          </rPr>
          <t>区分ごとに１以上の取組</t>
        </r>
        <r>
          <rPr>
            <sz val="9"/>
            <color indexed="81"/>
            <rFont val="MS P ゴシック"/>
            <family val="3"/>
            <charset val="128"/>
          </rPr>
          <t>を実施し、「生産性向上 （業務改善及び働く環境改善）のための取組」のうち</t>
        </r>
        <r>
          <rPr>
            <u/>
            <sz val="9"/>
            <color indexed="81"/>
            <rFont val="MS P ゴシック"/>
            <family val="3"/>
            <charset val="128"/>
          </rPr>
          <t>２以上の取組</t>
        </r>
        <r>
          <rPr>
            <sz val="9"/>
            <color indexed="81"/>
            <rFont val="MS P ゴシック"/>
            <family val="3"/>
            <charset val="128"/>
          </rPr>
          <t>を実施する必要があります。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<sst xmlns="http://schemas.openxmlformats.org/spreadsheetml/2006/main" count="4628" uniqueCount="2238">
  <si>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</si>
  <si>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</si>
  <si>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</si>
  <si>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</si>
  <si>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</si>
  <si>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</si>
  <si>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</si>
  <si>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</si>
  <si>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</si>
  <si>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</si>
  <si>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</si>
  <si>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</si>
  <si>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</si>
  <si>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</si>
  <si>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</si>
  <si>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</si>
  <si>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</si>
  <si>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</si>
  <si>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</si>
  <si>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</si>
  <si>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</si>
  <si>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</si>
  <si>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</si>
  <si>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</si>
  <si>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</si>
  <si>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</si>
  <si>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</si>
  <si>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</si>
  <si>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</si>
  <si>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</si>
  <si>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</si>
  <si>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</si>
  <si>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</si>
  <si>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</si>
  <si>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</si>
  <si>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</si>
  <si>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</si>
  <si>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</si>
  <si>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</si>
  <si>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</si>
  <si>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</si>
  <si>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</si>
  <si>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</si>
  <si>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</si>
  <si>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</si>
  <si>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</si>
  <si>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</si>
  <si>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</si>
  <si>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</si>
  <si>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</si>
  <si>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</si>
  <si>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</si>
  <si>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</si>
  <si>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</si>
  <si>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</si>
  <si>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</si>
  <si>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</si>
  <si>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</si>
  <si>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</si>
  <si>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</si>
  <si>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</si>
  <si>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</si>
  <si>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</si>
  <si>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</si>
  <si>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</si>
  <si>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</si>
  <si>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</si>
  <si>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</si>
  <si>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</si>
  <si>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</si>
  <si>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</si>
  <si>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</si>
  <si>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</si>
  <si>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</si>
  <si>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</si>
  <si>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</si>
  <si>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</si>
  <si>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</si>
  <si>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</si>
  <si>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</si>
  <si>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</si>
  <si>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</si>
  <si>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</si>
  <si>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</si>
  <si>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</si>
  <si>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</si>
  <si>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</si>
  <si>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</si>
  <si>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</si>
  <si>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</si>
  <si>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</si>
  <si>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</si>
  <si>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</si>
  <si>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</si>
  <si>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</si>
  <si>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</si>
  <si>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</si>
  <si>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</si>
  <si>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</si>
  <si>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</si>
  <si>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</si>
  <si>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</si>
  <si>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</si>
  <si>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</si>
  <si>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</si>
  <si>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</si>
  <si>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</si>
  <si>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</si>
  <si>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</si>
  <si>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</si>
  <si>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</si>
  <si>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</si>
  <si>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</si>
  <si>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</si>
  <si>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</si>
  <si>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</si>
  <si>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</si>
  <si>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</si>
  <si>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</si>
  <si>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</si>
  <si>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</si>
  <si>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</si>
  <si>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</si>
  <si>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</si>
  <si>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</si>
  <si>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</si>
  <si>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</si>
  <si>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</si>
  <si>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</si>
  <si>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</si>
  <si>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</si>
  <si>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</si>
  <si>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</si>
  <si>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</si>
  <si>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</si>
  <si>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</si>
  <si>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</si>
  <si>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</si>
  <si>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</si>
  <si>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</si>
  <si>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</si>
  <si>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</si>
  <si>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</si>
  <si>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</si>
  <si>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</si>
  <si>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</si>
  <si>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</si>
  <si>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</si>
  <si>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</si>
  <si>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</si>
  <si>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</si>
  <si>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</si>
  <si>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</si>
  <si>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</si>
  <si>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</si>
  <si>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</si>
  <si>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</si>
  <si>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</si>
  <si>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</si>
  <si>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</si>
  <si>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</si>
  <si>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</si>
  <si>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</si>
  <si>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</si>
  <si>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</si>
  <si>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</si>
  <si>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</si>
  <si>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</si>
  <si>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</si>
  <si>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</si>
  <si>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</si>
  <si>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</si>
  <si>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</si>
  <si>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</si>
  <si>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</si>
  <si>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</si>
  <si>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</si>
  <si>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</si>
  <si>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</si>
  <si>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</si>
  <si>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</si>
  <si>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</si>
  <si>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</si>
  <si>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</si>
  <si>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</si>
  <si>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</si>
  <si>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</si>
  <si>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</si>
  <si>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</si>
  <si>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</si>
  <si>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</si>
  <si>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</si>
  <si>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</si>
  <si>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</si>
  <si>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</si>
  <si>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</si>
  <si>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</si>
  <si>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</si>
  <si>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</si>
  <si>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</si>
  <si>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</si>
  <si>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</si>
  <si>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</si>
  <si>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</si>
  <si>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</si>
  <si>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</si>
  <si>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</si>
  <si>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</si>
  <si>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</si>
  <si>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</si>
  <si>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</si>
  <si>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</si>
  <si>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</si>
  <si>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</si>
  <si>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</si>
  <si>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</si>
  <si>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</si>
  <si>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</si>
  <si>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</si>
  <si>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</si>
  <si>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</si>
  <si>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</si>
  <si>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</si>
  <si>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</si>
  <si>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</si>
  <si>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</si>
  <si>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</si>
  <si>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</si>
  <si>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</si>
  <si>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</si>
  <si>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</si>
  <si>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</si>
  <si>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</si>
  <si>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</si>
  <si>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</si>
  <si>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</si>
  <si>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</si>
  <si>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</si>
  <si>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</si>
  <si>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</si>
  <si>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</si>
  <si>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</si>
  <si>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</si>
  <si>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</si>
  <si>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</si>
  <si>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</si>
  <si>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</si>
  <si>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</si>
  <si>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</si>
  <si>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</si>
  <si>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</si>
  <si>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</si>
  <si>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</si>
  <si>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</si>
  <si>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</si>
  <si>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</si>
  <si>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</si>
  <si>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</si>
  <si>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</si>
  <si>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</si>
  <si>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</si>
  <si>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</si>
  <si>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</si>
  <si>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</si>
  <si>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</si>
  <si>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</si>
  <si>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</si>
  <si>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</si>
  <si>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</si>
  <si>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</si>
  <si>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</si>
  <si>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</si>
  <si>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</si>
  <si>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</si>
  <si>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</si>
  <si>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</si>
  <si>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</si>
  <si>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</si>
  <si>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</si>
  <si>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</si>
  <si>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</si>
  <si>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</si>
  <si>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</si>
  <si>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</si>
  <si>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</si>
  <si>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</si>
  <si>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</si>
  <si>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</si>
  <si>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</si>
  <si>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</si>
  <si>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</si>
  <si>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</si>
  <si>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</si>
  <si>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</si>
  <si>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</si>
  <si>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</si>
  <si>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</si>
  <si>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</si>
  <si>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</si>
  <si>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</si>
  <si>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</si>
  <si>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</si>
  <si>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</si>
  <si>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</si>
  <si>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</si>
  <si>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</si>
  <si>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</si>
  <si>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</si>
  <si>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</si>
  <si>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</si>
  <si>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</si>
  <si>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</si>
  <si>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</si>
  <si>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</si>
  <si>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</si>
  <si>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</si>
  <si>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</si>
  <si>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</si>
  <si>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</si>
  <si>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</si>
  <si>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</si>
  <si>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</si>
  <si>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</si>
  <si>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</si>
  <si>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</si>
  <si>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</si>
  <si>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</si>
  <si>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</si>
  <si>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</si>
  <si>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</si>
  <si>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</si>
  <si>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</si>
  <si>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</si>
  <si>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</si>
  <si>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</si>
  <si>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</si>
  <si>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</si>
  <si>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</si>
  <si>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</si>
  <si>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</si>
  <si>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</si>
  <si>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</si>
  <si>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</si>
  <si>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</si>
  <si>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</si>
  <si>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</si>
  <si>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</si>
  <si>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</si>
  <si>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</si>
  <si>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</si>
  <si>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</si>
  <si>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</si>
  <si>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</si>
  <si>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</si>
  <si>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</si>
  <si>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</si>
  <si>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</si>
  <si>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</si>
  <si>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</si>
  <si>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</si>
  <si>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</si>
  <si>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</si>
  <si>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</si>
  <si>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</si>
  <si>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</si>
  <si>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</si>
  <si>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</si>
  <si>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</si>
  <si>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</si>
  <si>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</si>
  <si>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</si>
  <si>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</si>
  <si>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</si>
  <si>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</si>
  <si>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</si>
  <si>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</si>
  <si>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</si>
  <si>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</si>
  <si>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</si>
  <si>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</si>
  <si>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</si>
  <si>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</si>
  <si>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</si>
  <si>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</si>
  <si>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</si>
  <si>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</si>
  <si>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</si>
  <si>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</si>
  <si>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</si>
  <si>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</si>
  <si>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</si>
  <si>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</si>
  <si>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</si>
  <si>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</si>
  <si>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</si>
  <si>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</si>
  <si>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</si>
  <si>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</si>
  <si>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</si>
  <si>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</si>
  <si>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</si>
  <si>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</si>
  <si>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</si>
  <si>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</si>
  <si>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</si>
  <si>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</si>
  <si>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</si>
  <si>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</si>
  <si>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</si>
  <si>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</si>
  <si>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</si>
  <si>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</si>
  <si>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</si>
  <si>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</si>
  <si>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</si>
  <si>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</si>
  <si>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</si>
  <si>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</si>
  <si>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</si>
  <si>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</si>
  <si>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</si>
  <si>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</si>
  <si>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</si>
  <si>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</si>
  <si>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</si>
  <si>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</si>
  <si>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</si>
  <si>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</si>
  <si>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</si>
  <si>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</si>
  <si>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</si>
  <si>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</si>
  <si>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</si>
  <si>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</si>
  <si>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</si>
  <si>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</si>
  <si>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</si>
  <si>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</si>
  <si>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</si>
  <si>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</si>
  <si>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</si>
  <si>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</si>
  <si>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</si>
  <si>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</si>
  <si>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</si>
  <si>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</si>
  <si>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</si>
  <si>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</si>
  <si>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</si>
  <si>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</si>
  <si>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</si>
  <si>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</si>
  <si>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</si>
  <si>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</si>
  <si>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</si>
  <si>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</si>
  <si>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</si>
  <si>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</si>
  <si>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</si>
  <si>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</si>
  <si>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</si>
  <si>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</si>
  <si>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</si>
  <si>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</si>
  <si>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</si>
  <si>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</si>
  <si>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</si>
  <si>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</si>
  <si>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</si>
  <si>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</si>
  <si>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</si>
  <si>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</si>
  <si>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</si>
  <si>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</si>
  <si>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</si>
  <si>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</si>
  <si>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</si>
  <si>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</si>
  <si>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</si>
  <si>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</si>
  <si>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</si>
  <si>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</si>
  <si>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</si>
  <si>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</si>
  <si>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</si>
  <si>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</si>
  <si>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</si>
  <si>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</si>
  <si>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</si>
  <si>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</si>
  <si>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</si>
  <si>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</si>
  <si>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</si>
  <si>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</si>
  <si>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</si>
  <si>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</si>
  <si>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</si>
  <si>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</si>
  <si>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</si>
  <si>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</si>
  <si>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</si>
  <si>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</si>
  <si>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</si>
  <si>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</si>
  <si>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</si>
  <si>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</si>
  <si>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</si>
  <si>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</si>
  <si>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</si>
  <si>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</si>
  <si>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</si>
  <si>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</si>
  <si>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</si>
  <si>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</si>
  <si>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</si>
  <si>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</si>
  <si>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</si>
  <si>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</si>
  <si>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</si>
  <si>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</si>
  <si>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</si>
  <si>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</si>
  <si>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</si>
  <si>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</si>
  <si>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</si>
  <si>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</si>
  <si>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</si>
  <si>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</si>
  <si>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</si>
  <si>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</si>
  <si>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</si>
  <si>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</si>
  <si>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</si>
  <si>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</si>
  <si>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</si>
  <si>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</si>
  <si>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</si>
  <si>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</si>
  <si>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</si>
  <si>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</si>
  <si>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</si>
  <si>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</si>
  <si>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</si>
  <si>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</si>
  <si>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</si>
  <si>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</si>
  <si>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</si>
  <si>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</si>
  <si>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</si>
  <si>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</si>
  <si>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</si>
  <si>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</si>
  <si>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</si>
  <si>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</si>
  <si>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</si>
  <si>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</si>
  <si>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</si>
  <si>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</si>
  <si>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</si>
  <si>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</si>
  <si>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</si>
  <si>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</si>
  <si>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</si>
  <si>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</si>
  <si>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</si>
  <si>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</si>
  <si>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</si>
  <si>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</si>
  <si>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</si>
  <si>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</si>
  <si>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</si>
  <si>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</si>
  <si>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</si>
  <si>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</si>
  <si>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</si>
  <si>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</si>
  <si>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</si>
  <si>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</si>
  <si>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</si>
  <si>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</si>
  <si>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</si>
  <si>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</si>
  <si>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</si>
  <si>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</si>
  <si>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</si>
  <si>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</si>
  <si>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</si>
  <si>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</si>
  <si>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</si>
  <si>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</si>
  <si>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</si>
  <si>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</si>
  <si>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</si>
  <si>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</si>
  <si>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</si>
  <si>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</si>
  <si>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</si>
  <si>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</si>
  <si>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</si>
  <si>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</si>
  <si>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</si>
  <si>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</si>
  <si>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</si>
  <si>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</si>
  <si>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</si>
  <si>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</si>
  <si>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</si>
  <si>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</si>
  <si>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</si>
  <si>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</si>
  <si>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</si>
  <si>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</si>
  <si>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</si>
  <si>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</si>
  <si>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</si>
  <si>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</si>
  <si>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</si>
  <si>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</si>
  <si>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</si>
  <si>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</si>
  <si>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</si>
  <si>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</si>
  <si>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</si>
  <si>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</si>
  <si>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</si>
  <si>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</si>
  <si>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</si>
  <si>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</si>
  <si>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</si>
  <si>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</si>
  <si>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</si>
  <si>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</si>
  <si>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</si>
  <si>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</si>
  <si>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</si>
  <si>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</si>
  <si>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</si>
  <si>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</si>
  <si>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</si>
  <si>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</si>
  <si>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</si>
  <si>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</si>
  <si>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</si>
  <si>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</si>
  <si>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</si>
  <si>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</si>
  <si>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</si>
  <si>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</si>
  <si>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</si>
  <si>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</si>
  <si>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</si>
  <si>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</si>
  <si>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</si>
  <si>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</si>
  <si>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</si>
  <si>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</si>
  <si>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</si>
  <si>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</si>
  <si>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</si>
  <si>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</si>
  <si>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</si>
  <si>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</si>
  <si>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</si>
  <si>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</si>
  <si>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</si>
  <si>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</si>
  <si>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</si>
  <si>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</si>
  <si>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</si>
  <si>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</si>
  <si>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</si>
  <si>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</si>
  <si>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</si>
  <si>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</si>
  <si>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</si>
  <si>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</si>
  <si>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</si>
  <si>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</si>
  <si>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</si>
  <si>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</si>
  <si>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</si>
  <si>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</si>
  <si>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</si>
  <si>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</si>
  <si>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</si>
  <si>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</si>
  <si>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</si>
  <si>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</si>
  <si>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</si>
  <si>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</si>
  <si>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</si>
  <si>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</si>
  <si>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</si>
  <si>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</si>
  <si>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</si>
  <si>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</si>
  <si>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</si>
  <si>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</si>
  <si>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</si>
  <si>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</si>
  <si>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</si>
  <si>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</si>
  <si>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</si>
  <si>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</si>
  <si>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</si>
  <si>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</si>
  <si>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</si>
  <si>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</si>
  <si>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</si>
  <si>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</si>
  <si>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</si>
  <si>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</si>
  <si>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</si>
  <si>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</si>
  <si>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</si>
  <si>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</si>
  <si>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</si>
  <si>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</si>
  <si>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</si>
  <si>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</si>
  <si>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</si>
  <si>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</si>
  <si>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</si>
  <si>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</si>
  <si>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</si>
  <si>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</si>
  <si>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</si>
  <si>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</si>
  <si>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</si>
  <si>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</si>
  <si>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</si>
  <si>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</si>
  <si>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</si>
  <si>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</si>
  <si>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</si>
  <si>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</si>
  <si>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</si>
  <si>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</si>
  <si>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</si>
  <si>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</si>
  <si>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</si>
  <si>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</si>
  <si>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</si>
  <si>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</si>
  <si>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</si>
  <si>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</si>
  <si>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</si>
  <si>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</si>
  <si>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</si>
  <si>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</si>
  <si>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</si>
  <si>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</si>
  <si>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</si>
  <si>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</si>
  <si>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</si>
  <si>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</si>
  <si>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</si>
  <si>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</si>
  <si>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</si>
  <si>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</si>
  <si>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</si>
  <si>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</si>
  <si>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</si>
  <si>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</si>
  <si>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</si>
  <si>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</si>
  <si>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</si>
  <si>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</si>
  <si>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</si>
  <si>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</si>
  <si>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</si>
  <si>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</si>
  <si>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</si>
  <si>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</si>
  <si>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</si>
  <si>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</si>
  <si>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</si>
  <si>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</si>
  <si>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</si>
  <si>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</si>
  <si>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</si>
  <si>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</si>
  <si>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</si>
  <si>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</si>
  <si>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</si>
  <si>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</si>
  <si>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</si>
  <si>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</si>
  <si>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</si>
  <si>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</si>
  <si>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</si>
  <si>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</si>
  <si>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</si>
  <si>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</si>
  <si>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</si>
  <si>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</si>
  <si>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</si>
  <si>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</si>
  <si>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</si>
  <si>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</si>
  <si>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</si>
  <si>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</si>
  <si>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</si>
  <si>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</si>
  <si>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</si>
  <si>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</si>
  <si>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</si>
  <si>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</si>
  <si>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</si>
  <si>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</si>
  <si>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</si>
  <si>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</si>
  <si>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</si>
  <si>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</si>
  <si>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</si>
  <si>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</si>
  <si>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</si>
  <si>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</si>
  <si>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</si>
  <si>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</si>
  <si>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</si>
  <si>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</si>
  <si>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</si>
  <si>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</si>
  <si>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</si>
  <si>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</si>
  <si>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</si>
  <si>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</si>
  <si>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</si>
  <si>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</si>
  <si>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</si>
  <si>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</si>
  <si>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</si>
  <si>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</si>
  <si>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</si>
  <si>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</si>
  <si>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</si>
  <si>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</si>
  <si>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</si>
  <si>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</si>
  <si>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</si>
  <si>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</si>
  <si>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</si>
  <si>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</si>
  <si>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</si>
  <si>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</si>
  <si>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</si>
  <si>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</si>
  <si>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</si>
  <si>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</si>
  <si>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</si>
  <si>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</si>
  <si>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</si>
  <si>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</si>
  <si>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</si>
  <si>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</si>
  <si>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</si>
  <si>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</si>
  <si>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</si>
  <si>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</si>
  <si>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</si>
  <si>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</si>
  <si>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</si>
  <si>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</si>
  <si>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</si>
  <si>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</si>
  <si>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</si>
  <si>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</si>
  <si>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</si>
  <si>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</si>
  <si>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</si>
  <si>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</si>
  <si>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</si>
  <si>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</si>
  <si>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</si>
  <si>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</si>
  <si>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</si>
  <si>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</si>
  <si>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</si>
  <si>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</si>
  <si>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</si>
  <si>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</si>
  <si>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</si>
  <si>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</si>
  <si>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</si>
  <si>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</si>
  <si>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</si>
  <si>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</si>
  <si>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</si>
  <si>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</si>
  <si>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</si>
  <si>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</si>
  <si>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</si>
  <si>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</si>
  <si>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</si>
  <si>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</si>
  <si>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</si>
  <si>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</si>
  <si>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</si>
  <si>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</si>
  <si>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</si>
  <si>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</si>
  <si>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</si>
  <si>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</si>
  <si>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</si>
  <si>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</si>
  <si>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</si>
  <si>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</si>
  <si>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</si>
  <si>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</si>
  <si>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</si>
  <si>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</si>
  <si>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</si>
  <si>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</si>
  <si>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</si>
  <si>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</si>
  <si>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</si>
  <si>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</si>
  <si>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</si>
  <si>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</si>
  <si>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</si>
  <si>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</si>
  <si>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</si>
  <si>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</si>
  <si>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</si>
  <si>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</si>
  <si>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</si>
  <si>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</si>
  <si>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</si>
  <si>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</si>
  <si>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</si>
  <si>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</si>
  <si>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</si>
  <si>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</si>
  <si>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</si>
  <si>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</si>
  <si>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</si>
  <si>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</si>
  <si>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</si>
  <si>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</si>
  <si>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</si>
  <si>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</si>
  <si>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</si>
  <si>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</si>
  <si>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</si>
  <si>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</si>
  <si>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</si>
  <si>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</si>
  <si>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</si>
  <si>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</si>
  <si>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</si>
  <si>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</si>
  <si>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</si>
  <si>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</si>
  <si>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</si>
  <si>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</si>
  <si>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</si>
  <si>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</si>
  <si>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</si>
  <si>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</si>
  <si>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</si>
  <si>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</si>
  <si>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</si>
  <si>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</si>
  <si>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</si>
  <si>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</si>
  <si>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</si>
  <si>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</si>
  <si>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</si>
  <si>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</si>
  <si>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</si>
  <si>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</si>
  <si>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</si>
  <si>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</si>
  <si>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</si>
  <si>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</si>
  <si>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</si>
  <si>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</si>
  <si>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</si>
  <si>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</si>
  <si>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</si>
  <si>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</si>
  <si>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</si>
  <si>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</si>
  <si>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</si>
  <si>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</si>
  <si>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</si>
  <si>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</si>
  <si>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</si>
  <si>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</si>
  <si>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</si>
  <si>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</si>
  <si>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</si>
  <si>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</si>
  <si>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</si>
  <si>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</si>
  <si>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</si>
  <si>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</si>
  <si>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</si>
  <si>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</si>
  <si>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</si>
  <si>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</si>
  <si>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</si>
  <si>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</si>
  <si>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</si>
  <si>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</si>
  <si>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</si>
  <si>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</si>
  <si>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</si>
  <si>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</si>
  <si>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</si>
  <si>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</si>
  <si>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</si>
  <si>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</si>
  <si>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</si>
  <si>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</si>
  <si>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</si>
  <si>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</si>
  <si>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</si>
  <si>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</si>
  <si>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</si>
  <si>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</si>
  <si>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</si>
  <si>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</si>
  <si>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</si>
  <si>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</si>
  <si>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</si>
  <si>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</si>
  <si>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</si>
  <si>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</si>
  <si>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</si>
  <si>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</si>
  <si>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</si>
  <si>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</si>
  <si>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</si>
  <si>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</si>
  <si>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</si>
  <si>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</si>
  <si>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</si>
  <si>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</si>
  <si>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</si>
  <si>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</si>
  <si>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</si>
  <si>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</si>
  <si>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</si>
  <si>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</si>
  <si>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</si>
  <si>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</si>
  <si>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</si>
  <si>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</si>
  <si>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</si>
  <si>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</si>
  <si>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</si>
  <si>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</si>
  <si>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</si>
  <si>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</si>
  <si>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</si>
  <si>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</si>
  <si>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</si>
  <si>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</si>
  <si>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</si>
  <si>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</si>
  <si>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</si>
  <si>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</si>
  <si>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</si>
  <si>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</si>
  <si>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</si>
  <si>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</si>
  <si>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</si>
  <si>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</si>
  <si>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</si>
  <si>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</si>
  <si>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</si>
  <si>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</si>
  <si>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</si>
  <si>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</si>
  <si>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</si>
  <si>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</si>
  <si>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</si>
  <si>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</si>
  <si>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</si>
  <si>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</si>
  <si>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</si>
  <si>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</si>
  <si>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</si>
  <si>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</si>
  <si>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</si>
  <si>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</si>
  <si>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</si>
  <si>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</si>
  <si>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</si>
  <si>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</si>
  <si>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</si>
  <si>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</si>
  <si>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</si>
  <si>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</si>
  <si>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</si>
  <si>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</si>
  <si>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</si>
  <si>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</si>
  <si>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</si>
  <si>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</si>
  <si>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</si>
  <si>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</si>
  <si>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</si>
  <si>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</si>
  <si>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</si>
  <si>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</si>
  <si>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</si>
  <si>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</si>
  <si>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</si>
  <si>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</si>
  <si>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</si>
  <si>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</si>
  <si>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</si>
  <si>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</si>
  <si>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</si>
  <si>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</si>
  <si>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</si>
  <si>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</si>
  <si>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</si>
  <si>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</si>
  <si>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</si>
  <si>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</si>
  <si>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</si>
  <si>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</si>
  <si>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</si>
  <si>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</si>
  <si>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</si>
  <si>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</si>
  <si>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</si>
  <si>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</si>
  <si>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</si>
  <si>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</si>
  <si>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</si>
  <si>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</si>
  <si>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</si>
  <si>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</si>
  <si>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</si>
  <si>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</si>
  <si>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</si>
  <si>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</si>
  <si>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</si>
  <si>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</si>
  <si>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</si>
  <si>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</si>
  <si>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</si>
  <si>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</si>
  <si>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</si>
  <si>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</si>
  <si>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</si>
  <si>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</si>
  <si>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</si>
  <si>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</si>
  <si>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</si>
  <si>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</si>
  <si>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</si>
  <si>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</si>
  <si>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</si>
  <si>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</si>
  <si>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</si>
  <si>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</si>
  <si>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</si>
  <si>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</si>
  <si>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</si>
  <si>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</si>
  <si>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</si>
  <si>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</si>
  <si>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</si>
  <si>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</si>
  <si>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</si>
  <si>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</si>
  <si>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</si>
  <si>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</si>
  <si>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</si>
  <si>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</si>
  <si>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</si>
  <si>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</si>
  <si>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</si>
  <si>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</si>
  <si>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</si>
  <si>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</si>
  <si>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</si>
  <si>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</si>
  <si>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</si>
  <si>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</si>
  <si>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</si>
  <si>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</si>
  <si>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</si>
  <si>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</si>
  <si>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</si>
  <si>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</si>
  <si>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</si>
  <si>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</si>
  <si>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</si>
  <si>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</si>
  <si>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</si>
  <si>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</si>
  <si>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</si>
  <si>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</si>
  <si>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</si>
  <si>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</si>
  <si>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</si>
  <si>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</si>
  <si>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</si>
  <si>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</si>
  <si>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</si>
  <si>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</si>
  <si>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</si>
  <si>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</si>
  <si>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</si>
  <si>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</si>
  <si>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</si>
  <si>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</si>
  <si>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</si>
  <si>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</si>
  <si>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</si>
  <si>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</si>
  <si>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</si>
  <si>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</si>
  <si>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</si>
  <si>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</si>
  <si>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</si>
  <si>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</si>
  <si>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</si>
  <si>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</si>
  <si>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</si>
  <si>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</si>
  <si>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</si>
  <si>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</si>
  <si>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</si>
  <si>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</si>
  <si>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</si>
  <si>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</si>
  <si>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</si>
  <si>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</si>
  <si>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</si>
  <si>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</si>
  <si>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</si>
  <si>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</si>
  <si>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</si>
  <si>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</si>
  <si>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</si>
  <si>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</si>
  <si>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</si>
  <si>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</si>
  <si>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</si>
  <si>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</si>
  <si>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</si>
  <si>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</si>
  <si>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</si>
  <si>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</si>
  <si>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</si>
  <si>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</si>
  <si>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</si>
  <si>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</si>
  <si>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</si>
  <si>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</si>
  <si>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</si>
  <si>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</si>
  <si>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</si>
  <si>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</si>
  <si>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</si>
  <si>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</si>
  <si>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</si>
  <si>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</si>
  <si>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</si>
  <si>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</si>
  <si>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</si>
  <si>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</si>
  <si>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</si>
  <si>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</si>
  <si>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</si>
  <si>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</si>
  <si>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</si>
  <si>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</si>
  <si>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</si>
  <si>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</si>
  <si>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</si>
  <si>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</si>
  <si>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</si>
  <si>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</si>
  <si>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</si>
  <si>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</si>
  <si>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</si>
  <si>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</si>
  <si>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</si>
  <si>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</si>
  <si>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</si>
  <si>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</si>
  <si>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</si>
  <si>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</si>
  <si>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</si>
  <si>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</si>
  <si>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</si>
  <si>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</si>
  <si>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</si>
  <si>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</si>
  <si>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</si>
  <si>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</si>
  <si>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</si>
  <si>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</si>
  <si>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</si>
  <si>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</si>
  <si>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</si>
  <si>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</si>
  <si>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</si>
  <si>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</si>
  <si>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</si>
  <si>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</si>
  <si>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</si>
  <si>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</si>
  <si>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</si>
  <si>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</si>
  <si>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</si>
  <si>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</si>
  <si>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</si>
  <si>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</si>
  <si>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</si>
  <si>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</si>
  <si>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</si>
  <si>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</si>
  <si>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</si>
  <si>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</si>
  <si>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</si>
  <si>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</si>
  <si>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</si>
  <si>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</si>
  <si>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</si>
  <si>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</si>
  <si>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</si>
  <si>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</si>
  <si>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</si>
  <si>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</si>
  <si>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</si>
  <si>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</si>
  <si>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</si>
  <si>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</si>
  <si>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</si>
  <si>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</si>
  <si>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</si>
  <si>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</si>
  <si>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</si>
  <si>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</si>
  <si>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</si>
  <si>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</si>
  <si>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</si>
  <si>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</si>
  <si>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</si>
  <si>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</si>
  <si>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</si>
  <si>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</si>
  <si>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</si>
  <si>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</si>
  <si>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</si>
  <si>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</si>
  <si>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</si>
  <si>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</si>
  <si>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</si>
  <si>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</si>
  <si>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</si>
  <si>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</si>
  <si>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</si>
  <si>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</si>
  <si>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</si>
  <si>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</si>
  <si>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</si>
  <si>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</si>
  <si>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</si>
  <si>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</si>
  <si>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</si>
  <si>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</si>
  <si>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</si>
  <si>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</si>
  <si>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</si>
  <si>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</si>
  <si>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</si>
  <si>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</si>
  <si>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</si>
  <si>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</si>
  <si>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</si>
  <si>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</si>
  <si>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</si>
  <si>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</si>
  <si>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</si>
  <si>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</si>
  <si>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</si>
  <si>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</si>
  <si>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</si>
  <si>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</si>
  <si>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</si>
  <si>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</si>
  <si>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</si>
  <si>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</si>
  <si>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</si>
  <si>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</si>
  <si>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</si>
  <si>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</si>
  <si>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</si>
  <si>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</si>
  <si>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</si>
  <si>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</si>
  <si>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</si>
  <si>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</si>
  <si>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</si>
  <si>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</si>
  <si>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</si>
  <si>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</si>
  <si>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</si>
  <si>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</si>
  <si>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</si>
  <si>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</si>
  <si>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</si>
  <si>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</si>
  <si>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</si>
  <si>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</si>
  <si>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</si>
  <si>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</si>
  <si>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</si>
  <si>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</si>
  <si>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</si>
  <si>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</si>
  <si>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</si>
  <si>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</si>
  <si>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</si>
  <si>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</si>
  <si>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</si>
  <si>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</si>
  <si>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</si>
  <si>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</si>
  <si>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</si>
  <si>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</si>
  <si>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</si>
  <si>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</si>
  <si>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</si>
  <si>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</si>
  <si>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</si>
  <si>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</si>
  <si>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</si>
  <si>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</si>
  <si>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</si>
  <si>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</si>
  <si>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</si>
  <si>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</si>
  <si>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</si>
  <si>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</si>
  <si>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</si>
  <si>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</si>
  <si>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</si>
  <si>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</si>
  <si>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</si>
  <si>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</si>
  <si>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</si>
  <si>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</si>
  <si>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</si>
  <si>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</si>
  <si>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</si>
  <si>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</si>
  <si>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</si>
  <si>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</si>
  <si>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</si>
  <si>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</si>
  <si>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</si>
  <si>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</si>
  <si>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</si>
  <si>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</si>
  <si>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</si>
  <si>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</si>
  <si>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</si>
  <si>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</si>
  <si>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</si>
  <si>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</si>
  <si>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</si>
  <si>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</si>
  <si>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</si>
  <si>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</si>
  <si>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</si>
  <si>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</si>
  <si>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</si>
  <si>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</si>
  <si>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</si>
  <si>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</si>
  <si>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</si>
  <si>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</si>
  <si>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</si>
  <si>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</si>
  <si>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</si>
  <si>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</si>
  <si>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</si>
  <si>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</si>
  <si>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</si>
  <si>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</si>
  <si>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</si>
  <si>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</si>
  <si>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</si>
  <si>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</si>
  <si>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</si>
  <si>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</si>
  <si>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</si>
  <si>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</si>
  <si>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</si>
  <si>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</si>
  <si>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</si>
  <si>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</si>
  <si>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</si>
  <si>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</si>
  <si>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</si>
  <si>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</si>
  <si>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</si>
  <si>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</si>
  <si>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</si>
  <si>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</si>
  <si>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</si>
  <si>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</si>
  <si>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</si>
  <si>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</si>
  <si>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</si>
  <si>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</si>
  <si>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</si>
  <si>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</si>
  <si>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</si>
  <si>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</si>
  <si>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</si>
  <si>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</si>
  <si>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</si>
  <si>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</si>
  <si>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</si>
  <si>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</si>
  <si>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</si>
  <si>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</si>
  <si>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</si>
  <si>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</si>
  <si>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</si>
  <si>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</si>
  <si>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</si>
  <si>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</si>
  <si>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</si>
  <si>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</si>
  <si>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</si>
  <si>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</si>
  <si>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</si>
  <si>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</si>
  <si>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</si>
  <si>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</si>
  <si>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</si>
  <si>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</si>
  <si>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</si>
  <si>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</si>
  <si>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</si>
  <si>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</si>
  <si>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</si>
  <si>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</si>
  <si>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</si>
  <si>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</si>
  <si>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</si>
  <si>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</si>
  <si>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</si>
  <si>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</si>
  <si>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</si>
  <si>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</si>
  <si>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</si>
  <si>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</si>
  <si>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</si>
  <si>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</si>
  <si>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</si>
  <si>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</si>
  <si>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</si>
  <si>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</si>
  <si>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</si>
  <si>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</si>
  <si>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</si>
  <si>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</si>
  <si>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</si>
  <si>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</si>
  <si>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</si>
  <si>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</si>
  <si>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</si>
  <si>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</si>
  <si>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</si>
  <si>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</si>
  <si>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</si>
  <si>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</si>
  <si>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</si>
  <si>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</si>
  <si>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</si>
  <si>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</si>
  <si>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</si>
  <si>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</si>
  <si>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</si>
  <si>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</si>
  <si>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</si>
  <si>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</si>
  <si>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</si>
  <si>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</si>
  <si>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</si>
  <si>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</si>
  <si>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</si>
  <si>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</si>
  <si>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</si>
  <si>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</si>
  <si>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</si>
  <si>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</si>
  <si>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</si>
  <si>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</si>
  <si>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</si>
  <si>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</si>
  <si>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</si>
  <si>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</si>
  <si>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</si>
  <si>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</si>
  <si>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</si>
  <si>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</si>
  <si>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</si>
  <si>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</si>
  <si>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</si>
  <si>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</si>
  <si>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</si>
  <si>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</si>
  <si>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</si>
  <si>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</si>
  <si>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</si>
  <si>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</si>
  <si>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</si>
  <si>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</si>
  <si>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</si>
  <si>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</si>
  <si>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</si>
  <si>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</si>
  <si>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</si>
  <si>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</si>
  <si>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</si>
  <si>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</si>
  <si>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</si>
  <si>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</si>
  <si>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</si>
  <si>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</si>
  <si>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</si>
  <si>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</si>
  <si>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</si>
  <si>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</si>
  <si>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</si>
  <si>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</si>
  <si>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</si>
  <si>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</si>
  <si>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</si>
  <si>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</si>
  <si>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</si>
  <si>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</si>
  <si>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</si>
  <si>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</si>
  <si>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</si>
  <si>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</si>
  <si>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</si>
  <si>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</si>
  <si>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</si>
  <si>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</si>
  <si>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</si>
  <si>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</si>
  <si>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</si>
  <si>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</si>
  <si>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</si>
  <si>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</si>
  <si>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</si>
  <si>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</si>
  <si>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</si>
  <si>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</si>
  <si>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</si>
  <si>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</si>
  <si>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</si>
  <si>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</si>
  <si>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</si>
  <si>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</si>
  <si>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</si>
  <si>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</si>
  <si>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</si>
  <si>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</si>
  <si>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</si>
  <si>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</si>
  <si>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</si>
  <si>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</si>
  <si>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</si>
  <si>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</si>
  <si>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</si>
  <si>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</si>
  <si>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</si>
  <si>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</si>
  <si>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</si>
  <si>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</si>
  <si>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</si>
  <si>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</si>
  <si>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</si>
  <si>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</si>
  <si>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</si>
  <si>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</si>
  <si>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</si>
  <si>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</si>
  <si>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</si>
  <si>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</si>
  <si>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</si>
  <si>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</si>
  <si>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</si>
  <si>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</si>
  <si>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</si>
  <si>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</si>
  <si>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</si>
  <si>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</si>
  <si>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</si>
  <si>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</si>
  <si>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</si>
  <si>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</si>
  <si>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</si>
  <si>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</si>
  <si>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</si>
  <si>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</si>
  <si>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</si>
  <si>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</si>
  <si>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</si>
  <si>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</si>
  <si>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</si>
  <si>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</si>
  <si>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</si>
  <si>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</si>
  <si>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</si>
  <si>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</si>
  <si>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</si>
  <si>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</si>
  <si>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</si>
  <si>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</si>
  <si>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</si>
  <si>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</si>
  <si>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</si>
  <si>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</si>
  <si>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</si>
  <si>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</si>
  <si>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</si>
  <si>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</si>
  <si>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</si>
  <si>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</si>
  <si>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</si>
  <si>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</si>
  <si>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</si>
  <si>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</si>
  <si>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</si>
  <si>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</si>
  <si>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</si>
  <si>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</si>
  <si>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</si>
  <si>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</si>
  <si>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</si>
  <si>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</si>
  <si>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</si>
  <si>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</si>
  <si>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</si>
  <si>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</si>
  <si>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</si>
  <si>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</si>
  <si>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</si>
  <si>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</si>
  <si>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</si>
  <si>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</si>
  <si>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</si>
  <si>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</si>
  <si>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</si>
  <si>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</si>
  <si>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</si>
  <si>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</si>
  <si>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</si>
  <si>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</si>
  <si>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</si>
  <si>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</si>
  <si>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</si>
  <si>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</si>
  <si>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</si>
  <si>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</si>
  <si>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</si>
  <si>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</si>
  <si>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</si>
  <si>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</si>
  <si>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</si>
  <si>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</si>
  <si>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</si>
  <si>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</si>
  <si>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</si>
  <si>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</si>
  <si>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</si>
  <si>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</si>
  <si>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</si>
  <si>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</si>
  <si>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</si>
  <si>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</si>
  <si>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</si>
  <si>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</si>
  <si>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</si>
  <si>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</si>
  <si>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</si>
  <si>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</si>
  <si>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</si>
  <si>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</si>
  <si>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</si>
  <si>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</si>
  <si>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</si>
  <si>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</si>
  <si>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</si>
  <si>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</si>
  <si>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</si>
  <si>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</si>
  <si>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</si>
  <si>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</si>
  <si>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</si>
  <si>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</si>
  <si>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</si>
  <si>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</si>
  <si>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</si>
  <si>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</si>
  <si>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</si>
  <si>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</si>
  <si>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</si>
  <si>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</si>
  <si>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</si>
  <si>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</si>
  <si>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</si>
  <si>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</si>
  <si>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</si>
  <si>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</si>
  <si>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</si>
  <si>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</si>
  <si>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</si>
  <si>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</si>
  <si>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</si>
  <si>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</si>
  <si>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</si>
  <si>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</si>
  <si>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</si>
  <si>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</si>
  <si>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</si>
  <si>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</si>
  <si>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</si>
  <si>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</si>
  <si>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</si>
  <si>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</si>
  <si>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</si>
  <si>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</si>
  <si>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</si>
  <si>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</si>
  <si>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</si>
  <si>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</si>
  <si>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</si>
  <si>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</si>
  <si>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</si>
  <si>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</si>
  <si>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</si>
  <si>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</si>
  <si>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</si>
  <si>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</si>
  <si>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</si>
  <si>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</si>
  <si>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</si>
  <si>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</si>
  <si>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</si>
  <si>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</si>
  <si>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</si>
  <si>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</si>
  <si>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</si>
  <si>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</si>
  <si>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</si>
  <si>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</si>
  <si>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</si>
  <si>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</si>
  <si>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</si>
  <si>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</si>
  <si>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</si>
  <si>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</si>
  <si>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</si>
  <si>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</si>
  <si>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</si>
  <si>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</si>
  <si>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</si>
  <si>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</si>
  <si>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</si>
  <si>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</si>
  <si>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</si>
  <si>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</si>
  <si>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</si>
  <si>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</si>
  <si>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</si>
  <si>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</si>
  <si>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</si>
  <si>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</si>
  <si>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</si>
  <si>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</si>
  <si>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</si>
  <si>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</si>
  <si>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</si>
  <si>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</si>
  <si>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</si>
  <si>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</si>
  <si>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</si>
  <si>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</si>
  <si>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</si>
  <si>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</si>
  <si>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</si>
  <si>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</si>
  <si>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</si>
  <si>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</si>
  <si>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</si>
  <si>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</si>
  <si>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</si>
  <si>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</si>
  <si>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</si>
  <si>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</si>
  <si>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</si>
  <si>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</si>
  <si>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</si>
  <si>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</si>
  <si>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</si>
  <si>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</si>
  <si>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</si>
  <si>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</si>
  <si>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</si>
  <si>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</si>
  <si>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</si>
  <si>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</si>
  <si>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</si>
  <si>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</si>
  <si>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</si>
  <si>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</si>
  <si>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</si>
  <si>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</si>
  <si>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</si>
  <si>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</si>
  <si>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</si>
  <si>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</si>
  <si>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</si>
  <si>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</si>
  <si>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</si>
  <si>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</si>
  <si>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</si>
  <si>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</si>
  <si>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</si>
  <si>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</si>
  <si>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</si>
  <si>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</si>
  <si>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</si>
  <si>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</si>
  <si>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</si>
  <si>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</si>
  <si>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</si>
  <si>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</si>
  <si>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</si>
  <si>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</si>
  <si>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</si>
  <si>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</si>
  <si>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</si>
  <si>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</si>
  <si>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</si>
  <si>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</si>
  <si>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</si>
  <si>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</si>
  <si>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</si>
  <si>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</si>
  <si>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</si>
  <si>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</si>
  <si>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</si>
  <si>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</si>
  <si>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</si>
  <si>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</si>
  <si>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</si>
  <si>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</si>
  <si>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</si>
  <si>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</si>
  <si>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</si>
  <si>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</si>
  <si>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</si>
  <si>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</si>
  <si>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</si>
  <si>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</si>
  <si>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</si>
  <si>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</si>
  <si>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</si>
  <si>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</si>
  <si>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</si>
  <si>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</si>
  <si>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</si>
  <si>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</si>
  <si>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</si>
  <si>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</si>
  <si>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</si>
  <si>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</si>
  <si>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</si>
  <si>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</si>
  <si>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</si>
  <si>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</si>
  <si>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</si>
  <si>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</si>
  <si>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</si>
  <si>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</si>
  <si>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</si>
  <si>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</si>
  <si>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</si>
  <si>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</si>
  <si>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</si>
  <si>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</si>
  <si>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</si>
  <si>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</si>
  <si>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</si>
  <si>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</si>
  <si>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</si>
  <si>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</si>
  <si>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</si>
  <si>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</si>
  <si>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</si>
  <si>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</si>
  <si>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</si>
  <si>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</si>
  <si>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</si>
  <si>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</si>
  <si>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</si>
  <si>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</si>
  <si>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</si>
  <si>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</si>
  <si>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</si>
  <si>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</si>
  <si>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</si>
  <si>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</si>
  <si>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</si>
  <si>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</si>
  <si>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</si>
  <si>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</si>
  <si>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</si>
  <si>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</si>
  <si>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</si>
  <si>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</si>
  <si>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</si>
  <si>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</si>
  <si>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</si>
  <si>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</si>
  <si>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</si>
  <si>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</si>
  <si>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</si>
  <si>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</si>
  <si>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</si>
  <si>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</si>
  <si>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</si>
  <si>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</si>
  <si>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</si>
  <si>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</si>
  <si>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</si>
  <si>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</si>
  <si>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</si>
  <si>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</si>
  <si>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</si>
  <si>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</si>
  <si>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</si>
  <si>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</si>
  <si>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</si>
  <si>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</si>
  <si>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</si>
  <si>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</si>
  <si>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</si>
  <si>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</si>
  <si>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</si>
  <si>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</si>
  <si>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</si>
  <si>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</si>
  <si>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</si>
  <si>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</si>
  <si>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</si>
  <si>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</si>
  <si>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</si>
  <si>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</si>
  <si>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</si>
  <si>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</si>
  <si>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</si>
  <si>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</si>
  <si>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</si>
  <si>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</si>
  <si>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</si>
  <si>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</si>
  <si>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</si>
  <si>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</si>
  <si>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</si>
  <si>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</si>
  <si>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</si>
  <si>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</si>
  <si>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</si>
  <si>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</si>
  <si>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</si>
  <si>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</si>
  <si>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</si>
  <si>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</si>
  <si>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</si>
  <si>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</si>
  <si>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</si>
  <si>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</si>
  <si>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</si>
  <si>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</si>
  <si>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</si>
  <si>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</si>
  <si>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</si>
  <si>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</si>
  <si>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</si>
  <si>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</si>
  <si>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</si>
  <si>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</si>
  <si>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</si>
  <si>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</si>
  <si>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</si>
  <si>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</si>
  <si>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</si>
  <si>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</si>
  <si>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</si>
  <si>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</si>
  <si>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</si>
  <si>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</si>
  <si>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</si>
  <si>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</si>
  <si>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</si>
  <si>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</si>
  <si>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</si>
  <si>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</si>
  <si>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</si>
  <si>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</si>
  <si>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</si>
  <si>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</si>
  <si>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</si>
  <si>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</si>
  <si>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</si>
  <si>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</si>
  <si>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</si>
  <si>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</si>
  <si>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</si>
  <si>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</si>
  <si>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</si>
  <si>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</si>
  <si>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</si>
  <si>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</si>
  <si>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</si>
  <si>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</si>
  <si>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</si>
  <si>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</si>
  <si>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</si>
  <si>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</si>
  <si>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</si>
  <si>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</si>
  <si>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</si>
  <si>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</si>
  <si>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</si>
  <si>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</si>
  <si>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</si>
  <si>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</si>
  <si>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</si>
  <si>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</si>
  <si>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</si>
  <si>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</si>
  <si>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</si>
  <si>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</si>
  <si>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</si>
  <si>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</si>
  <si>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</si>
  <si>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</si>
  <si>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</si>
  <si>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</si>
  <si>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</si>
  <si>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</si>
  <si>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</si>
  <si>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</si>
  <si>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</si>
  <si>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</si>
  <si>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</si>
  <si>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</si>
  <si>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</si>
  <si>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</si>
  <si>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</si>
  <si>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</si>
  <si>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</si>
  <si>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</si>
  <si>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県から送付する案内文・通知書等の送付先</t>
    <rPh sb="0" eb="1">
      <t>ケン</t>
    </rPh>
    <rPh sb="3" eb="5">
      <t>ソウフ</t>
    </rPh>
    <rPh sb="7" eb="10">
      <t>アンナイブン</t>
    </rPh>
    <rPh sb="11" eb="15">
      <t>ツウチショトウ</t>
    </rPh>
    <rPh sb="16" eb="19">
      <t>ソウフサキ</t>
    </rPh>
    <phoneticPr fontId="8"/>
  </si>
  <si>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8"/>
  </si>
  <si>
    <t>※法人名が明記されている口座情報をご記載ください</t>
    <rPh sb="1" eb="3">
      <t>ホウジン</t>
    </rPh>
    <rPh sb="3" eb="4">
      <t>メイ</t>
    </rPh>
    <rPh sb="5" eb="7">
      <t>メイキ</t>
    </rPh>
    <rPh sb="12" eb="14">
      <t>コウザ</t>
    </rPh>
    <rPh sb="14" eb="16">
      <t>ジョウホウ</t>
    </rPh>
    <rPh sb="18" eb="20">
      <t>キサイ</t>
    </rPh>
    <phoneticPr fontId="8"/>
  </si>
  <si>
    <t>金融機関名</t>
    <rPh sb="0" eb="2">
      <t>キンユウ</t>
    </rPh>
    <rPh sb="2" eb="4">
      <t>キカン</t>
    </rPh>
    <rPh sb="4" eb="5">
      <t>メイ</t>
    </rPh>
    <phoneticPr fontId="93"/>
  </si>
  <si>
    <t>店舗名</t>
    <rPh sb="0" eb="2">
      <t>テンポ</t>
    </rPh>
    <rPh sb="2" eb="3">
      <t>メイ</t>
    </rPh>
    <phoneticPr fontId="93"/>
  </si>
  <si>
    <t>金融機関コード
4ケタを半角数字で入力</t>
    <rPh sb="0" eb="2">
      <t>キンユウ</t>
    </rPh>
    <rPh sb="2" eb="4">
      <t>キカン</t>
    </rPh>
    <rPh sb="12" eb="14">
      <t>ハンカク</t>
    </rPh>
    <rPh sb="14" eb="16">
      <t>スウジ</t>
    </rPh>
    <phoneticPr fontId="93"/>
  </si>
  <si>
    <t>支店コード
3ケタを半角数字で入力</t>
    <rPh sb="0" eb="2">
      <t>シテン</t>
    </rPh>
    <rPh sb="10" eb="12">
      <t>ハンカク</t>
    </rPh>
    <rPh sb="12" eb="14">
      <t>スウジ</t>
    </rPh>
    <phoneticPr fontId="93"/>
  </si>
  <si>
    <t>預金種別
普通：１
当座：２</t>
    <rPh sb="0" eb="2">
      <t>ヨキン</t>
    </rPh>
    <rPh sb="2" eb="4">
      <t>シュベツ</t>
    </rPh>
    <rPh sb="5" eb="7">
      <t>フツウ</t>
    </rPh>
    <rPh sb="10" eb="12">
      <t>トウザ</t>
    </rPh>
    <phoneticPr fontId="93"/>
  </si>
  <si>
    <t>口座番号7ケタを
半角数字で入力</t>
    <rPh sb="0" eb="2">
      <t>コウザ</t>
    </rPh>
    <rPh sb="2" eb="4">
      <t>バンゴウ</t>
    </rPh>
    <rPh sb="9" eb="11">
      <t>ハンカク</t>
    </rPh>
    <rPh sb="11" eb="13">
      <t>スウジ</t>
    </rPh>
    <phoneticPr fontId="93"/>
  </si>
  <si>
    <t>口座名義人（カナ）</t>
    <rPh sb="0" eb="2">
      <t>コウザ</t>
    </rPh>
    <rPh sb="2" eb="4">
      <t>メイギ</t>
    </rPh>
    <rPh sb="4" eb="5">
      <t>ニン</t>
    </rPh>
    <phoneticPr fontId="93"/>
  </si>
  <si>
    <t>第１号様式</t>
    <rPh sb="0" eb="1">
      <t>ダイ</t>
    </rPh>
    <rPh sb="2" eb="3">
      <t>ゴウ</t>
    </rPh>
    <rPh sb="3" eb="5">
      <t>ヨウシキ</t>
    </rPh>
    <phoneticPr fontId="8"/>
  </si>
  <si>
    <t>　　令和</t>
    <rPh sb="2" eb="4">
      <t>レイワ</t>
    </rPh>
    <phoneticPr fontId="8"/>
  </si>
  <si>
    <t>年</t>
    <rPh sb="0" eb="1">
      <t>ネン</t>
    </rPh>
    <phoneticPr fontId="8"/>
  </si>
  <si>
    <t>月</t>
    <rPh sb="0" eb="1">
      <t>ゲツ</t>
    </rPh>
    <phoneticPr fontId="8"/>
  </si>
  <si>
    <t>岡山県障害福祉従事者処遇改善緊急支援事業交付申請書</t>
    <rPh sb="0" eb="3">
      <t>オカヤマケン</t>
    </rPh>
    <rPh sb="3" eb="18">
      <t>ショウガイフクシジュウジシャショグウカイゼンキンキュウシエン</t>
    </rPh>
    <rPh sb="18" eb="20">
      <t>ジギョウ</t>
    </rPh>
    <rPh sb="20" eb="22">
      <t>コウフ</t>
    </rPh>
    <rPh sb="22" eb="25">
      <t>シンセイショ</t>
    </rPh>
    <phoneticPr fontId="8"/>
  </si>
  <si>
    <t>岡山県知事</t>
    <rPh sb="3" eb="5">
      <t>チジ</t>
    </rPh>
    <phoneticPr fontId="8"/>
  </si>
  <si>
    <t>様</t>
    <rPh sb="0" eb="1">
      <t>サマ</t>
    </rPh>
    <phoneticPr fontId="8"/>
  </si>
  <si>
    <t>（申請者）</t>
    <rPh sb="1" eb="4">
      <t>シンセイシャ</t>
    </rPh>
    <phoneticPr fontId="8"/>
  </si>
  <si>
    <t>郵便番号</t>
    <rPh sb="0" eb="2">
      <t>ユウビン</t>
    </rPh>
    <rPh sb="2" eb="4">
      <t>バンゴウ</t>
    </rPh>
    <phoneticPr fontId="8"/>
  </si>
  <si>
    <t>住所</t>
    <rPh sb="0" eb="2">
      <t>ジュウショ</t>
    </rPh>
    <phoneticPr fontId="8"/>
  </si>
  <si>
    <t>代表者の役職</t>
    <rPh sb="0" eb="3">
      <t>ダイヒョウシャ</t>
    </rPh>
    <rPh sb="4" eb="6">
      <t>ヤクショク</t>
    </rPh>
    <phoneticPr fontId="8"/>
  </si>
  <si>
    <t>代表者氏名</t>
    <rPh sb="0" eb="3">
      <t>ダイヒョウシャ</t>
    </rPh>
    <rPh sb="3" eb="5">
      <t>シメイ</t>
    </rPh>
    <phoneticPr fontId="8"/>
  </si>
  <si>
    <t>　標記について、岡山県補助金等交付規則第４条の規定により、関係書類を添えて申請します。</t>
    <rPh sb="1" eb="3">
      <t>ヒョウキ</t>
    </rPh>
    <rPh sb="11" eb="14">
      <t>ホジョキン</t>
    </rPh>
    <rPh sb="14" eb="15">
      <t>トウ</t>
    </rPh>
    <rPh sb="15" eb="17">
      <t>コウフ</t>
    </rPh>
    <rPh sb="17" eb="19">
      <t>キソク</t>
    </rPh>
    <rPh sb="19" eb="20">
      <t>ダイ</t>
    </rPh>
    <rPh sb="21" eb="22">
      <t>ジョウ</t>
    </rPh>
    <rPh sb="23" eb="25">
      <t>キテイ</t>
    </rPh>
    <rPh sb="29" eb="31">
      <t>カンケイ</t>
    </rPh>
    <rPh sb="31" eb="33">
      <t>ショルイ</t>
    </rPh>
    <rPh sb="34" eb="35">
      <t>ソ</t>
    </rPh>
    <rPh sb="37" eb="39">
      <t>シンセイ</t>
    </rPh>
    <phoneticPr fontId="8"/>
  </si>
  <si>
    <t>　　申　請　額　：　</t>
    <rPh sb="2" eb="3">
      <t>サル</t>
    </rPh>
    <rPh sb="4" eb="5">
      <t>ショウ</t>
    </rPh>
    <rPh sb="6" eb="7">
      <t>ガク</t>
    </rPh>
    <phoneticPr fontId="8"/>
  </si>
  <si>
    <t>金</t>
    <rPh sb="0" eb="1">
      <t>キン</t>
    </rPh>
    <phoneticPr fontId="8"/>
  </si>
  <si>
    <t>円</t>
    <rPh sb="0" eb="1">
      <t>エン</t>
    </rPh>
    <phoneticPr fontId="8"/>
  </si>
  <si>
    <t>　　　　　　　　　　　※別紙様式２－２の「提出先都道府県での補助金の見込額の合計」を記載</t>
    <phoneticPr fontId="8"/>
  </si>
  <si>
    <t>（添付書類）</t>
    <rPh sb="1" eb="3">
      <t>テンプ</t>
    </rPh>
    <rPh sb="3" eb="5">
      <t>ショルイ</t>
    </rPh>
    <phoneticPr fontId="8"/>
  </si>
  <si>
    <t>１　別紙様式２（計画書（障害福祉従事者処遇改善緊急支援事業）基本情報入力シート）</t>
    <rPh sb="2" eb="6">
      <t>ベッシヨウシキ</t>
    </rPh>
    <rPh sb="8" eb="11">
      <t>ケイカクショ</t>
    </rPh>
    <rPh sb="12" eb="27">
      <t>ショウガイフクシジュウジシャショグウカイゼンキンキュウシエン</t>
    </rPh>
    <rPh sb="27" eb="29">
      <t>ジギョウ</t>
    </rPh>
    <rPh sb="30" eb="34">
      <t>キホンジョウホウ</t>
    </rPh>
    <rPh sb="34" eb="36">
      <t>ニュウリョク</t>
    </rPh>
    <phoneticPr fontId="8"/>
  </si>
  <si>
    <t>２　別紙様式２－１（障害福祉従事者処遇改善緊急支援事業計画書　総括表）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ソウカツ</t>
    </rPh>
    <rPh sb="33" eb="34">
      <t>ヒョウ</t>
    </rPh>
    <phoneticPr fontId="8"/>
  </si>
  <si>
    <t>３　別紙様式２－２（障害福祉従事者処遇改善緊急支援事業計画書　個票）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コヒョウ</t>
    </rPh>
    <phoneticPr fontId="8"/>
  </si>
  <si>
    <t>４　別紙（職場環境等要件チェックシート）</t>
    <rPh sb="2" eb="4">
      <t>ベッシ</t>
    </rPh>
    <rPh sb="5" eb="10">
      <t>ショクバカンキョウトウ</t>
    </rPh>
    <rPh sb="10" eb="12">
      <t>ヨウケン</t>
    </rPh>
    <phoneticPr fontId="8"/>
  </si>
  <si>
    <t>　　※職場環境等要件の取組を実施している又は実施を誓約する場合</t>
    <rPh sb="3" eb="10">
      <t>ショクバカンキョウトウヨウケン</t>
    </rPh>
    <rPh sb="11" eb="13">
      <t>トリクミ</t>
    </rPh>
    <rPh sb="14" eb="16">
      <t>ジッシ</t>
    </rPh>
    <rPh sb="20" eb="21">
      <t>マタ</t>
    </rPh>
    <rPh sb="22" eb="24">
      <t>ジッシ</t>
    </rPh>
    <rPh sb="25" eb="27">
      <t>セイヤク</t>
    </rPh>
    <rPh sb="29" eb="31">
      <t>バアイ</t>
    </rPh>
    <phoneticPr fontId="8"/>
  </si>
  <si>
    <t>基本情報入力シートから自動転記</t>
    <rPh sb="0" eb="6">
      <t>キホンジョウホウニュウリョク</t>
    </rPh>
    <rPh sb="11" eb="15">
      <t>ジドウテンキ</t>
    </rPh>
    <phoneticPr fontId="8"/>
  </si>
  <si>
    <t>ｵｶﾔﾏｹﾝ</t>
    <phoneticPr fontId="8"/>
  </si>
  <si>
    <t>岡山県</t>
    <rPh sb="0" eb="3">
      <t>オカヤマケン</t>
    </rPh>
    <phoneticPr fontId="8"/>
  </si>
  <si>
    <t>700</t>
    <phoneticPr fontId="8"/>
  </si>
  <si>
    <t>8570</t>
    <phoneticPr fontId="8"/>
  </si>
  <si>
    <t>岡山県岡山市北区内山下二丁目4番6号</t>
    <rPh sb="0" eb="3">
      <t>オカヤマケン</t>
    </rPh>
    <rPh sb="3" eb="6">
      <t>オカヤマシ</t>
    </rPh>
    <rPh sb="6" eb="8">
      <t>キタク</t>
    </rPh>
    <rPh sb="8" eb="11">
      <t>ウチサンゲ</t>
    </rPh>
    <rPh sb="11" eb="14">
      <t>ニチョウメ</t>
    </rPh>
    <rPh sb="15" eb="16">
      <t>バン</t>
    </rPh>
    <rPh sb="17" eb="18">
      <t>ゴウ</t>
    </rPh>
    <phoneticPr fontId="8"/>
  </si>
  <si>
    <t>理事長</t>
    <rPh sb="0" eb="3">
      <t>リジチョウ</t>
    </rPh>
    <phoneticPr fontId="8"/>
  </si>
  <si>
    <t>岡山太郎</t>
    <rPh sb="0" eb="4">
      <t>オカヤマタロウ</t>
    </rPh>
    <phoneticPr fontId="8"/>
  </si>
  <si>
    <t>1111111111111</t>
    <phoneticPr fontId="8"/>
  </si>
  <si>
    <t>ｵｶﾔﾏﾊﾅｺ</t>
    <phoneticPr fontId="8"/>
  </si>
  <si>
    <t>岡山花子</t>
    <rPh sb="0" eb="4">
      <t>オカヤマハナコ</t>
    </rPh>
    <phoneticPr fontId="8"/>
  </si>
  <si>
    <t>086-123-4567</t>
    <phoneticPr fontId="8"/>
  </si>
  <si>
    <t>okayama@aaa.bbb.jp</t>
    <phoneticPr fontId="8"/>
  </si>
  <si>
    <t>3300000000</t>
    <phoneticPr fontId="8"/>
  </si>
  <si>
    <t>3300000001</t>
    <phoneticPr fontId="8"/>
  </si>
  <si>
    <t>3300000002</t>
    <phoneticPr fontId="8"/>
  </si>
  <si>
    <t>3300000003</t>
  </si>
  <si>
    <t>岡山市</t>
    <rPh sb="0" eb="3">
      <t>オカヤマシ</t>
    </rPh>
    <phoneticPr fontId="8"/>
  </si>
  <si>
    <t>倉敷市</t>
    <rPh sb="0" eb="3">
      <t>クラシキシ</t>
    </rPh>
    <phoneticPr fontId="8"/>
  </si>
  <si>
    <t>居宅介護おかやま</t>
    <rPh sb="0" eb="2">
      <t>キョタク</t>
    </rPh>
    <rPh sb="2" eb="4">
      <t>カイゴ</t>
    </rPh>
    <phoneticPr fontId="8"/>
  </si>
  <si>
    <t>生活介護おかやま</t>
    <rPh sb="0" eb="4">
      <t>セイカツカイゴ</t>
    </rPh>
    <phoneticPr fontId="8"/>
  </si>
  <si>
    <t>就労継続支援Ａ型おかやま</t>
    <rPh sb="0" eb="6">
      <t>シュウロウケイゾクシエン</t>
    </rPh>
    <rPh sb="7" eb="8">
      <t>ガタ</t>
    </rPh>
    <phoneticPr fontId="9"/>
  </si>
  <si>
    <t>計画相談支援おかやま</t>
    <rPh sb="0" eb="6">
      <t>ケイカクソウダンシエン</t>
    </rPh>
    <phoneticPr fontId="9"/>
  </si>
  <si>
    <t>○</t>
  </si>
  <si>
    <t>－</t>
  </si>
  <si>
    <t>債権譲渡をしていない</t>
  </si>
  <si>
    <t>✓（ア）</t>
  </si>
  <si>
    <t>✔</t>
  </si>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</sst>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0000"/>
    <numFmt numFmtId="182" formatCode="000"/>
    <numFmt numFmtId="183" formatCode="00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6"/>
      <name val="Meiryo UI"/>
      <family val="2"/>
      <charset val="128"/>
    </font>
    <font>
      <u/>
      <sz val="9"/>
      <color indexed="81"/>
      <name val="MS P ゴシック"/>
      <family val="3"/>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
      <patternFill patternType="solid">
        <fgColor theme="8" tint="0.59999389629810485"/>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74">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5"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49" fontId="27" fillId="0" borderId="10" xfId="0" applyNumberFormat="1" applyFont="1" applyBorder="1" applyAlignment="1">
      <alignment vertical="center" wrapText="1"/>
    </xf>
    <xf numFmtId="183" fontId="27" fillId="31" borderId="10" xfId="0" applyNumberFormat="1" applyFont="1" applyFill="1" applyBorder="1" applyAlignment="1" applyProtection="1">
      <alignment horizontal="center" vertical="center" wrapText="1"/>
      <protection locked="0"/>
    </xf>
    <xf numFmtId="0" fontId="95" fillId="24" borderId="0" xfId="0" applyFont="1" applyFill="1">
      <alignment vertical="center"/>
    </xf>
    <xf numFmtId="0" fontId="96" fillId="24" borderId="0" xfId="0" applyFont="1" applyFill="1">
      <alignment vertical="center"/>
    </xf>
    <xf numFmtId="0" fontId="97" fillId="24" borderId="0" xfId="0" applyFont="1" applyFill="1" applyAlignment="1">
      <alignment horizontal="right" vertical="center"/>
    </xf>
    <xf numFmtId="0" fontId="96" fillId="0" borderId="0" xfId="0" applyFont="1">
      <alignment vertical="center"/>
    </xf>
    <xf numFmtId="0" fontId="97" fillId="24" borderId="0" xfId="0" applyFont="1" applyFill="1" applyAlignment="1">
      <alignment horizontal="center" vertical="center"/>
    </xf>
    <xf numFmtId="0" fontId="97" fillId="0" borderId="0" xfId="0" applyFont="1">
      <alignment vertical="center"/>
    </xf>
    <xf numFmtId="0" fontId="97" fillId="0" borderId="0" xfId="0" applyFont="1" applyAlignment="1">
      <alignment horizontal="center" vertical="center"/>
    </xf>
    <xf numFmtId="0" fontId="97" fillId="0" borderId="0" xfId="0" applyFont="1" applyAlignment="1">
      <alignment horizontal="right" vertical="center"/>
    </xf>
    <xf numFmtId="0" fontId="98" fillId="0" borderId="0" xfId="0" applyFont="1" applyAlignment="1">
      <alignment horizontal="left" vertical="center"/>
    </xf>
    <xf numFmtId="0" fontId="97" fillId="24" borderId="0" xfId="0" applyFont="1" applyFill="1">
      <alignment vertical="center"/>
    </xf>
    <xf numFmtId="0" fontId="100" fillId="24" borderId="0" xfId="0" applyFont="1" applyFill="1">
      <alignment vertical="center"/>
    </xf>
    <xf numFmtId="176" fontId="98" fillId="24" borderId="0" xfId="0" applyNumberFormat="1" applyFont="1" applyFill="1">
      <alignment vertical="center"/>
    </xf>
    <xf numFmtId="0" fontId="98" fillId="0" borderId="0" xfId="0" applyFont="1">
      <alignment vertical="center"/>
    </xf>
    <xf numFmtId="0" fontId="98" fillId="24" borderId="0" xfId="0" applyFont="1" applyFill="1">
      <alignment vertical="center"/>
    </xf>
    <xf numFmtId="0" fontId="101" fillId="24" borderId="0" xfId="0" applyFont="1" applyFill="1">
      <alignment vertical="center"/>
    </xf>
    <xf numFmtId="0" fontId="102" fillId="24" borderId="0" xfId="0" applyFont="1" applyFill="1">
      <alignment vertical="center"/>
    </xf>
    <xf numFmtId="0" fontId="95" fillId="0" borderId="0" xfId="0" applyFont="1">
      <alignment vertical="center"/>
    </xf>
    <xf numFmtId="0" fontId="103" fillId="0" borderId="0" xfId="0" applyFont="1">
      <alignment vertical="center"/>
    </xf>
    <xf numFmtId="0" fontId="103" fillId="24" borderId="0" xfId="0" applyFont="1" applyFill="1">
      <alignment vertical="center"/>
    </xf>
    <xf numFmtId="0" fontId="104" fillId="24" borderId="0" xfId="0" applyFont="1" applyFill="1">
      <alignment vertical="center"/>
    </xf>
    <xf numFmtId="0" fontId="97" fillId="0" borderId="0" xfId="0" applyFont="1" applyAlignment="1">
      <alignment horizontal="center"/>
    </xf>
    <xf numFmtId="0" fontId="97" fillId="0" borderId="0" xfId="0" applyFont="1" applyAlignment="1">
      <alignment horizontal="center" vertical="center"/>
    </xf>
    <xf numFmtId="0" fontId="97" fillId="32" borderId="0" xfId="0" applyFont="1" applyFill="1" applyAlignment="1" applyProtection="1">
      <alignment horizontal="center" vertical="center"/>
      <protection locked="0"/>
    </xf>
    <xf numFmtId="0" fontId="97" fillId="0" borderId="0" xfId="0" applyFont="1" applyAlignment="1">
      <alignment horizontal="right" vertical="center"/>
    </xf>
    <xf numFmtId="0" fontId="97" fillId="0" borderId="0" xfId="0" applyFont="1" applyAlignment="1">
      <alignment horizontal="left" vertical="center" shrinkToFit="1"/>
    </xf>
    <xf numFmtId="0" fontId="98" fillId="32" borderId="0" xfId="0" applyFont="1" applyFill="1" applyAlignment="1">
      <alignment horizontal="left" vertical="center" shrinkToFit="1"/>
    </xf>
    <xf numFmtId="176" fontId="98" fillId="24" borderId="0" xfId="0" applyNumberFormat="1" applyFont="1" applyFill="1">
      <alignment vertical="center"/>
    </xf>
    <xf numFmtId="0" fontId="95" fillId="24" borderId="0" xfId="0" applyFont="1" applyFill="1">
      <alignment vertical="center"/>
    </xf>
    <xf numFmtId="0" fontId="98" fillId="0" borderId="0" xfId="0" applyFont="1" applyAlignment="1">
      <alignment horizontal="center" vertical="center" wrapText="1"/>
    </xf>
    <xf numFmtId="0" fontId="98" fillId="0" borderId="0" xfId="0" applyFont="1" applyAlignment="1">
      <alignment horizontal="left" vertical="center"/>
    </xf>
    <xf numFmtId="0" fontId="97" fillId="0" borderId="0" xfId="0" applyFont="1">
      <alignment vertical="center"/>
    </xf>
    <xf numFmtId="0" fontId="97" fillId="0" borderId="17" xfId="0" applyFont="1" applyBorder="1" applyAlignment="1">
      <alignment horizontal="center" vertical="center"/>
    </xf>
    <xf numFmtId="176" fontId="99" fillId="32" borderId="17" xfId="0" applyNumberFormat="1" applyFont="1" applyFill="1" applyBorder="1" applyAlignment="1">
      <alignment horizontal="center" vertical="center" shrinkToFit="1"/>
    </xf>
    <xf numFmtId="0" fontId="96" fillId="0" borderId="17" xfId="0" applyFont="1" applyBorder="1" applyAlignment="1">
      <alignment horizontal="center" vertical="center"/>
    </xf>
    <xf numFmtId="0" fontId="95" fillId="24" borderId="0" xfId="0" applyFont="1" applyFill="1" applyAlignment="1">
      <alignment horizontal="center" vertical="center"/>
    </xf>
    <xf numFmtId="49" fontId="98" fillId="32" borderId="0" xfId="0" applyNumberFormat="1" applyFont="1" applyFill="1" applyAlignment="1">
      <alignment horizontal="left" vertical="center" shrinkToFi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48" xfId="0" applyFont="1" applyBorder="1" applyAlignment="1">
      <alignment horizontal="center" vertical="center" wrapText="1"/>
    </xf>
    <xf numFmtId="0" fontId="37" fillId="0" borderId="42" xfId="0" applyFont="1" applyBorder="1" applyAlignment="1">
      <alignment horizontal="center" vertical="center"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wrapText="1"/>
    </xf>
    <xf numFmtId="0" fontId="34" fillId="25" borderId="10" xfId="0" applyFont="1" applyFill="1" applyBorder="1" applyAlignment="1">
      <alignment horizontal="center" vertical="center" wrapText="1"/>
    </xf>
    <xf numFmtId="0" fontId="34" fillId="25" borderId="10" xfId="0" applyFont="1" applyFill="1" applyBorder="1" applyAlignment="1">
      <alignment horizontal="center" vertical="center"/>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6" fillId="0" borderId="0" xfId="0" applyFont="1" applyAlignment="1">
      <alignment horizontal="center" vertical="center"/>
    </xf>
    <xf numFmtId="0" fontId="27" fillId="0" borderId="10" xfId="0" applyFont="1" applyBorder="1" applyAlignment="1">
      <alignment horizontal="center" vertical="center" wrapText="1"/>
    </xf>
    <xf numFmtId="49" fontId="27" fillId="0" borderId="10" xfId="0" applyNumberFormat="1" applyFont="1" applyBorder="1" applyAlignment="1">
      <alignment horizontal="center"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27" fillId="31" borderId="10" xfId="0" applyFont="1" applyFill="1" applyBorder="1" applyAlignment="1" applyProtection="1">
      <alignment horizontal="center" vertical="center" wrapText="1"/>
      <protection locked="0"/>
    </xf>
    <xf numFmtId="181" fontId="27" fillId="31" borderId="10" xfId="0" applyNumberFormat="1" applyFont="1" applyFill="1" applyBorder="1" applyAlignment="1" applyProtection="1">
      <alignment horizontal="center" vertical="center" wrapText="1"/>
      <protection locked="0"/>
    </xf>
    <xf numFmtId="182" fontId="27" fillId="31" borderId="10" xfId="0" applyNumberFormat="1" applyFont="1" applyFill="1" applyBorder="1" applyAlignment="1" applyProtection="1">
      <alignment horizontal="center" vertical="center" wrapText="1"/>
      <protection locked="0"/>
    </xf>
    <xf numFmtId="49" fontId="27" fillId="31" borderId="10" xfId="0" applyNumberFormat="1" applyFont="1" applyFill="1" applyBorder="1" applyAlignment="1" applyProtection="1">
      <alignment horizontal="center" vertical="center" wrapText="1"/>
      <protection locked="0"/>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40</xdr:col>
      <xdr:colOff>15875</xdr:colOff>
      <xdr:row>9</xdr:row>
      <xdr:rowOff>39687</xdr:rowOff>
    </xdr:from>
    <xdr:to>
      <xdr:col>41</xdr:col>
      <xdr:colOff>150812</xdr:colOff>
      <xdr:row>15</xdr:row>
      <xdr:rowOff>15875</xdr:rowOff>
    </xdr:to>
    <xdr:sp macro="" textlink="">
      <xdr:nvSpPr>
        <xdr:cNvPr id="2" name="右中かっこ 1">
          <a:extLst>
            <a:ext uri="{FF2B5EF4-FFF2-40B4-BE49-F238E27FC236}">
              <a16:creationId xmlns:a16="http://schemas.microsoft.com/office/drawing/2014/main" id="{98A9D8B5-658C-AE56-C870-E81980D3D32A}"/>
            </a:ext>
          </a:extLst>
        </xdr:cNvPr>
        <xdr:cNvSpPr/>
      </xdr:nvSpPr>
      <xdr:spPr bwMode="auto">
        <a:xfrm>
          <a:off x="7040563" y="2111375"/>
          <a:ext cx="309562" cy="1357313"/>
        </a:xfrm>
        <a:prstGeom prst="rightBrace">
          <a:avLst/>
        </a:prstGeom>
        <a:no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B656C-9A27-46D6-8305-F8C0801BCE49}">
  <sheetPr>
    <tabColor rgb="FFFFFF00"/>
  </sheetPr>
  <dimension ref="A1:AQ53"/>
  <sheetViews>
    <sheetView showGridLines="0" tabSelected="1" view="pageBreakPreview" zoomScale="120" zoomScaleNormal="120" zoomScaleSheetLayoutView="120" workbookViewId="0"/>
  </sheetViews>
  <sheetFormatPr defaultColWidth="2.25" defaultRowHeight="12"/>
  <cols>
    <col min="1" max="1" width="2.625" style="372" customWidth="1"/>
    <col min="2" max="20" width="2.25" style="372"/>
    <col min="21" max="21" width="2.5" style="372" bestFit="1" customWidth="1"/>
    <col min="22" max="16384" width="2.25" style="372"/>
  </cols>
  <sheetData>
    <row r="1" spans="1:43" ht="18" customHeight="1">
      <c r="A1" s="369" t="s">
        <v>2186</v>
      </c>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c r="AI1" s="370"/>
      <c r="AJ1" s="370"/>
      <c r="AK1" s="370"/>
      <c r="AL1" s="370"/>
      <c r="AM1" s="371"/>
    </row>
    <row r="2" spans="1:43" ht="18" customHeight="1">
      <c r="A2" s="373"/>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373"/>
      <c r="AG2" s="373"/>
      <c r="AH2" s="373"/>
      <c r="AI2" s="373"/>
      <c r="AJ2" s="373"/>
      <c r="AK2" s="373"/>
      <c r="AL2" s="373"/>
      <c r="AM2" s="373"/>
    </row>
    <row r="3" spans="1:43" ht="18" customHeight="1">
      <c r="A3" s="374"/>
      <c r="B3" s="374"/>
      <c r="C3" s="375"/>
      <c r="D3" s="375"/>
      <c r="E3" s="374"/>
      <c r="F3" s="374"/>
      <c r="G3" s="374"/>
      <c r="H3" s="374"/>
      <c r="I3" s="374"/>
      <c r="J3" s="374"/>
      <c r="K3" s="374"/>
      <c r="L3" s="374"/>
      <c r="M3" s="374"/>
      <c r="N3" s="374"/>
      <c r="O3" s="374"/>
      <c r="P3" s="374"/>
      <c r="Q3" s="374"/>
      <c r="R3" s="374"/>
      <c r="S3" s="374"/>
      <c r="T3" s="374"/>
      <c r="U3" s="374"/>
      <c r="V3" s="374"/>
      <c r="W3" s="374"/>
      <c r="X3" s="374"/>
      <c r="Y3" s="374"/>
      <c r="Z3" s="374"/>
      <c r="AA3" s="374"/>
      <c r="AB3" s="374"/>
      <c r="AC3" s="376" t="s">
        <v>2187</v>
      </c>
      <c r="AD3" s="391">
        <v>8</v>
      </c>
      <c r="AE3" s="391"/>
      <c r="AF3" s="375" t="s">
        <v>2188</v>
      </c>
      <c r="AG3" s="391">
        <v>1</v>
      </c>
      <c r="AH3" s="391"/>
      <c r="AI3" s="375" t="s">
        <v>2189</v>
      </c>
      <c r="AJ3" s="391">
        <v>28</v>
      </c>
      <c r="AK3" s="391"/>
      <c r="AL3" s="375" t="s">
        <v>64</v>
      </c>
      <c r="AM3" s="375"/>
    </row>
    <row r="4" spans="1:43" ht="18"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row>
    <row r="5" spans="1:43" ht="18" customHeight="1">
      <c r="A5" s="390" t="s">
        <v>2190</v>
      </c>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390"/>
    </row>
    <row r="6" spans="1:43" ht="18"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row>
    <row r="7" spans="1:43" ht="18" customHeight="1">
      <c r="A7" s="392" t="s">
        <v>2191</v>
      </c>
      <c r="B7" s="392"/>
      <c r="C7" s="392"/>
      <c r="D7" s="392"/>
      <c r="E7" s="392"/>
      <c r="F7" s="392"/>
      <c r="G7" s="392"/>
      <c r="H7" s="374"/>
      <c r="I7" s="374" t="s">
        <v>2192</v>
      </c>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row>
    <row r="8" spans="1:43" ht="18" customHeight="1">
      <c r="A8" s="376"/>
      <c r="B8" s="376"/>
      <c r="C8" s="376"/>
      <c r="D8" s="376"/>
      <c r="E8" s="376"/>
      <c r="F8" s="376"/>
      <c r="G8" s="376"/>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row>
    <row r="9" spans="1:43" ht="18" customHeight="1">
      <c r="A9" s="376"/>
      <c r="B9" s="376"/>
      <c r="C9" s="376"/>
      <c r="D9" s="376"/>
      <c r="E9" s="376"/>
      <c r="F9" s="376"/>
      <c r="G9" s="376"/>
      <c r="H9" s="374"/>
      <c r="I9" s="374"/>
      <c r="J9" s="374"/>
      <c r="K9" s="374"/>
      <c r="L9" s="374"/>
      <c r="M9" s="374"/>
      <c r="N9" s="374"/>
      <c r="O9" s="374"/>
      <c r="P9" s="374"/>
      <c r="Q9" s="374"/>
      <c r="R9" s="389" t="s">
        <v>2193</v>
      </c>
      <c r="S9" s="389"/>
      <c r="T9" s="389"/>
      <c r="U9" s="389"/>
      <c r="V9" s="374"/>
      <c r="W9" s="390"/>
      <c r="X9" s="390"/>
      <c r="Y9" s="390"/>
      <c r="Z9" s="390"/>
      <c r="AA9" s="374"/>
      <c r="AB9" s="374"/>
      <c r="AC9" s="374"/>
      <c r="AD9" s="374"/>
      <c r="AE9" s="374"/>
      <c r="AF9" s="374"/>
      <c r="AG9" s="374"/>
      <c r="AH9" s="374"/>
      <c r="AI9" s="374"/>
      <c r="AJ9" s="374"/>
      <c r="AK9" s="374"/>
      <c r="AL9" s="374"/>
      <c r="AM9" s="374"/>
      <c r="AQ9" s="397" t="s">
        <v>2209</v>
      </c>
    </row>
    <row r="10" spans="1:43" ht="18" customHeight="1">
      <c r="A10" s="376"/>
      <c r="B10" s="376"/>
      <c r="C10" s="376"/>
      <c r="D10" s="376"/>
      <c r="E10" s="376"/>
      <c r="F10" s="376"/>
      <c r="G10" s="376"/>
      <c r="H10" s="374"/>
      <c r="I10" s="374"/>
      <c r="J10" s="374"/>
      <c r="K10" s="374"/>
      <c r="L10" s="374"/>
      <c r="M10" s="374"/>
      <c r="N10" s="374"/>
      <c r="O10" s="374"/>
      <c r="P10" s="374"/>
      <c r="Q10" s="374"/>
      <c r="R10" s="393" t="s">
        <v>2194</v>
      </c>
      <c r="S10" s="393"/>
      <c r="T10" s="393"/>
      <c r="U10" s="393"/>
      <c r="V10" s="393"/>
      <c r="W10" s="394" t="str">
        <f>"〒"&amp;基本情報入力シート!L22&amp;"-"&amp;基本情報入力シート!Q22</f>
        <v>〒700-8570</v>
      </c>
      <c r="X10" s="394"/>
      <c r="Y10" s="394"/>
      <c r="Z10" s="394"/>
      <c r="AA10" s="394"/>
      <c r="AB10" s="394"/>
      <c r="AC10" s="394"/>
      <c r="AD10" s="394"/>
      <c r="AE10" s="394"/>
      <c r="AF10" s="394"/>
      <c r="AG10" s="394"/>
      <c r="AH10" s="394"/>
      <c r="AI10" s="394"/>
      <c r="AJ10" s="394"/>
      <c r="AK10" s="394"/>
      <c r="AL10" s="394"/>
      <c r="AM10" s="394"/>
      <c r="AQ10" s="397"/>
    </row>
    <row r="11" spans="1:43" ht="18" customHeight="1">
      <c r="A11" s="376"/>
      <c r="B11" s="376"/>
      <c r="C11" s="376"/>
      <c r="D11" s="376"/>
      <c r="E11" s="376"/>
      <c r="F11" s="376"/>
      <c r="G11" s="376"/>
      <c r="H11" s="374"/>
      <c r="I11" s="374"/>
      <c r="J11" s="374"/>
      <c r="K11" s="374"/>
      <c r="L11" s="374"/>
      <c r="M11" s="374"/>
      <c r="N11" s="374"/>
      <c r="O11" s="374"/>
      <c r="P11" s="374"/>
      <c r="Q11" s="374"/>
      <c r="R11" s="393" t="s">
        <v>2195</v>
      </c>
      <c r="S11" s="393"/>
      <c r="T11" s="393"/>
      <c r="U11" s="393"/>
      <c r="V11" s="393"/>
      <c r="W11" s="394" t="str">
        <f>基本情報入力シート!L23&amp;基本情報入力シート!L24</f>
        <v>岡山県岡山市北区内山下二丁目4番6号</v>
      </c>
      <c r="X11" s="394"/>
      <c r="Y11" s="394"/>
      <c r="Z11" s="394"/>
      <c r="AA11" s="394"/>
      <c r="AB11" s="394"/>
      <c r="AC11" s="394"/>
      <c r="AD11" s="394"/>
      <c r="AE11" s="394"/>
      <c r="AF11" s="394"/>
      <c r="AG11" s="394"/>
      <c r="AH11" s="394"/>
      <c r="AI11" s="394"/>
      <c r="AJ11" s="394"/>
      <c r="AK11" s="394"/>
      <c r="AL11" s="394"/>
      <c r="AM11" s="394"/>
      <c r="AQ11" s="397"/>
    </row>
    <row r="12" spans="1:43" ht="18" customHeight="1">
      <c r="A12" s="376"/>
      <c r="B12" s="376"/>
      <c r="C12" s="376"/>
      <c r="D12" s="376"/>
      <c r="E12" s="376"/>
      <c r="F12" s="376"/>
      <c r="G12" s="376"/>
      <c r="H12" s="374"/>
      <c r="I12" s="374"/>
      <c r="J12" s="374"/>
      <c r="K12" s="374"/>
      <c r="L12" s="374"/>
      <c r="M12" s="374"/>
      <c r="N12" s="374"/>
      <c r="O12" s="374"/>
      <c r="P12" s="374"/>
      <c r="Q12" s="374"/>
      <c r="R12" s="393" t="s">
        <v>32</v>
      </c>
      <c r="S12" s="393"/>
      <c r="T12" s="393"/>
      <c r="U12" s="393"/>
      <c r="V12" s="393"/>
      <c r="W12" s="394" t="str">
        <f>基本情報入力シート!L21</f>
        <v>岡山県</v>
      </c>
      <c r="X12" s="394"/>
      <c r="Y12" s="394"/>
      <c r="Z12" s="394"/>
      <c r="AA12" s="394"/>
      <c r="AB12" s="394"/>
      <c r="AC12" s="394"/>
      <c r="AD12" s="394"/>
      <c r="AE12" s="394"/>
      <c r="AF12" s="394"/>
      <c r="AG12" s="394"/>
      <c r="AH12" s="394"/>
      <c r="AI12" s="394"/>
      <c r="AJ12" s="394"/>
      <c r="AK12" s="394"/>
      <c r="AL12" s="394"/>
      <c r="AM12" s="394"/>
      <c r="AQ12" s="397"/>
    </row>
    <row r="13" spans="1:43" ht="18" customHeight="1">
      <c r="A13" s="376"/>
      <c r="B13" s="376"/>
      <c r="C13" s="376"/>
      <c r="D13" s="376"/>
      <c r="E13" s="376"/>
      <c r="F13" s="376"/>
      <c r="G13" s="376"/>
      <c r="H13" s="374"/>
      <c r="I13" s="374"/>
      <c r="J13" s="374"/>
      <c r="K13" s="374"/>
      <c r="L13" s="374"/>
      <c r="M13" s="374"/>
      <c r="N13" s="374"/>
      <c r="O13" s="374"/>
      <c r="P13" s="374"/>
      <c r="Q13" s="374"/>
      <c r="R13" s="393" t="s">
        <v>2196</v>
      </c>
      <c r="S13" s="393"/>
      <c r="T13" s="393"/>
      <c r="U13" s="393"/>
      <c r="V13" s="393"/>
      <c r="W13" s="394" t="str">
        <f>基本情報入力シート!L28</f>
        <v>理事長</v>
      </c>
      <c r="X13" s="394"/>
      <c r="Y13" s="394"/>
      <c r="Z13" s="394"/>
      <c r="AA13" s="394"/>
      <c r="AB13" s="394"/>
      <c r="AC13" s="394"/>
      <c r="AD13" s="394"/>
      <c r="AE13" s="394"/>
      <c r="AF13" s="394"/>
      <c r="AG13" s="394"/>
      <c r="AH13" s="394"/>
      <c r="AI13" s="394"/>
      <c r="AJ13" s="394"/>
      <c r="AK13" s="394"/>
      <c r="AL13" s="394"/>
      <c r="AM13" s="394"/>
      <c r="AQ13" s="397"/>
    </row>
    <row r="14" spans="1:43" ht="18" customHeight="1">
      <c r="A14" s="376"/>
      <c r="B14" s="376"/>
      <c r="C14" s="376"/>
      <c r="D14" s="376"/>
      <c r="E14" s="376"/>
      <c r="F14" s="376"/>
      <c r="G14" s="376"/>
      <c r="H14" s="374"/>
      <c r="I14" s="374"/>
      <c r="J14" s="374"/>
      <c r="K14" s="374"/>
      <c r="L14" s="374"/>
      <c r="M14" s="374"/>
      <c r="N14" s="374"/>
      <c r="O14" s="374"/>
      <c r="P14" s="374"/>
      <c r="Q14" s="374"/>
      <c r="R14" s="393" t="s">
        <v>2197</v>
      </c>
      <c r="S14" s="393"/>
      <c r="T14" s="393"/>
      <c r="U14" s="393"/>
      <c r="V14" s="393"/>
      <c r="W14" s="394" t="str">
        <f>基本情報入力シート!L29</f>
        <v>岡山太郎</v>
      </c>
      <c r="X14" s="394"/>
      <c r="Y14" s="394"/>
      <c r="Z14" s="394"/>
      <c r="AA14" s="394"/>
      <c r="AB14" s="394"/>
      <c r="AC14" s="394"/>
      <c r="AD14" s="394"/>
      <c r="AE14" s="394"/>
      <c r="AF14" s="394"/>
      <c r="AG14" s="394"/>
      <c r="AH14" s="394"/>
      <c r="AI14" s="394"/>
      <c r="AJ14" s="394"/>
      <c r="AK14" s="394"/>
      <c r="AL14" s="394"/>
      <c r="AM14" s="394"/>
      <c r="AQ14" s="397"/>
    </row>
    <row r="15" spans="1:43" ht="18" customHeight="1">
      <c r="A15" s="376"/>
      <c r="B15" s="376"/>
      <c r="C15" s="376"/>
      <c r="D15" s="376"/>
      <c r="E15" s="376"/>
      <c r="F15" s="376"/>
      <c r="G15" s="376"/>
      <c r="H15" s="374"/>
      <c r="I15" s="374"/>
      <c r="J15" s="374"/>
      <c r="K15" s="374"/>
      <c r="L15" s="374"/>
      <c r="M15" s="374"/>
      <c r="N15" s="374"/>
      <c r="O15" s="374"/>
      <c r="P15" s="374"/>
      <c r="Q15" s="374"/>
      <c r="R15" s="393" t="s">
        <v>18</v>
      </c>
      <c r="S15" s="393"/>
      <c r="T15" s="393"/>
      <c r="U15" s="393"/>
      <c r="V15" s="393"/>
      <c r="W15" s="404" t="str">
        <f>基本情報入力シート!L33</f>
        <v>086-123-4567</v>
      </c>
      <c r="X15" s="394"/>
      <c r="Y15" s="394"/>
      <c r="Z15" s="394"/>
      <c r="AA15" s="394"/>
      <c r="AB15" s="394"/>
      <c r="AC15" s="394"/>
      <c r="AD15" s="394"/>
      <c r="AE15" s="394"/>
      <c r="AF15" s="394"/>
      <c r="AG15" s="394"/>
      <c r="AH15" s="394"/>
      <c r="AI15" s="394"/>
      <c r="AJ15" s="394"/>
      <c r="AK15" s="394"/>
      <c r="AL15" s="394"/>
      <c r="AM15" s="394"/>
      <c r="AQ15" s="397"/>
    </row>
    <row r="16" spans="1:43" ht="18" customHeight="1">
      <c r="A16" s="374"/>
      <c r="B16" s="374"/>
      <c r="C16" s="375"/>
      <c r="D16" s="375"/>
      <c r="E16" s="374"/>
      <c r="F16" s="374"/>
      <c r="G16" s="374"/>
      <c r="H16" s="374"/>
      <c r="I16" s="374"/>
      <c r="J16" s="374"/>
      <c r="K16" s="374"/>
      <c r="L16" s="374"/>
      <c r="M16" s="374"/>
      <c r="N16" s="374"/>
      <c r="O16" s="374"/>
      <c r="P16" s="374"/>
      <c r="Q16" s="374"/>
      <c r="R16" s="374"/>
      <c r="S16" s="374"/>
      <c r="T16" s="374"/>
      <c r="U16" s="374"/>
      <c r="V16" s="374"/>
      <c r="W16" s="398"/>
      <c r="X16" s="398"/>
      <c r="Y16" s="398"/>
      <c r="Z16" s="398"/>
      <c r="AA16" s="398"/>
      <c r="AB16" s="398"/>
      <c r="AC16" s="398"/>
      <c r="AD16" s="398"/>
      <c r="AE16" s="398"/>
      <c r="AF16" s="398"/>
      <c r="AG16" s="398"/>
      <c r="AH16" s="398"/>
      <c r="AI16" s="398"/>
      <c r="AJ16" s="398"/>
      <c r="AK16" s="398"/>
      <c r="AL16" s="398"/>
      <c r="AM16" s="398"/>
      <c r="AQ16" s="397"/>
    </row>
    <row r="17" spans="1:43" ht="18" customHeight="1">
      <c r="A17" s="374"/>
      <c r="B17" s="374"/>
      <c r="C17" s="375"/>
      <c r="D17" s="375"/>
      <c r="E17" s="374"/>
      <c r="F17" s="374"/>
      <c r="G17" s="374"/>
      <c r="H17" s="374"/>
      <c r="I17" s="374"/>
      <c r="J17" s="374"/>
      <c r="K17" s="374"/>
      <c r="L17" s="374"/>
      <c r="M17" s="374"/>
      <c r="N17" s="374"/>
      <c r="O17" s="374"/>
      <c r="P17" s="374"/>
      <c r="Q17" s="374"/>
      <c r="R17" s="374"/>
      <c r="S17" s="374"/>
      <c r="T17" s="374"/>
      <c r="U17" s="374"/>
      <c r="V17" s="374"/>
      <c r="W17" s="377"/>
      <c r="X17" s="377"/>
      <c r="Y17" s="377"/>
      <c r="Z17" s="377"/>
      <c r="AA17" s="377"/>
      <c r="AB17" s="377"/>
      <c r="AC17" s="377"/>
      <c r="AD17" s="377"/>
      <c r="AE17" s="377"/>
      <c r="AF17" s="377"/>
      <c r="AG17" s="377"/>
      <c r="AH17" s="377"/>
      <c r="AI17" s="377"/>
      <c r="AJ17" s="377"/>
      <c r="AK17" s="377"/>
      <c r="AL17" s="377"/>
      <c r="AM17" s="377"/>
      <c r="AQ17" s="397"/>
    </row>
    <row r="18" spans="1:43" ht="18" customHeight="1">
      <c r="A18" s="374"/>
      <c r="B18" s="374"/>
      <c r="C18" s="375"/>
      <c r="D18" s="375"/>
      <c r="E18" s="374"/>
      <c r="F18" s="374"/>
      <c r="G18" s="374"/>
      <c r="H18" s="374"/>
      <c r="I18" s="374"/>
      <c r="J18" s="374"/>
      <c r="K18" s="374"/>
      <c r="L18" s="374"/>
      <c r="M18" s="374"/>
      <c r="N18" s="374"/>
      <c r="O18" s="374"/>
      <c r="P18" s="374"/>
      <c r="Q18" s="374"/>
      <c r="R18" s="374"/>
      <c r="S18" s="374"/>
      <c r="T18" s="374"/>
      <c r="U18" s="374"/>
      <c r="V18" s="374"/>
      <c r="W18" s="377"/>
      <c r="X18" s="377"/>
      <c r="Y18" s="377"/>
      <c r="Z18" s="377"/>
      <c r="AA18" s="377"/>
      <c r="AB18" s="377"/>
      <c r="AC18" s="377"/>
      <c r="AD18" s="377"/>
      <c r="AE18" s="377"/>
      <c r="AF18" s="377"/>
      <c r="AG18" s="377"/>
      <c r="AH18" s="377"/>
      <c r="AI18" s="377"/>
      <c r="AJ18" s="377"/>
      <c r="AK18" s="377"/>
      <c r="AL18" s="377"/>
      <c r="AM18" s="377"/>
      <c r="AQ18" s="397"/>
    </row>
    <row r="19" spans="1:43" ht="18" customHeight="1">
      <c r="A19" s="374" t="s">
        <v>2198</v>
      </c>
      <c r="B19" s="374"/>
      <c r="C19" s="375"/>
      <c r="D19" s="375"/>
      <c r="E19" s="374"/>
      <c r="F19" s="374"/>
      <c r="G19" s="374"/>
      <c r="H19" s="374"/>
      <c r="I19" s="374"/>
      <c r="J19" s="374"/>
      <c r="K19" s="374"/>
      <c r="L19" s="374"/>
      <c r="M19" s="374"/>
      <c r="N19" s="374"/>
      <c r="O19" s="374"/>
      <c r="P19" s="374"/>
      <c r="Q19" s="374"/>
      <c r="R19" s="374"/>
      <c r="S19" s="374"/>
      <c r="T19" s="374"/>
      <c r="U19" s="374"/>
      <c r="V19" s="374"/>
      <c r="W19" s="374"/>
      <c r="X19" s="374"/>
      <c r="Y19" s="374"/>
      <c r="Z19" s="374"/>
      <c r="AA19" s="374"/>
      <c r="AB19" s="374"/>
      <c r="AC19" s="374"/>
      <c r="AD19" s="374"/>
      <c r="AE19" s="374"/>
      <c r="AF19" s="374"/>
      <c r="AG19" s="374"/>
      <c r="AH19" s="374"/>
      <c r="AI19" s="374"/>
      <c r="AJ19" s="374"/>
      <c r="AK19" s="374"/>
      <c r="AL19" s="374"/>
      <c r="AM19" s="374"/>
    </row>
    <row r="20" spans="1:43" ht="18" customHeight="1">
      <c r="A20" s="374"/>
      <c r="B20" s="374"/>
      <c r="C20" s="375"/>
      <c r="D20" s="375"/>
      <c r="E20" s="374"/>
      <c r="F20" s="374"/>
      <c r="G20" s="374"/>
      <c r="H20" s="374"/>
      <c r="I20" s="374"/>
      <c r="J20" s="374"/>
      <c r="K20" s="374"/>
      <c r="L20" s="374"/>
      <c r="M20" s="374"/>
      <c r="N20" s="374"/>
      <c r="O20" s="374"/>
      <c r="P20" s="374"/>
      <c r="Q20" s="374"/>
      <c r="R20" s="374"/>
      <c r="S20" s="374"/>
      <c r="T20" s="374"/>
      <c r="U20" s="374"/>
      <c r="V20" s="374"/>
      <c r="W20" s="374"/>
      <c r="X20" s="374"/>
      <c r="Y20" s="374"/>
      <c r="Z20" s="374"/>
      <c r="AA20" s="374"/>
      <c r="AB20" s="374"/>
      <c r="AC20" s="374"/>
      <c r="AD20" s="374"/>
      <c r="AE20" s="374"/>
      <c r="AF20" s="374"/>
      <c r="AG20" s="374"/>
      <c r="AH20" s="374"/>
      <c r="AI20" s="374"/>
      <c r="AJ20" s="374"/>
      <c r="AK20" s="374"/>
      <c r="AL20" s="374"/>
      <c r="AM20" s="374"/>
    </row>
    <row r="21" spans="1:43" ht="18" customHeight="1"/>
    <row r="22" spans="1:43" ht="27" customHeight="1">
      <c r="B22" s="399" t="s">
        <v>2199</v>
      </c>
      <c r="C22" s="399"/>
      <c r="D22" s="399"/>
      <c r="E22" s="399"/>
      <c r="F22" s="399"/>
      <c r="G22" s="399"/>
      <c r="H22" s="399"/>
      <c r="I22" s="399"/>
      <c r="J22" s="399"/>
      <c r="K22" s="400" t="s">
        <v>2200</v>
      </c>
      <c r="L22" s="400"/>
      <c r="M22" s="401">
        <f>'別紙様式2-２（補助金 個票） '!F6</f>
        <v>89800</v>
      </c>
      <c r="N22" s="401"/>
      <c r="O22" s="401"/>
      <c r="P22" s="401"/>
      <c r="Q22" s="401"/>
      <c r="R22" s="401"/>
      <c r="S22" s="401"/>
      <c r="T22" s="401"/>
      <c r="U22" s="401"/>
      <c r="V22" s="401"/>
      <c r="W22" s="401"/>
      <c r="X22" s="401"/>
      <c r="Y22" s="402" t="s">
        <v>2201</v>
      </c>
      <c r="Z22" s="402"/>
    </row>
    <row r="23" spans="1:43" ht="18" customHeight="1">
      <c r="A23" s="403" t="s">
        <v>2202</v>
      </c>
      <c r="B23" s="403"/>
      <c r="C23" s="403"/>
      <c r="D23" s="403"/>
      <c r="E23" s="403"/>
      <c r="F23" s="403"/>
      <c r="G23" s="403"/>
      <c r="H23" s="403"/>
      <c r="I23" s="403"/>
      <c r="J23" s="403"/>
      <c r="K23" s="403"/>
      <c r="L23" s="403"/>
      <c r="M23" s="403"/>
      <c r="N23" s="403"/>
      <c r="O23" s="403"/>
      <c r="P23" s="403"/>
      <c r="Q23" s="403"/>
      <c r="R23" s="403"/>
      <c r="S23" s="403"/>
      <c r="T23" s="403"/>
      <c r="U23" s="403"/>
      <c r="V23" s="403"/>
      <c r="W23" s="403"/>
      <c r="X23" s="403"/>
      <c r="Y23" s="403"/>
      <c r="Z23" s="403"/>
      <c r="AA23" s="403"/>
      <c r="AB23" s="403"/>
      <c r="AC23" s="403"/>
      <c r="AD23" s="403"/>
      <c r="AE23" s="403"/>
      <c r="AF23" s="403"/>
      <c r="AG23" s="403"/>
      <c r="AH23" s="403"/>
      <c r="AI23" s="403"/>
      <c r="AJ23" s="403"/>
      <c r="AK23" s="403"/>
      <c r="AL23" s="403"/>
      <c r="AM23" s="403"/>
    </row>
    <row r="24" spans="1:43" ht="18"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80"/>
      <c r="Y24" s="380"/>
      <c r="Z24" s="380"/>
      <c r="AA24" s="380"/>
      <c r="AB24" s="380"/>
      <c r="AC24" s="381"/>
      <c r="AD24" s="378"/>
      <c r="AE24" s="378"/>
      <c r="AF24" s="382"/>
      <c r="AG24" s="370"/>
      <c r="AH24" s="378"/>
      <c r="AI24" s="383"/>
      <c r="AJ24" s="383"/>
      <c r="AK24" s="378"/>
      <c r="AL24" s="378"/>
      <c r="AM24" s="378"/>
    </row>
    <row r="25" spans="1:43" ht="18"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80"/>
      <c r="Y25" s="380"/>
      <c r="Z25" s="380"/>
      <c r="AA25" s="380"/>
      <c r="AB25" s="380"/>
      <c r="AC25" s="381"/>
      <c r="AD25" s="378"/>
      <c r="AE25" s="378"/>
      <c r="AF25" s="382"/>
      <c r="AG25" s="370"/>
      <c r="AH25" s="378"/>
      <c r="AI25" s="383"/>
      <c r="AJ25" s="383"/>
      <c r="AK25" s="378"/>
      <c r="AL25" s="378"/>
      <c r="AM25" s="378"/>
    </row>
    <row r="26" spans="1:43" ht="18"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80"/>
      <c r="Y26" s="380"/>
      <c r="Z26" s="380"/>
      <c r="AA26" s="380"/>
      <c r="AB26" s="380"/>
      <c r="AC26" s="381"/>
      <c r="AD26" s="378"/>
      <c r="AE26" s="378"/>
      <c r="AF26" s="382"/>
      <c r="AG26" s="370"/>
      <c r="AH26" s="378"/>
      <c r="AI26" s="383"/>
      <c r="AJ26" s="383"/>
      <c r="AK26" s="378"/>
      <c r="AL26" s="378"/>
      <c r="AM26" s="378"/>
    </row>
    <row r="27" spans="1:43" ht="18"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95"/>
      <c r="Y27" s="395"/>
      <c r="Z27" s="395"/>
      <c r="AA27" s="395"/>
      <c r="AB27" s="395"/>
      <c r="AC27" s="381"/>
      <c r="AD27" s="378"/>
      <c r="AE27" s="378"/>
      <c r="AF27" s="382"/>
      <c r="AG27" s="370"/>
      <c r="AH27" s="378"/>
      <c r="AI27" s="383"/>
      <c r="AJ27" s="383"/>
      <c r="AK27" s="378"/>
      <c r="AL27" s="378"/>
      <c r="AM27" s="378"/>
    </row>
    <row r="28" spans="1:43" s="374" customFormat="1" ht="18" customHeight="1">
      <c r="A28" s="378"/>
      <c r="B28" s="378" t="s">
        <v>2203</v>
      </c>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row>
    <row r="29" spans="1:43" s="385" customFormat="1" ht="18" customHeight="1">
      <c r="A29" s="384"/>
      <c r="B29" s="385" t="s">
        <v>2204</v>
      </c>
      <c r="C29" s="384"/>
      <c r="D29" s="384"/>
      <c r="E29" s="384"/>
      <c r="F29" s="384"/>
      <c r="G29" s="384"/>
      <c r="H29" s="384"/>
      <c r="I29" s="384"/>
      <c r="J29" s="384"/>
      <c r="K29" s="384"/>
      <c r="L29" s="384"/>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row>
    <row r="30" spans="1:43" s="386" customFormat="1" ht="18" customHeight="1">
      <c r="A30" s="396"/>
      <c r="B30" s="396"/>
      <c r="C30" s="396"/>
      <c r="D30" s="396"/>
      <c r="E30" s="396"/>
      <c r="F30" s="396"/>
      <c r="G30" s="396"/>
      <c r="H30" s="396"/>
      <c r="I30" s="396"/>
      <c r="J30" s="396"/>
      <c r="K30" s="396"/>
      <c r="L30" s="396"/>
      <c r="M30" s="396"/>
      <c r="N30" s="396"/>
      <c r="O30" s="396"/>
      <c r="P30" s="396"/>
      <c r="Q30" s="396"/>
      <c r="R30" s="396"/>
      <c r="S30" s="396"/>
      <c r="T30" s="396"/>
      <c r="U30" s="396"/>
      <c r="V30" s="396"/>
      <c r="W30" s="396"/>
      <c r="X30" s="396"/>
      <c r="Y30" s="396"/>
      <c r="Z30" s="396"/>
      <c r="AA30" s="396"/>
      <c r="AB30" s="396"/>
      <c r="AC30" s="396"/>
      <c r="AD30" s="396"/>
      <c r="AE30" s="396"/>
      <c r="AF30" s="396"/>
      <c r="AG30" s="396"/>
      <c r="AH30" s="396"/>
      <c r="AI30" s="396"/>
      <c r="AJ30" s="396"/>
      <c r="AK30" s="396"/>
      <c r="AL30" s="396"/>
      <c r="AM30" s="396"/>
    </row>
    <row r="31" spans="1:43" s="386" customFormat="1" ht="18" customHeight="1">
      <c r="A31" s="387"/>
      <c r="B31" s="388"/>
      <c r="C31" s="387"/>
      <c r="D31" s="387"/>
      <c r="E31" s="387"/>
      <c r="F31" s="387"/>
      <c r="G31" s="387"/>
      <c r="H31" s="387"/>
      <c r="I31" s="387"/>
      <c r="J31" s="387"/>
      <c r="K31" s="387"/>
      <c r="L31" s="387"/>
      <c r="M31" s="387"/>
      <c r="N31" s="387"/>
      <c r="O31" s="387"/>
      <c r="P31" s="387"/>
      <c r="Q31" s="387"/>
      <c r="R31" s="387"/>
      <c r="S31" s="387"/>
      <c r="T31" s="387"/>
      <c r="U31" s="387"/>
      <c r="V31" s="387"/>
      <c r="W31" s="387"/>
      <c r="X31" s="387"/>
      <c r="Y31" s="387"/>
      <c r="Z31" s="387"/>
      <c r="AA31" s="387"/>
      <c r="AB31" s="387"/>
      <c r="AC31" s="387"/>
      <c r="AD31" s="387"/>
      <c r="AE31" s="387"/>
      <c r="AF31" s="387"/>
      <c r="AG31" s="387"/>
      <c r="AH31" s="387"/>
      <c r="AI31" s="387"/>
      <c r="AJ31" s="387"/>
      <c r="AK31" s="387"/>
      <c r="AL31" s="387"/>
      <c r="AM31" s="387"/>
    </row>
    <row r="32" spans="1:43" s="386" customFormat="1" ht="18" customHeight="1">
      <c r="A32" s="387"/>
      <c r="B32" s="369" t="s">
        <v>2205</v>
      </c>
      <c r="C32" s="387"/>
      <c r="D32" s="387"/>
      <c r="E32" s="387"/>
      <c r="F32" s="387"/>
      <c r="G32" s="387"/>
      <c r="H32" s="387"/>
      <c r="I32" s="387"/>
      <c r="J32" s="387"/>
      <c r="K32" s="387"/>
      <c r="L32" s="387"/>
      <c r="M32" s="387"/>
      <c r="N32" s="387"/>
      <c r="O32" s="387"/>
      <c r="P32" s="387"/>
      <c r="Q32" s="387"/>
      <c r="R32" s="387"/>
      <c r="S32" s="387"/>
      <c r="T32" s="387"/>
      <c r="U32" s="387"/>
      <c r="V32" s="387"/>
      <c r="W32" s="387"/>
      <c r="X32" s="387"/>
      <c r="Y32" s="387"/>
      <c r="Z32" s="387"/>
      <c r="AA32" s="387"/>
      <c r="AB32" s="387"/>
      <c r="AC32" s="387"/>
      <c r="AD32" s="387"/>
      <c r="AE32" s="387"/>
      <c r="AF32" s="387"/>
      <c r="AG32" s="387"/>
      <c r="AH32" s="387"/>
      <c r="AI32" s="387"/>
      <c r="AJ32" s="387"/>
      <c r="AK32" s="387"/>
      <c r="AL32" s="387"/>
      <c r="AM32" s="387"/>
    </row>
    <row r="33" spans="1:39" s="385" customFormat="1" ht="18" customHeight="1">
      <c r="A33" s="384"/>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4"/>
    </row>
    <row r="34" spans="1:39" s="386" customFormat="1" ht="18" customHeight="1">
      <c r="A34" s="396"/>
      <c r="B34" s="396"/>
      <c r="C34" s="396"/>
      <c r="D34" s="396"/>
      <c r="E34" s="396"/>
      <c r="F34" s="396"/>
      <c r="G34" s="396"/>
      <c r="H34" s="396"/>
      <c r="I34" s="396"/>
      <c r="J34" s="396"/>
      <c r="K34" s="396"/>
      <c r="L34" s="396"/>
      <c r="M34" s="396"/>
      <c r="N34" s="396"/>
      <c r="O34" s="396"/>
      <c r="P34" s="396"/>
      <c r="Q34" s="396"/>
      <c r="R34" s="396"/>
      <c r="S34" s="396"/>
      <c r="T34" s="396"/>
      <c r="U34" s="396"/>
      <c r="V34" s="396"/>
      <c r="W34" s="396"/>
      <c r="X34" s="396"/>
      <c r="Y34" s="396"/>
      <c r="Z34" s="396"/>
      <c r="AA34" s="396"/>
      <c r="AB34" s="396"/>
      <c r="AC34" s="396"/>
      <c r="AD34" s="396"/>
      <c r="AE34" s="396"/>
      <c r="AF34" s="396"/>
      <c r="AG34" s="396"/>
      <c r="AH34" s="396"/>
      <c r="AI34" s="396"/>
      <c r="AJ34" s="396"/>
      <c r="AK34" s="396"/>
      <c r="AL34" s="396"/>
      <c r="AM34" s="396"/>
    </row>
    <row r="35" spans="1:39" s="386" customFormat="1" ht="18" customHeight="1">
      <c r="A35" s="369"/>
      <c r="B35" s="369" t="s">
        <v>2206</v>
      </c>
      <c r="D35" s="369"/>
      <c r="E35" s="369"/>
      <c r="F35" s="369"/>
      <c r="G35" s="369"/>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row>
    <row r="36" spans="1:39" s="386" customFormat="1" ht="18" customHeight="1">
      <c r="A36" s="369"/>
      <c r="D36" s="369"/>
      <c r="E36" s="369"/>
      <c r="F36" s="369"/>
      <c r="G36" s="369"/>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row>
    <row r="37" spans="1:39" s="385" customFormat="1" ht="18" customHeight="1">
      <c r="A37" s="369"/>
      <c r="B37" s="369"/>
      <c r="C37" s="369"/>
      <c r="D37" s="369"/>
      <c r="E37" s="369"/>
      <c r="F37" s="369"/>
      <c r="G37" s="369"/>
      <c r="H37" s="369"/>
      <c r="I37" s="369"/>
      <c r="J37" s="369"/>
      <c r="K37" s="369"/>
      <c r="L37" s="369"/>
      <c r="M37" s="369"/>
      <c r="N37" s="369"/>
      <c r="O37" s="369"/>
      <c r="P37" s="369"/>
      <c r="Q37" s="369"/>
      <c r="R37" s="369"/>
      <c r="S37" s="369"/>
      <c r="T37" s="369"/>
      <c r="U37" s="369"/>
      <c r="V37" s="369"/>
      <c r="W37" s="369"/>
      <c r="X37" s="369"/>
      <c r="Y37" s="369"/>
      <c r="Z37" s="369"/>
      <c r="AA37" s="369"/>
      <c r="AB37" s="369"/>
      <c r="AC37" s="369"/>
      <c r="AD37" s="369"/>
      <c r="AE37" s="369"/>
      <c r="AF37" s="369"/>
      <c r="AG37" s="369"/>
      <c r="AH37" s="369"/>
      <c r="AI37" s="369"/>
      <c r="AJ37" s="369"/>
      <c r="AK37" s="369"/>
      <c r="AL37" s="369"/>
      <c r="AM37" s="369"/>
    </row>
    <row r="38" spans="1:39" s="386" customFormat="1" ht="18" customHeight="1">
      <c r="A38" s="369"/>
      <c r="B38" s="369" t="s">
        <v>2207</v>
      </c>
      <c r="C38" s="369"/>
      <c r="D38" s="369"/>
      <c r="E38" s="369"/>
      <c r="F38" s="369"/>
      <c r="G38" s="369"/>
      <c r="H38" s="369"/>
      <c r="I38" s="369"/>
      <c r="J38" s="369"/>
      <c r="K38" s="369"/>
      <c r="L38" s="369"/>
      <c r="M38" s="369"/>
      <c r="N38" s="369"/>
      <c r="O38" s="369"/>
      <c r="P38" s="369"/>
      <c r="Q38" s="369"/>
      <c r="R38" s="369"/>
      <c r="S38" s="369"/>
      <c r="T38" s="369"/>
      <c r="U38" s="369"/>
      <c r="V38" s="369"/>
      <c r="W38" s="369"/>
      <c r="X38" s="369"/>
      <c r="Y38" s="369"/>
      <c r="Z38" s="369"/>
      <c r="AA38" s="369"/>
      <c r="AB38" s="369"/>
      <c r="AC38" s="369"/>
      <c r="AD38" s="369"/>
      <c r="AE38" s="369"/>
      <c r="AF38" s="369"/>
      <c r="AG38" s="369"/>
      <c r="AH38" s="369"/>
      <c r="AI38" s="369"/>
      <c r="AJ38" s="369"/>
      <c r="AK38" s="369"/>
      <c r="AL38" s="369"/>
      <c r="AM38" s="369"/>
    </row>
    <row r="39" spans="1:39" s="386" customFormat="1" ht="18" customHeight="1">
      <c r="A39" s="369"/>
      <c r="B39" s="369" t="s">
        <v>2208</v>
      </c>
      <c r="C39" s="369"/>
      <c r="D39" s="369"/>
      <c r="E39" s="369"/>
      <c r="F39" s="369"/>
      <c r="G39" s="369"/>
      <c r="H39" s="369"/>
      <c r="I39" s="369"/>
      <c r="J39" s="369"/>
      <c r="K39" s="369"/>
      <c r="L39" s="369"/>
      <c r="M39" s="369"/>
      <c r="N39" s="369"/>
      <c r="O39" s="369"/>
      <c r="P39" s="369"/>
      <c r="Q39" s="369"/>
      <c r="R39" s="369"/>
      <c r="S39" s="369"/>
      <c r="T39" s="369"/>
      <c r="U39" s="369"/>
      <c r="V39" s="369"/>
      <c r="W39" s="369"/>
      <c r="X39" s="369"/>
      <c r="Y39" s="369"/>
      <c r="Z39" s="369"/>
      <c r="AA39" s="369"/>
      <c r="AB39" s="369"/>
      <c r="AC39" s="369"/>
      <c r="AD39" s="369"/>
      <c r="AE39" s="369"/>
      <c r="AF39" s="369"/>
      <c r="AG39" s="369"/>
      <c r="AH39" s="369"/>
      <c r="AI39" s="369"/>
      <c r="AJ39" s="369"/>
      <c r="AK39" s="369"/>
      <c r="AL39" s="369"/>
      <c r="AM39" s="369"/>
    </row>
    <row r="40" spans="1:39" ht="18" customHeight="1">
      <c r="A40" s="370"/>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0"/>
      <c r="AD40" s="370"/>
      <c r="AE40" s="370"/>
      <c r="AF40" s="370"/>
      <c r="AG40" s="370"/>
      <c r="AH40" s="370"/>
      <c r="AI40" s="370"/>
      <c r="AJ40" s="370"/>
      <c r="AK40" s="370"/>
      <c r="AL40" s="370"/>
      <c r="AM40" s="370"/>
    </row>
    <row r="41" spans="1:39" ht="18" customHeight="1">
      <c r="A41" s="370"/>
      <c r="B41" s="378"/>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row>
    <row r="42" spans="1:39" ht="18" customHeight="1">
      <c r="A42" s="370"/>
      <c r="B42" s="378"/>
      <c r="C42" s="370"/>
      <c r="D42" s="370"/>
      <c r="E42" s="370"/>
      <c r="F42" s="370"/>
      <c r="G42" s="370"/>
      <c r="H42" s="370"/>
      <c r="I42" s="370"/>
      <c r="J42" s="370"/>
      <c r="K42" s="370"/>
      <c r="L42" s="370"/>
      <c r="M42" s="370"/>
      <c r="N42" s="370"/>
      <c r="O42" s="370"/>
      <c r="P42" s="370"/>
      <c r="Q42" s="370"/>
      <c r="R42" s="370"/>
      <c r="S42" s="370"/>
      <c r="T42" s="370"/>
      <c r="U42" s="370"/>
      <c r="V42" s="370"/>
      <c r="W42" s="370"/>
      <c r="X42" s="370"/>
      <c r="Y42" s="370"/>
      <c r="Z42" s="370"/>
      <c r="AA42" s="370"/>
      <c r="AB42" s="370"/>
      <c r="AC42" s="370"/>
      <c r="AD42" s="370"/>
      <c r="AE42" s="370"/>
      <c r="AF42" s="370"/>
      <c r="AG42" s="370"/>
      <c r="AH42" s="370"/>
      <c r="AI42" s="370"/>
      <c r="AJ42" s="370"/>
      <c r="AK42" s="370"/>
      <c r="AL42" s="370"/>
      <c r="AM42" s="370"/>
    </row>
    <row r="43" spans="1:39" ht="18" customHeight="1">
      <c r="A43" s="370"/>
      <c r="B43" s="378"/>
      <c r="C43" s="370"/>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row>
    <row r="44" spans="1:39" ht="18" customHeight="1">
      <c r="A44" s="370"/>
      <c r="B44" s="370"/>
      <c r="C44" s="370"/>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c r="AL44" s="370"/>
      <c r="AM44" s="370"/>
    </row>
    <row r="45" spans="1:39" ht="18" customHeight="1">
      <c r="A45" s="370"/>
      <c r="B45" s="370"/>
      <c r="C45" s="370"/>
      <c r="D45" s="370"/>
      <c r="E45" s="370"/>
      <c r="F45" s="370"/>
      <c r="G45" s="370"/>
      <c r="H45" s="370"/>
      <c r="I45" s="370"/>
      <c r="J45" s="370"/>
      <c r="K45" s="370"/>
      <c r="L45" s="370"/>
      <c r="M45" s="370"/>
      <c r="N45" s="370"/>
      <c r="O45" s="370"/>
      <c r="P45" s="370"/>
      <c r="Q45" s="370"/>
      <c r="R45" s="370"/>
      <c r="S45" s="370"/>
      <c r="T45" s="370"/>
      <c r="V45" s="370"/>
      <c r="W45" s="370"/>
      <c r="X45" s="370"/>
      <c r="Y45" s="370"/>
      <c r="Z45" s="370"/>
      <c r="AA45" s="370"/>
      <c r="AB45" s="370"/>
      <c r="AC45" s="370"/>
      <c r="AD45" s="370"/>
      <c r="AE45" s="370"/>
      <c r="AF45" s="370"/>
      <c r="AG45" s="370"/>
      <c r="AH45" s="370"/>
      <c r="AI45" s="370"/>
      <c r="AJ45" s="370"/>
      <c r="AK45" s="370"/>
      <c r="AL45" s="370"/>
      <c r="AM45" s="370"/>
    </row>
    <row r="46" spans="1:39" ht="18" customHeight="1">
      <c r="A46" s="370"/>
      <c r="B46" s="370"/>
      <c r="C46" s="370"/>
      <c r="D46" s="370"/>
      <c r="E46" s="370"/>
      <c r="F46" s="370"/>
      <c r="G46" s="370"/>
      <c r="H46" s="370"/>
      <c r="I46" s="370"/>
      <c r="J46" s="370"/>
      <c r="K46" s="370"/>
      <c r="L46" s="370"/>
      <c r="M46" s="370"/>
      <c r="N46" s="370"/>
      <c r="O46" s="370"/>
      <c r="P46" s="370"/>
      <c r="Q46" s="370"/>
      <c r="R46" s="370"/>
      <c r="S46" s="370"/>
      <c r="T46" s="370"/>
      <c r="X46" s="370"/>
      <c r="Z46" s="370"/>
      <c r="AA46" s="370"/>
      <c r="AB46" s="370"/>
      <c r="AC46" s="370"/>
      <c r="AD46" s="370"/>
      <c r="AE46" s="370"/>
      <c r="AF46" s="370"/>
      <c r="AG46" s="370"/>
      <c r="AH46" s="370"/>
      <c r="AI46" s="370"/>
      <c r="AJ46" s="370"/>
      <c r="AK46" s="370"/>
      <c r="AL46" s="370"/>
      <c r="AM46" s="370"/>
    </row>
    <row r="47" spans="1:39" ht="18.75" customHeight="1">
      <c r="A47" s="370"/>
      <c r="B47" s="370"/>
      <c r="C47" s="370"/>
      <c r="D47" s="370"/>
      <c r="E47" s="370"/>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row>
    <row r="48" spans="1:39" ht="18.75" customHeight="1">
      <c r="A48" s="370"/>
      <c r="B48" s="370"/>
      <c r="C48" s="370"/>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row>
    <row r="49" spans="1:39">
      <c r="A49" s="370"/>
      <c r="B49" s="370"/>
      <c r="C49" s="370"/>
      <c r="D49" s="370"/>
      <c r="E49" s="370"/>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row>
    <row r="50" spans="1:39">
      <c r="A50" s="370"/>
      <c r="B50" s="370"/>
      <c r="C50" s="370"/>
      <c r="D50" s="370"/>
      <c r="E50" s="370"/>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row>
    <row r="51" spans="1:39">
      <c r="A51" s="370"/>
      <c r="B51" s="370"/>
      <c r="C51" s="370"/>
      <c r="D51" s="370"/>
      <c r="E51" s="370"/>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row>
    <row r="52" spans="1:39">
      <c r="A52" s="370"/>
      <c r="B52" s="370"/>
      <c r="C52" s="370"/>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row>
    <row r="53" spans="1:39">
      <c r="A53" s="370"/>
      <c r="B53" s="370"/>
      <c r="C53" s="370"/>
      <c r="D53" s="370"/>
      <c r="E53" s="370"/>
      <c r="F53" s="370"/>
      <c r="G53" s="370"/>
      <c r="H53" s="370"/>
      <c r="I53" s="370"/>
      <c r="J53" s="370"/>
      <c r="K53" s="370"/>
      <c r="L53" s="370"/>
      <c r="M53" s="370"/>
      <c r="N53" s="370"/>
      <c r="O53" s="370"/>
      <c r="P53" s="370"/>
      <c r="Q53" s="370"/>
      <c r="R53" s="370"/>
      <c r="S53" s="370"/>
      <c r="T53" s="370"/>
      <c r="AL53" s="370"/>
      <c r="AM53" s="370"/>
    </row>
  </sheetData>
  <sheetProtection algorithmName="SHA-512" hashValue="yHeP7YYovbO7zAnqFQoUPgQKKwV/QOMkDuw0VlfmzYpXaTdqAIiW/I+a+tFW5YAAx4g4re2C0+rv19Exydcovg==" saltValue="TcYdfVARwGO1Bkh3qv6ONQ==" spinCount="100000" sheet="1" objects="1" scenarios="1"/>
  <mergeCells count="29">
    <mergeCell ref="X27:AB27"/>
    <mergeCell ref="A30:AM30"/>
    <mergeCell ref="A34:AM34"/>
    <mergeCell ref="AQ9:AQ18"/>
    <mergeCell ref="W16:AM16"/>
    <mergeCell ref="B22:J22"/>
    <mergeCell ref="K22:L22"/>
    <mergeCell ref="M22:X22"/>
    <mergeCell ref="Y22:Z22"/>
    <mergeCell ref="A23:AM23"/>
    <mergeCell ref="R13:V13"/>
    <mergeCell ref="W13:AM13"/>
    <mergeCell ref="R14:V14"/>
    <mergeCell ref="W14:AM14"/>
    <mergeCell ref="R15:V15"/>
    <mergeCell ref="W15:AM15"/>
    <mergeCell ref="R10:V10"/>
    <mergeCell ref="W10:AM10"/>
    <mergeCell ref="R11:V11"/>
    <mergeCell ref="W11:AM11"/>
    <mergeCell ref="R12:V12"/>
    <mergeCell ref="W12:AM12"/>
    <mergeCell ref="R9:U9"/>
    <mergeCell ref="W9:Z9"/>
    <mergeCell ref="AD3:AE3"/>
    <mergeCell ref="AG3:AH3"/>
    <mergeCell ref="AJ3:AK3"/>
    <mergeCell ref="A5:AM5"/>
    <mergeCell ref="A7:G7"/>
  </mergeCells>
  <phoneticPr fontId="8"/>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54"/>
  <sheetViews>
    <sheetView showGridLines="0" view="pageBreakPreview" zoomScale="110" zoomScaleNormal="80" zoomScaleSheetLayoutView="8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45" t="s">
        <v>2164</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153"/>
      <c r="AM1" s="154" t="s">
        <v>0</v>
      </c>
    </row>
    <row r="2" spans="1:39" s="152" customFormat="1" ht="28.9" customHeight="1">
      <c r="A2" s="444" t="s">
        <v>1</v>
      </c>
      <c r="B2" s="444"/>
      <c r="C2" s="444"/>
      <c r="D2" s="444"/>
      <c r="E2" s="444"/>
      <c r="F2" s="444"/>
      <c r="G2" s="444"/>
      <c r="H2" s="444"/>
      <c r="I2" s="444"/>
      <c r="J2" s="444"/>
      <c r="K2" s="444"/>
      <c r="L2" s="444"/>
      <c r="M2" s="444"/>
      <c r="N2" s="444"/>
      <c r="O2" s="444"/>
      <c r="P2" s="444"/>
      <c r="Q2" s="444"/>
      <c r="R2" s="444"/>
      <c r="S2" s="444"/>
      <c r="T2" s="444"/>
      <c r="U2" s="444"/>
      <c r="V2" s="444"/>
      <c r="W2" s="444"/>
      <c r="X2" s="444"/>
      <c r="Y2" s="444"/>
      <c r="Z2" s="444"/>
      <c r="AA2" s="444"/>
      <c r="AB2" s="444"/>
      <c r="AC2" s="444"/>
      <c r="AD2" s="444"/>
      <c r="AE2" s="444"/>
      <c r="AF2" s="155"/>
    </row>
    <row r="3" spans="1:39" s="157" customFormat="1" ht="99" customHeight="1">
      <c r="A3" s="488" t="s">
        <v>2142</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156"/>
    </row>
    <row r="4" spans="1:39" s="152" customFormat="1" ht="45" customHeight="1">
      <c r="A4" s="493" t="s">
        <v>2166</v>
      </c>
      <c r="B4" s="493"/>
      <c r="C4" s="493"/>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3"/>
      <c r="AD4" s="493"/>
      <c r="AE4" s="493"/>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44"/>
      <c r="B8" s="444"/>
      <c r="C8" s="444"/>
      <c r="D8" s="444"/>
      <c r="E8" s="444"/>
      <c r="F8" s="444"/>
      <c r="G8" s="444"/>
      <c r="H8" s="444"/>
      <c r="I8" s="444"/>
      <c r="J8" s="444"/>
      <c r="K8" s="444"/>
      <c r="L8" s="444"/>
      <c r="M8" s="444"/>
      <c r="N8" s="444"/>
      <c r="O8" s="444"/>
      <c r="P8" s="444"/>
      <c r="Q8" s="444"/>
      <c r="R8" s="444"/>
      <c r="S8" s="444"/>
      <c r="T8" s="444"/>
      <c r="U8" s="444"/>
      <c r="V8" s="444"/>
      <c r="W8" s="444"/>
      <c r="X8" s="444"/>
      <c r="Y8" s="444"/>
      <c r="Z8" s="444"/>
      <c r="AA8" s="444"/>
      <c r="AB8" s="444"/>
      <c r="AC8" s="444"/>
      <c r="AD8" s="444"/>
      <c r="AE8" s="444"/>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94" t="s">
        <v>2165</v>
      </c>
      <c r="B13" s="494"/>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row>
    <row r="14" spans="1:39" ht="38.450000000000003" customHeight="1">
      <c r="A14" s="495" t="s">
        <v>2144</v>
      </c>
      <c r="B14" s="495"/>
      <c r="C14" s="495"/>
      <c r="D14" s="495"/>
      <c r="E14" s="495"/>
      <c r="F14" s="495"/>
      <c r="G14" s="495"/>
      <c r="H14" s="495"/>
      <c r="I14" s="495"/>
      <c r="J14" s="495"/>
      <c r="K14" s="495"/>
      <c r="L14" s="495"/>
      <c r="M14" s="495"/>
      <c r="N14" s="495"/>
      <c r="O14" s="495"/>
      <c r="P14" s="495"/>
      <c r="Q14" s="495"/>
      <c r="R14" s="495"/>
      <c r="S14" s="495"/>
      <c r="T14" s="495"/>
      <c r="U14" s="333"/>
      <c r="V14" s="489" t="s">
        <v>320</v>
      </c>
      <c r="W14" s="490"/>
      <c r="X14" s="490"/>
      <c r="Y14" s="490"/>
      <c r="Z14" s="490"/>
      <c r="AA14" s="491"/>
      <c r="AB14" s="491"/>
      <c r="AC14" s="491"/>
      <c r="AD14" s="491"/>
      <c r="AE14" s="491"/>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46"/>
      <c r="W15" s="446"/>
      <c r="X15" s="446"/>
      <c r="Y15" s="446"/>
      <c r="Z15" s="446"/>
      <c r="AA15" s="446"/>
      <c r="AB15" s="446"/>
      <c r="AC15" s="446"/>
      <c r="AD15" s="446"/>
      <c r="AE15" s="446"/>
      <c r="AF15" s="163"/>
      <c r="AG15" s="31"/>
    </row>
    <row r="16" spans="1:39" ht="3" customHeight="1">
      <c r="A16" s="492"/>
      <c r="B16" s="492"/>
      <c r="C16" s="492"/>
      <c r="D16" s="492"/>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164"/>
    </row>
    <row r="17" spans="1:39" ht="3" customHeight="1">
      <c r="A17" s="492"/>
      <c r="B17" s="492"/>
      <c r="C17" s="492"/>
      <c r="D17" s="492"/>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66" t="s">
        <v>3</v>
      </c>
      <c r="B19" s="466"/>
      <c r="C19" s="466"/>
      <c r="D19" s="466"/>
      <c r="E19" s="466"/>
      <c r="F19" s="466"/>
      <c r="G19" s="466"/>
      <c r="H19" s="466"/>
      <c r="I19" s="466"/>
      <c r="J19" s="466"/>
      <c r="K19" s="466"/>
      <c r="L19" s="466"/>
      <c r="M19" s="466"/>
      <c r="N19" s="466"/>
      <c r="O19" s="466"/>
      <c r="P19" s="466"/>
      <c r="Q19" s="466"/>
      <c r="R19" s="466"/>
      <c r="S19" s="466"/>
      <c r="T19" s="466"/>
      <c r="U19" s="466"/>
      <c r="V19" s="466"/>
      <c r="W19" s="466"/>
      <c r="X19" s="466"/>
      <c r="Y19" s="466"/>
      <c r="Z19" s="466"/>
      <c r="AA19" s="466"/>
      <c r="AB19" s="34"/>
      <c r="AC19" s="34"/>
      <c r="AD19" s="34"/>
    </row>
    <row r="20" spans="1:39" ht="20.100000000000001" customHeight="1">
      <c r="A20" s="470" t="s">
        <v>4</v>
      </c>
      <c r="B20" s="455" t="s">
        <v>5</v>
      </c>
      <c r="C20" s="455"/>
      <c r="D20" s="455"/>
      <c r="E20" s="455"/>
      <c r="F20" s="455"/>
      <c r="G20" s="455"/>
      <c r="H20" s="455"/>
      <c r="I20" s="455"/>
      <c r="J20" s="455"/>
      <c r="K20" s="455"/>
      <c r="L20" s="474" t="s">
        <v>2210</v>
      </c>
      <c r="M20" s="475"/>
      <c r="N20" s="475"/>
      <c r="O20" s="475"/>
      <c r="P20" s="475"/>
      <c r="Q20" s="475"/>
      <c r="R20" s="475"/>
      <c r="S20" s="475"/>
      <c r="T20" s="475"/>
      <c r="U20" s="475"/>
      <c r="V20" s="475"/>
      <c r="W20" s="475"/>
      <c r="X20" s="475"/>
      <c r="Y20" s="475"/>
      <c r="Z20" s="475"/>
      <c r="AA20" s="475"/>
      <c r="AB20" s="475"/>
      <c r="AC20" s="475"/>
      <c r="AD20" s="476"/>
      <c r="AF20"/>
    </row>
    <row r="21" spans="1:39" ht="20.100000000000001" customHeight="1">
      <c r="A21" s="471"/>
      <c r="B21" s="455" t="s">
        <v>6</v>
      </c>
      <c r="C21" s="455"/>
      <c r="D21" s="455"/>
      <c r="E21" s="455"/>
      <c r="F21" s="455"/>
      <c r="G21" s="455"/>
      <c r="H21" s="455"/>
      <c r="I21" s="455"/>
      <c r="J21" s="455"/>
      <c r="K21" s="455"/>
      <c r="L21" s="474" t="s">
        <v>2211</v>
      </c>
      <c r="M21" s="475"/>
      <c r="N21" s="475"/>
      <c r="O21" s="475"/>
      <c r="P21" s="475"/>
      <c r="Q21" s="475"/>
      <c r="R21" s="475"/>
      <c r="S21" s="475"/>
      <c r="T21" s="475"/>
      <c r="U21" s="475"/>
      <c r="V21" s="475"/>
      <c r="W21" s="475"/>
      <c r="X21" s="475"/>
      <c r="Y21" s="475"/>
      <c r="Z21" s="475"/>
      <c r="AA21" s="475"/>
      <c r="AB21" s="475"/>
      <c r="AC21" s="475"/>
      <c r="AD21" s="476"/>
      <c r="AF21"/>
    </row>
    <row r="22" spans="1:39" ht="20.100000000000001" customHeight="1">
      <c r="A22" s="449" t="s">
        <v>7</v>
      </c>
      <c r="B22" s="455" t="s">
        <v>8</v>
      </c>
      <c r="C22" s="455"/>
      <c r="D22" s="455"/>
      <c r="E22" s="455"/>
      <c r="F22" s="455"/>
      <c r="G22" s="455"/>
      <c r="H22" s="455"/>
      <c r="I22" s="455"/>
      <c r="J22" s="455"/>
      <c r="K22" s="455"/>
      <c r="L22" s="482" t="s">
        <v>2212</v>
      </c>
      <c r="M22" s="483"/>
      <c r="N22" s="483"/>
      <c r="O22" s="484"/>
      <c r="P22" s="268"/>
      <c r="Q22" s="485" t="s">
        <v>2213</v>
      </c>
      <c r="R22" s="486"/>
      <c r="S22" s="486"/>
      <c r="T22" s="486"/>
      <c r="U22" s="487"/>
      <c r="V22" s="148"/>
      <c r="W22" s="148"/>
      <c r="X22" s="148"/>
      <c r="Y22" s="148"/>
      <c r="Z22" s="148"/>
      <c r="AA22" s="34"/>
      <c r="AB22" s="34"/>
      <c r="AC22" s="34"/>
      <c r="AD22" s="34"/>
      <c r="AF22"/>
      <c r="AM22" s="165" t="s">
        <v>9</v>
      </c>
    </row>
    <row r="23" spans="1:39" ht="44.25" customHeight="1">
      <c r="A23" s="472"/>
      <c r="B23" s="473" t="s">
        <v>10</v>
      </c>
      <c r="C23" s="473"/>
      <c r="D23" s="473"/>
      <c r="E23" s="473"/>
      <c r="F23" s="473"/>
      <c r="G23" s="473"/>
      <c r="H23" s="473"/>
      <c r="I23" s="473"/>
      <c r="J23" s="473"/>
      <c r="K23" s="473"/>
      <c r="L23" s="474" t="s">
        <v>2214</v>
      </c>
      <c r="M23" s="475"/>
      <c r="N23" s="475"/>
      <c r="O23" s="475"/>
      <c r="P23" s="475"/>
      <c r="Q23" s="475"/>
      <c r="R23" s="475"/>
      <c r="S23" s="475"/>
      <c r="T23" s="475"/>
      <c r="U23" s="475"/>
      <c r="V23" s="475"/>
      <c r="W23" s="475"/>
      <c r="X23" s="475"/>
      <c r="Y23" s="475"/>
      <c r="Z23" s="475"/>
      <c r="AA23" s="475"/>
      <c r="AB23" s="475"/>
      <c r="AC23" s="475"/>
      <c r="AD23" s="476"/>
      <c r="AF23"/>
      <c r="AM23" s="165" t="str">
        <f>L22&amp;"-"&amp;Q22</f>
        <v>700-8570</v>
      </c>
    </row>
    <row r="24" spans="1:39" ht="38.25" customHeight="1">
      <c r="A24" s="450"/>
      <c r="B24" s="473" t="s">
        <v>11</v>
      </c>
      <c r="C24" s="473"/>
      <c r="D24" s="473"/>
      <c r="E24" s="473"/>
      <c r="F24" s="473"/>
      <c r="G24" s="473"/>
      <c r="H24" s="473"/>
      <c r="I24" s="473"/>
      <c r="J24" s="473"/>
      <c r="K24" s="473"/>
      <c r="L24" s="477"/>
      <c r="M24" s="478"/>
      <c r="N24" s="478"/>
      <c r="O24" s="478"/>
      <c r="P24" s="478"/>
      <c r="Q24" s="478"/>
      <c r="R24" s="478"/>
      <c r="S24" s="478"/>
      <c r="T24" s="478"/>
      <c r="U24" s="478"/>
      <c r="V24" s="478"/>
      <c r="W24" s="478"/>
      <c r="X24" s="478"/>
      <c r="Y24" s="478"/>
      <c r="Z24" s="478"/>
      <c r="AA24" s="478"/>
      <c r="AB24" s="478"/>
      <c r="AC24" s="478"/>
      <c r="AD24" s="479"/>
      <c r="AF24"/>
    </row>
    <row r="25" spans="1:39" ht="20.100000000000001" customHeight="1">
      <c r="A25" s="440" t="s">
        <v>2176</v>
      </c>
      <c r="B25" s="455" t="s">
        <v>8</v>
      </c>
      <c r="C25" s="455"/>
      <c r="D25" s="455"/>
      <c r="E25" s="455"/>
      <c r="F25" s="455"/>
      <c r="G25" s="455"/>
      <c r="H25" s="455"/>
      <c r="I25" s="455"/>
      <c r="J25" s="455"/>
      <c r="K25" s="455"/>
      <c r="L25" s="482" t="s">
        <v>2212</v>
      </c>
      <c r="M25" s="483"/>
      <c r="N25" s="483"/>
      <c r="O25" s="484"/>
      <c r="P25" s="268"/>
      <c r="Q25" s="485" t="s">
        <v>2213</v>
      </c>
      <c r="R25" s="486"/>
      <c r="S25" s="486"/>
      <c r="T25" s="486"/>
      <c r="U25" s="487"/>
      <c r="V25" s="148"/>
      <c r="W25" s="148"/>
      <c r="X25" s="148"/>
      <c r="Y25" s="148"/>
      <c r="Z25" s="148"/>
      <c r="AA25" s="34"/>
      <c r="AB25" s="34"/>
      <c r="AC25" s="34"/>
      <c r="AD25" s="34"/>
      <c r="AF25"/>
      <c r="AM25" s="165" t="s">
        <v>9</v>
      </c>
    </row>
    <row r="26" spans="1:39" ht="44.25" customHeight="1">
      <c r="A26" s="480"/>
      <c r="B26" s="473" t="s">
        <v>10</v>
      </c>
      <c r="C26" s="473"/>
      <c r="D26" s="473"/>
      <c r="E26" s="473"/>
      <c r="F26" s="473"/>
      <c r="G26" s="473"/>
      <c r="H26" s="473"/>
      <c r="I26" s="473"/>
      <c r="J26" s="473"/>
      <c r="K26" s="473"/>
      <c r="L26" s="474" t="s">
        <v>2214</v>
      </c>
      <c r="M26" s="475"/>
      <c r="N26" s="475"/>
      <c r="O26" s="475"/>
      <c r="P26" s="475"/>
      <c r="Q26" s="475"/>
      <c r="R26" s="475"/>
      <c r="S26" s="475"/>
      <c r="T26" s="475"/>
      <c r="U26" s="475"/>
      <c r="V26" s="475"/>
      <c r="W26" s="475"/>
      <c r="X26" s="475"/>
      <c r="Y26" s="475"/>
      <c r="Z26" s="475"/>
      <c r="AA26" s="475"/>
      <c r="AB26" s="475"/>
      <c r="AC26" s="475"/>
      <c r="AD26" s="476"/>
      <c r="AF26"/>
      <c r="AM26" s="165" t="str">
        <f>L25&amp;"-"&amp;Q25</f>
        <v>700-8570</v>
      </c>
    </row>
    <row r="27" spans="1:39" ht="38.25" customHeight="1">
      <c r="A27" s="481"/>
      <c r="B27" s="473" t="s">
        <v>11</v>
      </c>
      <c r="C27" s="473"/>
      <c r="D27" s="473"/>
      <c r="E27" s="473"/>
      <c r="F27" s="473"/>
      <c r="G27" s="473"/>
      <c r="H27" s="473"/>
      <c r="I27" s="473"/>
      <c r="J27" s="473"/>
      <c r="K27" s="473"/>
      <c r="L27" s="477"/>
      <c r="M27" s="478"/>
      <c r="N27" s="478"/>
      <c r="O27" s="478"/>
      <c r="P27" s="478"/>
      <c r="Q27" s="478"/>
      <c r="R27" s="478"/>
      <c r="S27" s="478"/>
      <c r="T27" s="478"/>
      <c r="U27" s="478"/>
      <c r="V27" s="478"/>
      <c r="W27" s="478"/>
      <c r="X27" s="478"/>
      <c r="Y27" s="478"/>
      <c r="Z27" s="478"/>
      <c r="AA27" s="478"/>
      <c r="AB27" s="478"/>
      <c r="AC27" s="478"/>
      <c r="AD27" s="479"/>
      <c r="AF27"/>
    </row>
    <row r="28" spans="1:39" ht="30" customHeight="1">
      <c r="A28" s="453" t="s">
        <v>12</v>
      </c>
      <c r="B28" s="452" t="s">
        <v>13</v>
      </c>
      <c r="C28" s="455"/>
      <c r="D28" s="455"/>
      <c r="E28" s="455"/>
      <c r="F28" s="455"/>
      <c r="G28" s="455"/>
      <c r="H28" s="455"/>
      <c r="I28" s="455"/>
      <c r="J28" s="455"/>
      <c r="K28" s="455"/>
      <c r="L28" s="463" t="s">
        <v>2215</v>
      </c>
      <c r="M28" s="464"/>
      <c r="N28" s="464"/>
      <c r="O28" s="464"/>
      <c r="P28" s="464"/>
      <c r="Q28" s="464"/>
      <c r="R28" s="464"/>
      <c r="S28" s="464"/>
      <c r="T28" s="464"/>
      <c r="U28" s="464"/>
      <c r="V28" s="464"/>
      <c r="W28" s="464"/>
      <c r="X28" s="464"/>
      <c r="Y28" s="464"/>
      <c r="Z28" s="464"/>
      <c r="AA28" s="464"/>
      <c r="AB28" s="464"/>
      <c r="AC28" s="464"/>
      <c r="AD28" s="465"/>
      <c r="AF28"/>
    </row>
    <row r="29" spans="1:39" ht="19.5" customHeight="1">
      <c r="A29" s="454"/>
      <c r="B29" s="451" t="s">
        <v>14</v>
      </c>
      <c r="C29" s="451"/>
      <c r="D29" s="451"/>
      <c r="E29" s="451"/>
      <c r="F29" s="451"/>
      <c r="G29" s="451"/>
      <c r="H29" s="451"/>
      <c r="I29" s="451"/>
      <c r="J29" s="451"/>
      <c r="K29" s="452"/>
      <c r="L29" s="463" t="s">
        <v>2216</v>
      </c>
      <c r="M29" s="464"/>
      <c r="N29" s="464"/>
      <c r="O29" s="464"/>
      <c r="P29" s="464"/>
      <c r="Q29" s="464"/>
      <c r="R29" s="464"/>
      <c r="S29" s="464"/>
      <c r="T29" s="464"/>
      <c r="U29" s="464"/>
      <c r="V29" s="464"/>
      <c r="W29" s="464"/>
      <c r="X29" s="464"/>
      <c r="Y29" s="464"/>
      <c r="Z29" s="464"/>
      <c r="AA29" s="464"/>
      <c r="AB29" s="464"/>
      <c r="AC29" s="464"/>
      <c r="AD29" s="465"/>
      <c r="AF29"/>
    </row>
    <row r="30" spans="1:39" ht="20.100000000000001" customHeight="1">
      <c r="A30" s="467" t="s">
        <v>15</v>
      </c>
      <c r="B30" s="468"/>
      <c r="C30" s="468"/>
      <c r="D30" s="468"/>
      <c r="E30" s="468"/>
      <c r="F30" s="468"/>
      <c r="G30" s="468"/>
      <c r="H30" s="468"/>
      <c r="I30" s="468"/>
      <c r="J30" s="468"/>
      <c r="K30" s="469"/>
      <c r="L30" s="456" t="s">
        <v>2217</v>
      </c>
      <c r="M30" s="457"/>
      <c r="N30" s="457"/>
      <c r="O30" s="457"/>
      <c r="P30" s="457"/>
      <c r="Q30" s="457"/>
      <c r="R30" s="457"/>
      <c r="S30" s="457"/>
      <c r="T30" s="457"/>
      <c r="U30" s="457"/>
      <c r="V30" s="458"/>
      <c r="W30" s="149"/>
      <c r="X30" s="149"/>
      <c r="Y30" s="149"/>
      <c r="Z30" s="149"/>
      <c r="AA30" s="150"/>
      <c r="AB30" s="150"/>
      <c r="AC30" s="150"/>
      <c r="AD30" s="150"/>
      <c r="AF30"/>
      <c r="AG30" s="14"/>
    </row>
    <row r="31" spans="1:39" ht="20.100000000000001" customHeight="1">
      <c r="A31" s="447" t="s">
        <v>16</v>
      </c>
      <c r="B31" s="455" t="s">
        <v>5</v>
      </c>
      <c r="C31" s="455"/>
      <c r="D31" s="455"/>
      <c r="E31" s="455"/>
      <c r="F31" s="455"/>
      <c r="G31" s="455"/>
      <c r="H31" s="455"/>
      <c r="I31" s="455"/>
      <c r="J31" s="455"/>
      <c r="K31" s="455"/>
      <c r="L31" s="463" t="s">
        <v>2218</v>
      </c>
      <c r="M31" s="464"/>
      <c r="N31" s="464"/>
      <c r="O31" s="464"/>
      <c r="P31" s="464"/>
      <c r="Q31" s="464"/>
      <c r="R31" s="464"/>
      <c r="S31" s="464"/>
      <c r="T31" s="464"/>
      <c r="U31" s="464"/>
      <c r="V31" s="464"/>
      <c r="W31" s="464"/>
      <c r="X31" s="465"/>
      <c r="Y31" s="149"/>
      <c r="Z31" s="149"/>
      <c r="AA31" s="150"/>
      <c r="AB31" s="150"/>
      <c r="AC31" s="150"/>
      <c r="AD31" s="150"/>
      <c r="AF31"/>
    </row>
    <row r="32" spans="1:39" ht="20.100000000000001" customHeight="1">
      <c r="A32" s="448"/>
      <c r="B32" s="462" t="s">
        <v>14</v>
      </c>
      <c r="C32" s="462"/>
      <c r="D32" s="462"/>
      <c r="E32" s="462"/>
      <c r="F32" s="462"/>
      <c r="G32" s="462"/>
      <c r="H32" s="462"/>
      <c r="I32" s="462"/>
      <c r="J32" s="462"/>
      <c r="K32" s="462"/>
      <c r="L32" s="463" t="s">
        <v>2219</v>
      </c>
      <c r="M32" s="464"/>
      <c r="N32" s="464"/>
      <c r="O32" s="464"/>
      <c r="P32" s="464"/>
      <c r="Q32" s="464"/>
      <c r="R32" s="464"/>
      <c r="S32" s="464"/>
      <c r="T32" s="464"/>
      <c r="U32" s="464"/>
      <c r="V32" s="464"/>
      <c r="W32" s="464"/>
      <c r="X32" s="465"/>
      <c r="Y32" s="149"/>
      <c r="Z32" s="149"/>
      <c r="AA32" s="150"/>
      <c r="AB32" s="150"/>
      <c r="AC32" s="150"/>
      <c r="AD32" s="150"/>
      <c r="AF32"/>
    </row>
    <row r="33" spans="1:32" ht="20.100000000000001" customHeight="1">
      <c r="A33" s="449" t="s">
        <v>17</v>
      </c>
      <c r="B33" s="455" t="s">
        <v>18</v>
      </c>
      <c r="C33" s="455"/>
      <c r="D33" s="455"/>
      <c r="E33" s="455"/>
      <c r="F33" s="455"/>
      <c r="G33" s="455"/>
      <c r="H33" s="455"/>
      <c r="I33" s="455"/>
      <c r="J33" s="455"/>
      <c r="K33" s="455"/>
      <c r="L33" s="456" t="s">
        <v>2220</v>
      </c>
      <c r="M33" s="457"/>
      <c r="N33" s="457"/>
      <c r="O33" s="457"/>
      <c r="P33" s="457"/>
      <c r="Q33" s="457"/>
      <c r="R33" s="457"/>
      <c r="S33" s="457"/>
      <c r="T33" s="457"/>
      <c r="U33" s="457"/>
      <c r="V33" s="457"/>
      <c r="W33" s="457"/>
      <c r="X33" s="458"/>
      <c r="Y33" s="149"/>
      <c r="Z33" s="149"/>
      <c r="AA33" s="150"/>
      <c r="AB33" s="150"/>
      <c r="AC33" s="150"/>
      <c r="AD33" s="150"/>
      <c r="AF33"/>
    </row>
    <row r="34" spans="1:32" ht="20.100000000000001" customHeight="1">
      <c r="A34" s="450"/>
      <c r="B34" s="455" t="s">
        <v>19</v>
      </c>
      <c r="C34" s="455"/>
      <c r="D34" s="455"/>
      <c r="E34" s="455"/>
      <c r="F34" s="455"/>
      <c r="G34" s="455"/>
      <c r="H34" s="455"/>
      <c r="I34" s="455"/>
      <c r="J34" s="455"/>
      <c r="K34" s="455"/>
      <c r="L34" s="459" t="s">
        <v>2221</v>
      </c>
      <c r="M34" s="460"/>
      <c r="N34" s="460"/>
      <c r="O34" s="460"/>
      <c r="P34" s="460"/>
      <c r="Q34" s="460"/>
      <c r="R34" s="460"/>
      <c r="S34" s="460"/>
      <c r="T34" s="460"/>
      <c r="U34" s="460"/>
      <c r="V34" s="460"/>
      <c r="W34" s="460"/>
      <c r="X34" s="461"/>
      <c r="Y34" s="149"/>
      <c r="Z34" s="149"/>
      <c r="AA34" s="150"/>
      <c r="AB34" s="150"/>
      <c r="AC34" s="150"/>
      <c r="AD34" s="150"/>
      <c r="AF34"/>
    </row>
    <row r="35" spans="1:32" ht="20.100000000000001" customHeight="1">
      <c r="A35" s="335"/>
      <c r="B35" s="336"/>
      <c r="C35" s="336"/>
      <c r="D35" s="336"/>
      <c r="E35" s="336"/>
      <c r="F35" s="336"/>
      <c r="G35" s="336"/>
      <c r="H35" s="336"/>
      <c r="I35" s="336"/>
      <c r="J35" s="336"/>
      <c r="K35" s="336"/>
      <c r="L35" s="337"/>
      <c r="M35" s="338"/>
      <c r="N35" s="338"/>
      <c r="O35" s="338"/>
      <c r="P35" s="338"/>
      <c r="Q35" s="338"/>
      <c r="R35" s="338"/>
      <c r="S35" s="338"/>
      <c r="T35" s="338"/>
      <c r="U35" s="338"/>
      <c r="V35" s="338"/>
      <c r="W35" s="338"/>
      <c r="X35" s="338"/>
      <c r="Y35" s="149"/>
      <c r="Z35" s="149"/>
      <c r="AA35" s="150"/>
      <c r="AB35" s="150"/>
      <c r="AC35" s="150"/>
      <c r="AD35" s="150"/>
      <c r="AF35"/>
    </row>
    <row r="36" spans="1:32" ht="20.100000000000001" customHeight="1" thickBot="1">
      <c r="A36" s="340" t="s">
        <v>2149</v>
      </c>
      <c r="B36" s="336"/>
      <c r="C36" s="336"/>
      <c r="D36" s="336"/>
      <c r="E36" s="336"/>
      <c r="F36" s="336"/>
      <c r="G36" s="336"/>
      <c r="H36" s="336"/>
      <c r="I36" s="336"/>
      <c r="J36" s="336"/>
      <c r="K36" s="336"/>
      <c r="L36" s="337"/>
      <c r="M36" s="338"/>
      <c r="N36" s="338"/>
      <c r="O36" s="338"/>
      <c r="P36" s="338"/>
      <c r="Q36" s="338"/>
      <c r="R36" s="338"/>
      <c r="S36" s="338"/>
      <c r="T36" s="338"/>
      <c r="U36" s="338"/>
      <c r="V36" s="338"/>
      <c r="W36" s="338"/>
      <c r="X36" s="338"/>
      <c r="Y36" s="149"/>
      <c r="Z36" s="149"/>
      <c r="AA36" s="150"/>
      <c r="AB36" s="150"/>
      <c r="AC36" s="150"/>
      <c r="AD36" s="359" t="str">
        <f>IF(L21="","",IF(AND(B38="✓",OR(AND(B42="✓",F43="✓"),B44="✓"),OR(B46="✓",B47="✓")),"○","×"))</f>
        <v>○</v>
      </c>
      <c r="AF36"/>
    </row>
    <row r="37" spans="1:32" ht="20.100000000000001" customHeight="1" thickBot="1">
      <c r="A37" s="343"/>
      <c r="B37" s="344"/>
      <c r="C37" s="344"/>
      <c r="D37" s="344"/>
      <c r="E37" s="344"/>
      <c r="F37" s="344"/>
      <c r="G37" s="344"/>
      <c r="H37" s="344"/>
      <c r="I37" s="344"/>
      <c r="J37" s="344"/>
      <c r="K37" s="344"/>
      <c r="L37" s="345"/>
      <c r="M37" s="346"/>
      <c r="N37" s="346"/>
      <c r="O37" s="346"/>
      <c r="P37" s="346"/>
      <c r="Q37" s="346"/>
      <c r="R37" s="346"/>
      <c r="S37" s="346"/>
      <c r="T37" s="346"/>
      <c r="U37" s="346"/>
      <c r="V37" s="346"/>
      <c r="W37" s="346"/>
      <c r="X37" s="346"/>
      <c r="Y37" s="347"/>
      <c r="Z37" s="347"/>
      <c r="AA37" s="348"/>
      <c r="AB37" s="348"/>
      <c r="AC37" s="348"/>
      <c r="AD37" s="354"/>
      <c r="AF37"/>
    </row>
    <row r="38" spans="1:32" ht="20.100000000000001" customHeight="1" thickBot="1">
      <c r="A38" s="349"/>
      <c r="B38" s="424" t="s">
        <v>2116</v>
      </c>
      <c r="C38" s="425"/>
      <c r="D38" s="425"/>
      <c r="E38" s="426"/>
      <c r="F38" s="411" t="s">
        <v>2145</v>
      </c>
      <c r="G38" s="411"/>
      <c r="H38" s="411"/>
      <c r="I38" s="411"/>
      <c r="J38" s="411"/>
      <c r="K38" s="411"/>
      <c r="L38" s="411"/>
      <c r="M38" s="411"/>
      <c r="N38" s="411"/>
      <c r="O38" s="411"/>
      <c r="P38" s="411"/>
      <c r="Q38" s="411"/>
      <c r="R38" s="411"/>
      <c r="S38" s="411"/>
      <c r="T38" s="411"/>
      <c r="U38" s="411"/>
      <c r="V38" s="411"/>
      <c r="W38" s="411"/>
      <c r="X38" s="411"/>
      <c r="Y38" s="411"/>
      <c r="Z38" s="411"/>
      <c r="AA38" s="411"/>
      <c r="AB38" s="411"/>
      <c r="AC38" s="411"/>
      <c r="AD38" s="412"/>
      <c r="AF38"/>
    </row>
    <row r="39" spans="1:32" ht="15" customHeight="1">
      <c r="A39" s="349"/>
      <c r="B39" s="422" t="s">
        <v>2146</v>
      </c>
      <c r="C39" s="422"/>
      <c r="D39" s="422"/>
      <c r="E39" s="422"/>
      <c r="F39" s="422"/>
      <c r="G39" s="422"/>
      <c r="H39" s="422"/>
      <c r="I39" s="422"/>
      <c r="J39" s="422"/>
      <c r="K39" s="422"/>
      <c r="L39" s="422"/>
      <c r="M39" s="422"/>
      <c r="N39" s="422"/>
      <c r="O39" s="422"/>
      <c r="P39" s="422"/>
      <c r="Q39" s="422"/>
      <c r="R39" s="422"/>
      <c r="S39" s="422"/>
      <c r="T39" s="422"/>
      <c r="U39" s="422"/>
      <c r="V39" s="422"/>
      <c r="W39" s="422"/>
      <c r="X39" s="422"/>
      <c r="Y39" s="422"/>
      <c r="Z39" s="422"/>
      <c r="AA39" s="422"/>
      <c r="AB39" s="422"/>
      <c r="AC39" s="422"/>
      <c r="AD39" s="423"/>
      <c r="AF39"/>
    </row>
    <row r="40" spans="1:32" ht="15" customHeight="1">
      <c r="A40" s="349"/>
      <c r="B40" s="422" t="s">
        <v>2147</v>
      </c>
      <c r="C40" s="422"/>
      <c r="D40" s="422"/>
      <c r="E40" s="422"/>
      <c r="F40" s="422"/>
      <c r="G40" s="422"/>
      <c r="H40" s="422"/>
      <c r="I40" s="422"/>
      <c r="J40" s="422"/>
      <c r="K40" s="422"/>
      <c r="L40" s="422"/>
      <c r="M40" s="422"/>
      <c r="N40" s="422"/>
      <c r="O40" s="422"/>
      <c r="P40" s="422"/>
      <c r="Q40" s="422"/>
      <c r="R40" s="422"/>
      <c r="S40" s="422"/>
      <c r="T40" s="422"/>
      <c r="U40" s="422"/>
      <c r="V40" s="422"/>
      <c r="W40" s="422"/>
      <c r="X40" s="422"/>
      <c r="Y40" s="422"/>
      <c r="Z40" s="422"/>
      <c r="AA40" s="422"/>
      <c r="AB40" s="422"/>
      <c r="AC40" s="422"/>
      <c r="AD40" s="423"/>
      <c r="AF40"/>
    </row>
    <row r="41" spans="1:32" ht="5.0999999999999996" customHeight="1" thickBot="1">
      <c r="A41" s="349"/>
      <c r="B41" s="336"/>
      <c r="C41" s="336"/>
      <c r="D41" s="336"/>
      <c r="E41" s="336"/>
      <c r="F41" s="336"/>
      <c r="G41" s="336"/>
      <c r="H41" s="336"/>
      <c r="I41" s="336"/>
      <c r="J41" s="336"/>
      <c r="K41" s="336"/>
      <c r="L41" s="337"/>
      <c r="M41" s="338"/>
      <c r="N41" s="338"/>
      <c r="O41" s="338"/>
      <c r="P41" s="338"/>
      <c r="Q41" s="338"/>
      <c r="R41" s="338"/>
      <c r="S41" s="338"/>
      <c r="T41" s="338"/>
      <c r="U41" s="338"/>
      <c r="V41" s="338"/>
      <c r="W41" s="338"/>
      <c r="X41" s="338"/>
      <c r="Y41" s="149"/>
      <c r="Z41" s="149"/>
      <c r="AA41" s="150"/>
      <c r="AB41" s="150"/>
      <c r="AC41" s="150"/>
      <c r="AD41" s="355"/>
      <c r="AF41"/>
    </row>
    <row r="42" spans="1:32" ht="20.100000000000001" customHeight="1" thickBot="1">
      <c r="A42" s="349"/>
      <c r="B42" s="443" t="s">
        <v>2116</v>
      </c>
      <c r="C42" s="443"/>
      <c r="D42" s="443"/>
      <c r="E42" s="443"/>
      <c r="F42" s="413" t="s">
        <v>2148</v>
      </c>
      <c r="G42" s="414"/>
      <c r="H42" s="414"/>
      <c r="I42" s="414"/>
      <c r="J42" s="414"/>
      <c r="K42" s="414"/>
      <c r="L42" s="414"/>
      <c r="M42" s="414"/>
      <c r="N42" s="414"/>
      <c r="O42" s="414"/>
      <c r="P42" s="414"/>
      <c r="Q42" s="414"/>
      <c r="R42" s="414"/>
      <c r="S42" s="414"/>
      <c r="T42" s="414"/>
      <c r="U42" s="414"/>
      <c r="V42" s="414"/>
      <c r="W42" s="414"/>
      <c r="X42" s="414"/>
      <c r="Y42" s="414"/>
      <c r="Z42" s="414"/>
      <c r="AA42" s="414"/>
      <c r="AB42" s="414"/>
      <c r="AC42" s="414"/>
      <c r="AD42" s="356"/>
      <c r="AF42"/>
    </row>
    <row r="43" spans="1:32" ht="24.95" customHeight="1" thickBot="1">
      <c r="A43" s="349"/>
      <c r="B43" s="443"/>
      <c r="C43" s="443"/>
      <c r="D43" s="443"/>
      <c r="E43" s="443"/>
      <c r="F43" s="443" t="s">
        <v>2116</v>
      </c>
      <c r="G43" s="443"/>
      <c r="H43" s="443"/>
      <c r="I43" s="443"/>
      <c r="J43" s="415" t="s">
        <v>2171</v>
      </c>
      <c r="K43" s="416"/>
      <c r="L43" s="416"/>
      <c r="M43" s="416"/>
      <c r="N43" s="416"/>
      <c r="O43" s="416"/>
      <c r="P43" s="416"/>
      <c r="Q43" s="416"/>
      <c r="R43" s="416"/>
      <c r="S43" s="416"/>
      <c r="T43" s="416"/>
      <c r="U43" s="416"/>
      <c r="V43" s="416"/>
      <c r="W43" s="416"/>
      <c r="X43" s="416"/>
      <c r="Y43" s="416"/>
      <c r="Z43" s="416"/>
      <c r="AA43" s="416"/>
      <c r="AB43" s="416"/>
      <c r="AC43" s="416"/>
      <c r="AD43" s="356"/>
      <c r="AF43"/>
    </row>
    <row r="44" spans="1:32" ht="20.100000000000001" customHeight="1" thickBot="1">
      <c r="A44" s="349"/>
      <c r="B44" s="443"/>
      <c r="C44" s="443"/>
      <c r="D44" s="443"/>
      <c r="E44" s="443"/>
      <c r="F44" s="413" t="s">
        <v>2151</v>
      </c>
      <c r="G44" s="414"/>
      <c r="H44" s="414"/>
      <c r="I44" s="414"/>
      <c r="J44" s="414"/>
      <c r="K44" s="414"/>
      <c r="L44" s="414"/>
      <c r="M44" s="414"/>
      <c r="N44" s="414"/>
      <c r="O44" s="414"/>
      <c r="P44" s="414"/>
      <c r="Q44" s="414"/>
      <c r="R44" s="414"/>
      <c r="S44" s="414"/>
      <c r="T44" s="414"/>
      <c r="U44" s="414"/>
      <c r="V44" s="414"/>
      <c r="W44" s="414"/>
      <c r="X44" s="414"/>
      <c r="Y44" s="414"/>
      <c r="Z44" s="414"/>
      <c r="AA44" s="414"/>
      <c r="AB44" s="414"/>
      <c r="AC44" s="414"/>
      <c r="AD44" s="356"/>
      <c r="AF44"/>
    </row>
    <row r="45" spans="1:32" ht="15" customHeight="1" thickBot="1">
      <c r="A45" s="349"/>
      <c r="B45" s="422" t="s">
        <v>2152</v>
      </c>
      <c r="C45" s="422"/>
      <c r="D45" s="422"/>
      <c r="E45" s="422"/>
      <c r="F45" s="422"/>
      <c r="G45" s="422"/>
      <c r="H45" s="422"/>
      <c r="I45" s="422"/>
      <c r="J45" s="422"/>
      <c r="K45" s="422"/>
      <c r="L45" s="422"/>
      <c r="M45" s="422"/>
      <c r="N45" s="422"/>
      <c r="O45" s="422"/>
      <c r="P45" s="422"/>
      <c r="Q45" s="422"/>
      <c r="R45" s="422"/>
      <c r="S45" s="422"/>
      <c r="T45" s="422"/>
      <c r="U45" s="422"/>
      <c r="V45" s="422"/>
      <c r="W45" s="422"/>
      <c r="X45" s="422"/>
      <c r="Y45" s="422"/>
      <c r="Z45" s="422"/>
      <c r="AA45" s="422"/>
      <c r="AB45" s="422"/>
      <c r="AC45" s="422"/>
      <c r="AD45" s="423"/>
      <c r="AF45"/>
    </row>
    <row r="46" spans="1:32" ht="24.95" customHeight="1" thickBot="1">
      <c r="A46" s="349"/>
      <c r="B46" s="424" t="s">
        <v>2116</v>
      </c>
      <c r="C46" s="425"/>
      <c r="D46" s="425"/>
      <c r="E46" s="426"/>
      <c r="F46" s="427" t="s">
        <v>2153</v>
      </c>
      <c r="G46" s="411"/>
      <c r="H46" s="411"/>
      <c r="I46" s="411"/>
      <c r="J46" s="411"/>
      <c r="K46" s="411"/>
      <c r="L46" s="411"/>
      <c r="M46" s="411"/>
      <c r="N46" s="411"/>
      <c r="O46" s="411"/>
      <c r="P46" s="411"/>
      <c r="Q46" s="411"/>
      <c r="R46" s="411"/>
      <c r="S46" s="411"/>
      <c r="T46" s="411"/>
      <c r="U46" s="411"/>
      <c r="V46" s="411"/>
      <c r="W46" s="411"/>
      <c r="X46" s="411"/>
      <c r="Y46" s="411"/>
      <c r="Z46" s="411"/>
      <c r="AA46" s="411"/>
      <c r="AB46" s="411"/>
      <c r="AC46" s="411"/>
      <c r="AD46" s="412"/>
      <c r="AF46"/>
    </row>
    <row r="47" spans="1:32" ht="24.95" customHeight="1" thickBot="1">
      <c r="A47" s="349"/>
      <c r="B47" s="424"/>
      <c r="C47" s="425"/>
      <c r="D47" s="425"/>
      <c r="E47" s="426"/>
      <c r="F47" s="427" t="s">
        <v>2154</v>
      </c>
      <c r="G47" s="411"/>
      <c r="H47" s="411"/>
      <c r="I47" s="411"/>
      <c r="J47" s="411"/>
      <c r="K47" s="411"/>
      <c r="L47" s="411"/>
      <c r="M47" s="411"/>
      <c r="N47" s="411"/>
      <c r="O47" s="411"/>
      <c r="P47" s="411"/>
      <c r="Q47" s="411"/>
      <c r="R47" s="411"/>
      <c r="S47" s="411"/>
      <c r="T47" s="411"/>
      <c r="U47" s="411"/>
      <c r="V47" s="411"/>
      <c r="W47" s="411"/>
      <c r="X47" s="411"/>
      <c r="Y47" s="411"/>
      <c r="Z47" s="411"/>
      <c r="AA47" s="411"/>
      <c r="AB47" s="411"/>
      <c r="AC47" s="411"/>
      <c r="AD47" s="412"/>
      <c r="AF47"/>
    </row>
    <row r="48" spans="1:32" ht="24.95" customHeight="1" thickBot="1">
      <c r="A48" s="349"/>
      <c r="B48" s="335"/>
      <c r="C48" s="335"/>
      <c r="D48" s="335"/>
      <c r="E48" s="335"/>
      <c r="F48" s="341"/>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57"/>
      <c r="AF48"/>
    </row>
    <row r="49" spans="1:40" ht="24.95" customHeight="1" thickBot="1">
      <c r="A49" s="349"/>
      <c r="B49" s="422" t="s">
        <v>63</v>
      </c>
      <c r="C49" s="422"/>
      <c r="D49" s="422"/>
      <c r="E49" s="422"/>
      <c r="F49" s="341"/>
      <c r="G49" s="422" t="s">
        <v>2155</v>
      </c>
      <c r="H49" s="422"/>
      <c r="I49" s="422"/>
      <c r="J49" s="422"/>
      <c r="K49" s="431">
        <v>1</v>
      </c>
      <c r="L49" s="432"/>
      <c r="M49" s="433"/>
      <c r="N49" s="342" t="s">
        <v>2156</v>
      </c>
      <c r="O49" s="342"/>
      <c r="P49" s="428">
        <v>28</v>
      </c>
      <c r="Q49" s="429"/>
      <c r="R49" s="430"/>
      <c r="S49" s="339" t="s">
        <v>64</v>
      </c>
      <c r="T49" s="342"/>
      <c r="U49" s="342"/>
      <c r="V49" s="342"/>
      <c r="W49" s="339" t="s">
        <v>32</v>
      </c>
      <c r="X49" s="411" t="str">
        <f>IF(基本情報入力シート!L21="","",基本情報入力シート!L21)</f>
        <v>岡山県</v>
      </c>
      <c r="Y49" s="411"/>
      <c r="Z49" s="411"/>
      <c r="AA49" s="411"/>
      <c r="AB49" s="411"/>
      <c r="AC49" s="411"/>
      <c r="AD49" s="412"/>
      <c r="AF49"/>
    </row>
    <row r="50" spans="1:40" ht="24.95" customHeight="1">
      <c r="A50" s="349"/>
      <c r="B50" s="335"/>
      <c r="C50" s="335"/>
      <c r="D50" s="335"/>
      <c r="E50" s="335"/>
      <c r="F50" s="341"/>
      <c r="G50" s="339"/>
      <c r="H50" s="339"/>
      <c r="I50" s="339"/>
      <c r="J50" s="339"/>
      <c r="K50" s="339"/>
      <c r="L50" s="339"/>
      <c r="M50" s="339"/>
      <c r="N50" s="339"/>
      <c r="O50" s="339"/>
      <c r="P50" s="339"/>
      <c r="Q50" s="339"/>
      <c r="R50" s="339"/>
      <c r="S50" s="339"/>
      <c r="T50" s="339"/>
      <c r="U50" s="339"/>
      <c r="V50" s="339"/>
      <c r="W50" s="339" t="s">
        <v>2173</v>
      </c>
      <c r="X50" s="411" t="str">
        <f>IF(基本情報入力シート!L28="", "", 基本情報入力シート!L28)</f>
        <v>理事長</v>
      </c>
      <c r="Y50" s="411"/>
      <c r="Z50" s="339"/>
      <c r="AA50" s="339" t="s">
        <v>14</v>
      </c>
      <c r="AB50" s="411" t="str">
        <f>IF(基本情報入力シート!L29="", "", 基本情報入力シート!L29)</f>
        <v>岡山太郎</v>
      </c>
      <c r="AC50" s="411"/>
      <c r="AD50" s="412"/>
      <c r="AF50"/>
    </row>
    <row r="51" spans="1:40" ht="9.9499999999999993" customHeight="1" thickBot="1">
      <c r="A51" s="350"/>
      <c r="B51" s="351"/>
      <c r="C51" s="351"/>
      <c r="D51" s="351"/>
      <c r="E51" s="351"/>
      <c r="F51" s="352"/>
      <c r="G51" s="353"/>
      <c r="H51" s="353"/>
      <c r="I51" s="353"/>
      <c r="J51" s="353"/>
      <c r="K51" s="353"/>
      <c r="L51" s="353"/>
      <c r="M51" s="353"/>
      <c r="N51" s="353"/>
      <c r="O51" s="353"/>
      <c r="P51" s="353"/>
      <c r="Q51" s="353"/>
      <c r="R51" s="353"/>
      <c r="S51" s="353"/>
      <c r="T51" s="353"/>
      <c r="U51" s="353"/>
      <c r="V51" s="353"/>
      <c r="W51" s="353"/>
      <c r="X51" s="353"/>
      <c r="Y51" s="353"/>
      <c r="Z51" s="353"/>
      <c r="AA51" s="353"/>
      <c r="AB51" s="353"/>
      <c r="AC51" s="353"/>
      <c r="AD51" s="358"/>
      <c r="AF51"/>
    </row>
    <row r="52" spans="1:40" ht="39.950000000000003" customHeight="1">
      <c r="A52" s="417" t="s">
        <v>2157</v>
      </c>
      <c r="B52" s="417"/>
      <c r="C52" s="417"/>
      <c r="D52" s="417"/>
      <c r="E52" s="417"/>
      <c r="F52" s="417"/>
      <c r="G52" s="417"/>
      <c r="H52" s="417"/>
      <c r="I52" s="417"/>
      <c r="J52" s="417"/>
      <c r="K52" s="417"/>
      <c r="L52" s="417"/>
      <c r="M52" s="417"/>
      <c r="N52" s="417"/>
      <c r="O52" s="417"/>
      <c r="P52" s="417"/>
      <c r="Q52" s="417"/>
      <c r="R52" s="417"/>
      <c r="S52" s="417"/>
      <c r="T52" s="417"/>
      <c r="U52" s="417"/>
      <c r="V52" s="417"/>
      <c r="W52" s="417"/>
      <c r="X52" s="417"/>
      <c r="Y52" s="417"/>
      <c r="Z52" s="417"/>
      <c r="AA52" s="417"/>
      <c r="AB52" s="417"/>
      <c r="AC52" s="417"/>
      <c r="AD52" s="417"/>
      <c r="AF52"/>
    </row>
    <row r="53" spans="1:40" ht="20.100000000000001" customHeight="1">
      <c r="A53" s="335"/>
      <c r="B53" s="336"/>
      <c r="C53" s="336"/>
      <c r="D53" s="336"/>
      <c r="E53" s="336"/>
      <c r="F53" s="336"/>
      <c r="G53" s="336"/>
      <c r="H53" s="336"/>
      <c r="I53" s="336"/>
      <c r="J53" s="336"/>
      <c r="K53" s="336"/>
      <c r="L53" s="337"/>
      <c r="M53" s="338"/>
      <c r="N53" s="338"/>
      <c r="O53" s="338"/>
      <c r="P53" s="338"/>
      <c r="Q53" s="338"/>
      <c r="R53" s="338"/>
      <c r="S53" s="338"/>
      <c r="T53" s="338"/>
      <c r="U53" s="338"/>
      <c r="V53" s="338"/>
      <c r="W53" s="338"/>
      <c r="X53" s="338"/>
      <c r="Y53" s="149"/>
      <c r="Z53" s="149"/>
      <c r="AA53" s="150"/>
      <c r="AB53" s="150"/>
      <c r="AC53" s="150"/>
      <c r="AD53" s="150"/>
      <c r="AF53"/>
    </row>
    <row r="54" spans="1:40" s="152" customFormat="1" ht="20.100000000000001" customHeight="1">
      <c r="A54" s="151" t="s">
        <v>2150</v>
      </c>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34"/>
      <c r="AB54" s="34"/>
      <c r="AC54" s="34"/>
      <c r="AD54" s="34"/>
    </row>
    <row r="55" spans="1:40" s="152" customFormat="1" ht="20.100000000000001" customHeight="1">
      <c r="A55" s="166" t="s">
        <v>2158</v>
      </c>
      <c r="B55" s="148"/>
      <c r="C55" s="148"/>
      <c r="D55" s="148"/>
      <c r="E55" s="148"/>
      <c r="F55" s="148"/>
      <c r="G55" s="148"/>
      <c r="H55" s="148"/>
      <c r="I55" s="148"/>
      <c r="J55" s="148"/>
      <c r="K55" s="148"/>
      <c r="L55" s="148"/>
      <c r="M55" s="148"/>
      <c r="N55" s="148"/>
      <c r="O55" s="148"/>
      <c r="P55" s="148"/>
      <c r="Q55" s="148"/>
      <c r="R55" s="148"/>
      <c r="S55" s="148"/>
      <c r="T55" s="148"/>
      <c r="U55" s="148"/>
      <c r="V55" s="148"/>
      <c r="W55" s="167"/>
      <c r="X55" s="148"/>
      <c r="Y55" s="148"/>
      <c r="Z55" s="148"/>
      <c r="AA55" s="34"/>
      <c r="AB55" s="34"/>
      <c r="AC55" s="34"/>
      <c r="AD55" s="34"/>
    </row>
    <row r="56" spans="1:40" s="152" customFormat="1" ht="9.9499999999999993" customHeight="1">
      <c r="A56" s="526"/>
      <c r="B56" s="526"/>
      <c r="C56" s="526"/>
      <c r="D56" s="526"/>
      <c r="E56" s="526"/>
      <c r="F56" s="526"/>
      <c r="G56" s="526"/>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row>
    <row r="57" spans="1:40" s="152" customFormat="1" ht="10.15" customHeight="1">
      <c r="A57" s="120"/>
      <c r="B57" s="120"/>
      <c r="C57" s="120"/>
      <c r="D57" s="120"/>
      <c r="E57" s="120"/>
      <c r="F57" s="120"/>
      <c r="G57" s="120"/>
      <c r="H57" s="120"/>
      <c r="I57" s="120"/>
      <c r="J57" s="120"/>
      <c r="K57" s="120"/>
      <c r="L57" s="120"/>
      <c r="M57" s="120"/>
      <c r="N57" s="120"/>
      <c r="O57" s="120"/>
      <c r="P57" s="120"/>
      <c r="Q57" s="169"/>
      <c r="R57" s="169"/>
      <c r="S57" s="169"/>
      <c r="T57" s="169"/>
      <c r="U57" s="169"/>
      <c r="V57" s="169"/>
      <c r="W57" s="120"/>
      <c r="X57" s="120"/>
      <c r="Y57" s="120"/>
      <c r="Z57" s="120"/>
      <c r="AA57" s="120"/>
      <c r="AB57" s="120"/>
      <c r="AC57" s="120"/>
      <c r="AD57" s="120"/>
    </row>
    <row r="58" spans="1:40" ht="45" customHeight="1" thickBot="1">
      <c r="A58" s="449" t="s">
        <v>20</v>
      </c>
      <c r="B58" s="518" t="s">
        <v>21</v>
      </c>
      <c r="C58" s="519"/>
      <c r="D58" s="519"/>
      <c r="E58" s="519"/>
      <c r="F58" s="519"/>
      <c r="G58" s="519"/>
      <c r="H58" s="519"/>
      <c r="I58" s="519"/>
      <c r="J58" s="519"/>
      <c r="K58" s="520"/>
      <c r="L58" s="518" t="s">
        <v>22</v>
      </c>
      <c r="M58" s="519"/>
      <c r="N58" s="519"/>
      <c r="O58" s="519"/>
      <c r="P58" s="520"/>
      <c r="Q58" s="437" t="s">
        <v>23</v>
      </c>
      <c r="R58" s="438"/>
      <c r="S58" s="438"/>
      <c r="T58" s="438"/>
      <c r="U58" s="438"/>
      <c r="V58" s="439"/>
      <c r="W58" s="440" t="s">
        <v>24</v>
      </c>
      <c r="X58" s="518" t="s">
        <v>25</v>
      </c>
      <c r="Y58" s="520"/>
      <c r="Z58" s="434" t="s">
        <v>26</v>
      </c>
      <c r="AA58" s="418" t="s">
        <v>2159</v>
      </c>
      <c r="AB58" s="419"/>
      <c r="AC58" s="442"/>
      <c r="AD58" s="436"/>
      <c r="AE58" s="360"/>
      <c r="AF58"/>
    </row>
    <row r="59" spans="1:40" ht="34.15" customHeight="1" thickBot="1">
      <c r="A59" s="450"/>
      <c r="B59" s="521"/>
      <c r="C59" s="522"/>
      <c r="D59" s="522"/>
      <c r="E59" s="522"/>
      <c r="F59" s="522"/>
      <c r="G59" s="522"/>
      <c r="H59" s="522"/>
      <c r="I59" s="522"/>
      <c r="J59" s="522"/>
      <c r="K59" s="523"/>
      <c r="L59" s="521"/>
      <c r="M59" s="522"/>
      <c r="N59" s="522"/>
      <c r="O59" s="522"/>
      <c r="P59" s="523"/>
      <c r="Q59" s="524" t="s">
        <v>27</v>
      </c>
      <c r="R59" s="525"/>
      <c r="S59" s="525"/>
      <c r="T59" s="525"/>
      <c r="U59" s="525"/>
      <c r="V59" s="252" t="s">
        <v>28</v>
      </c>
      <c r="W59" s="441"/>
      <c r="X59" s="521"/>
      <c r="Y59" s="523"/>
      <c r="Z59" s="435"/>
      <c r="AA59" s="420"/>
      <c r="AB59" s="421"/>
      <c r="AC59" s="442"/>
      <c r="AD59" s="436"/>
      <c r="AE59" s="360"/>
      <c r="AF59"/>
    </row>
    <row r="60" spans="1:40" ht="49.9" customHeight="1">
      <c r="A60" s="170">
        <v>1</v>
      </c>
      <c r="B60" s="527" t="s">
        <v>2222</v>
      </c>
      <c r="C60" s="528"/>
      <c r="D60" s="528"/>
      <c r="E60" s="528"/>
      <c r="F60" s="528"/>
      <c r="G60" s="528"/>
      <c r="H60" s="528"/>
      <c r="I60" s="528"/>
      <c r="J60" s="528"/>
      <c r="K60" s="528"/>
      <c r="L60" s="502" t="s">
        <v>2226</v>
      </c>
      <c r="M60" s="502"/>
      <c r="N60" s="502"/>
      <c r="O60" s="502"/>
      <c r="P60" s="502"/>
      <c r="Q60" s="498" t="s">
        <v>320</v>
      </c>
      <c r="R60" s="498"/>
      <c r="S60" s="498"/>
      <c r="T60" s="498"/>
      <c r="U60" s="498"/>
      <c r="V60" s="254" t="s">
        <v>1590</v>
      </c>
      <c r="W60" s="254" t="s">
        <v>2228</v>
      </c>
      <c r="X60" s="503" t="s">
        <v>188</v>
      </c>
      <c r="Y60" s="504"/>
      <c r="Z60" s="253" t="str">
        <f>IFERROR(VLOOKUP(X60, 【参考】数式用!$A$2:$B$48, 2, FALSE), "")</f>
        <v>11</v>
      </c>
      <c r="AA60" s="505">
        <v>100000</v>
      </c>
      <c r="AB60" s="506"/>
      <c r="AC60" s="362"/>
      <c r="AD60" s="361"/>
      <c r="AE60" s="253"/>
      <c r="AF60" s="171"/>
      <c r="AG60" s="171"/>
      <c r="AH60" s="171"/>
      <c r="AI60" s="171"/>
      <c r="AJ60" s="171"/>
      <c r="AK60" s="171"/>
      <c r="AL60" s="171"/>
      <c r="AM60" s="171"/>
      <c r="AN60" s="171"/>
    </row>
    <row r="61" spans="1:40" ht="49.9" customHeight="1">
      <c r="A61" s="170">
        <f>A60+1</f>
        <v>2</v>
      </c>
      <c r="B61" s="527" t="s">
        <v>2223</v>
      </c>
      <c r="C61" s="528"/>
      <c r="D61" s="528"/>
      <c r="E61" s="528"/>
      <c r="F61" s="528"/>
      <c r="G61" s="528"/>
      <c r="H61" s="528"/>
      <c r="I61" s="528"/>
      <c r="J61" s="528"/>
      <c r="K61" s="528"/>
      <c r="L61" s="502" t="s">
        <v>2227</v>
      </c>
      <c r="M61" s="502"/>
      <c r="N61" s="502"/>
      <c r="O61" s="502"/>
      <c r="P61" s="502"/>
      <c r="Q61" s="498" t="s">
        <v>320</v>
      </c>
      <c r="R61" s="498"/>
      <c r="S61" s="498"/>
      <c r="T61" s="498"/>
      <c r="U61" s="498"/>
      <c r="V61" s="254" t="s">
        <v>1591</v>
      </c>
      <c r="W61" s="254" t="s">
        <v>2229</v>
      </c>
      <c r="X61" s="503" t="s">
        <v>216</v>
      </c>
      <c r="Y61" s="504"/>
      <c r="Z61" s="249" t="str">
        <f>IFERROR(VLOOKUP(X61, 【参考】数式用!$A$2:$B$48, 2, FALSE), "")</f>
        <v>22</v>
      </c>
      <c r="AA61" s="409">
        <v>100000</v>
      </c>
      <c r="AB61" s="410"/>
      <c r="AC61" s="362"/>
      <c r="AD61" s="361"/>
      <c r="AE61" s="253"/>
      <c r="AF61"/>
    </row>
    <row r="62" spans="1:40" ht="49.9" customHeight="1">
      <c r="A62" s="170">
        <f t="shared" ref="A62:A98" si="0">A61+1</f>
        <v>3</v>
      </c>
      <c r="B62" s="507" t="s">
        <v>2224</v>
      </c>
      <c r="C62" s="508"/>
      <c r="D62" s="508"/>
      <c r="E62" s="508"/>
      <c r="F62" s="508"/>
      <c r="G62" s="508"/>
      <c r="H62" s="508"/>
      <c r="I62" s="508"/>
      <c r="J62" s="508"/>
      <c r="K62" s="509"/>
      <c r="L62" s="499" t="s">
        <v>2211</v>
      </c>
      <c r="M62" s="500"/>
      <c r="N62" s="500"/>
      <c r="O62" s="500"/>
      <c r="P62" s="501"/>
      <c r="Q62" s="498" t="s">
        <v>320</v>
      </c>
      <c r="R62" s="498"/>
      <c r="S62" s="498"/>
      <c r="T62" s="498"/>
      <c r="U62" s="498"/>
      <c r="V62" s="254" t="s">
        <v>1592</v>
      </c>
      <c r="W62" s="72" t="s">
        <v>2230</v>
      </c>
      <c r="X62" s="503" t="s">
        <v>256</v>
      </c>
      <c r="Y62" s="504"/>
      <c r="Z62" s="250" t="str">
        <f>IFERROR(VLOOKUP(X62, 【参考】数式用!$A$2:$B$48, 2, FALSE), "")</f>
        <v>45</v>
      </c>
      <c r="AA62" s="409">
        <v>100000</v>
      </c>
      <c r="AB62" s="410"/>
      <c r="AC62" s="362"/>
      <c r="AD62" s="361"/>
      <c r="AE62" s="253"/>
      <c r="AF62"/>
    </row>
    <row r="63" spans="1:40" ht="49.9" customHeight="1">
      <c r="A63" s="170">
        <f t="shared" si="0"/>
        <v>4</v>
      </c>
      <c r="B63" s="507" t="s">
        <v>2225</v>
      </c>
      <c r="C63" s="508"/>
      <c r="D63" s="508"/>
      <c r="E63" s="508"/>
      <c r="F63" s="508"/>
      <c r="G63" s="508"/>
      <c r="H63" s="508"/>
      <c r="I63" s="508"/>
      <c r="J63" s="508"/>
      <c r="K63" s="509"/>
      <c r="L63" s="499" t="s">
        <v>2211</v>
      </c>
      <c r="M63" s="500"/>
      <c r="N63" s="500"/>
      <c r="O63" s="500"/>
      <c r="P63" s="501"/>
      <c r="Q63" s="498" t="s">
        <v>320</v>
      </c>
      <c r="R63" s="498"/>
      <c r="S63" s="498"/>
      <c r="T63" s="498"/>
      <c r="U63" s="498"/>
      <c r="V63" s="254" t="s">
        <v>1593</v>
      </c>
      <c r="W63" s="72" t="s">
        <v>2231</v>
      </c>
      <c r="X63" s="503" t="s">
        <v>2091</v>
      </c>
      <c r="Y63" s="504"/>
      <c r="Z63" s="249" t="str">
        <f>IFERROR(VLOOKUP(X63, 【参考】数式用!$A$2:$B$48, 2, FALSE), "")</f>
        <v>52</v>
      </c>
      <c r="AA63" s="409">
        <v>100000</v>
      </c>
      <c r="AB63" s="410"/>
      <c r="AC63" s="362"/>
      <c r="AD63" s="361"/>
      <c r="AE63" s="253"/>
      <c r="AF63"/>
    </row>
    <row r="64" spans="1:40" ht="49.9" customHeight="1">
      <c r="A64" s="170">
        <f t="shared" si="0"/>
        <v>5</v>
      </c>
      <c r="B64" s="507"/>
      <c r="C64" s="508"/>
      <c r="D64" s="508"/>
      <c r="E64" s="508"/>
      <c r="F64" s="508"/>
      <c r="G64" s="508"/>
      <c r="H64" s="508"/>
      <c r="I64" s="508"/>
      <c r="J64" s="508"/>
      <c r="K64" s="509"/>
      <c r="L64" s="499"/>
      <c r="M64" s="500"/>
      <c r="N64" s="500"/>
      <c r="O64" s="500"/>
      <c r="P64" s="501"/>
      <c r="Q64" s="498"/>
      <c r="R64" s="498"/>
      <c r="S64" s="498"/>
      <c r="T64" s="498"/>
      <c r="U64" s="498"/>
      <c r="V64" s="254"/>
      <c r="W64" s="72"/>
      <c r="X64" s="503"/>
      <c r="Y64" s="504"/>
      <c r="Z64" s="249" t="str">
        <f>IFERROR(VLOOKUP(X64, 【参考】数式用!$A$2:$B$48, 2, FALSE), "")</f>
        <v/>
      </c>
      <c r="AA64" s="409"/>
      <c r="AB64" s="410"/>
      <c r="AC64" s="362"/>
      <c r="AD64" s="361"/>
      <c r="AE64" s="253"/>
      <c r="AF64"/>
    </row>
    <row r="65" spans="1:32" ht="49.9" customHeight="1">
      <c r="A65" s="170">
        <f t="shared" si="0"/>
        <v>6</v>
      </c>
      <c r="B65" s="507"/>
      <c r="C65" s="508"/>
      <c r="D65" s="508"/>
      <c r="E65" s="508"/>
      <c r="F65" s="508"/>
      <c r="G65" s="508"/>
      <c r="H65" s="508"/>
      <c r="I65" s="508"/>
      <c r="J65" s="508"/>
      <c r="K65" s="509"/>
      <c r="L65" s="499"/>
      <c r="M65" s="500"/>
      <c r="N65" s="500"/>
      <c r="O65" s="500"/>
      <c r="P65" s="501"/>
      <c r="Q65" s="498"/>
      <c r="R65" s="498"/>
      <c r="S65" s="498"/>
      <c r="T65" s="498"/>
      <c r="U65" s="498"/>
      <c r="V65" s="254"/>
      <c r="W65" s="72"/>
      <c r="X65" s="503"/>
      <c r="Y65" s="504"/>
      <c r="Z65" s="249" t="str">
        <f>IFERROR(VLOOKUP(X65, 【参考】数式用!$A$2:$B$48, 2, FALSE), "")</f>
        <v/>
      </c>
      <c r="AA65" s="409"/>
      <c r="AB65" s="410"/>
      <c r="AC65" s="362"/>
      <c r="AD65" s="361"/>
      <c r="AE65" s="253"/>
      <c r="AF65"/>
    </row>
    <row r="66" spans="1:32" ht="49.9" customHeight="1">
      <c r="A66" s="170">
        <f t="shared" si="0"/>
        <v>7</v>
      </c>
      <c r="B66" s="507"/>
      <c r="C66" s="508"/>
      <c r="D66" s="508"/>
      <c r="E66" s="508"/>
      <c r="F66" s="508"/>
      <c r="G66" s="508"/>
      <c r="H66" s="508"/>
      <c r="I66" s="508"/>
      <c r="J66" s="508"/>
      <c r="K66" s="509"/>
      <c r="L66" s="499"/>
      <c r="M66" s="500"/>
      <c r="N66" s="500"/>
      <c r="O66" s="500"/>
      <c r="P66" s="501"/>
      <c r="Q66" s="498"/>
      <c r="R66" s="498"/>
      <c r="S66" s="498"/>
      <c r="T66" s="498"/>
      <c r="U66" s="498"/>
      <c r="V66" s="254"/>
      <c r="W66" s="72"/>
      <c r="X66" s="503"/>
      <c r="Y66" s="504"/>
      <c r="Z66" s="249" t="str">
        <f>IFERROR(VLOOKUP(X66, 【参考】数式用!$A$2:$B$48, 2, FALSE), "")</f>
        <v/>
      </c>
      <c r="AA66" s="409"/>
      <c r="AB66" s="410"/>
      <c r="AC66" s="362"/>
      <c r="AD66" s="361"/>
      <c r="AE66" s="253"/>
      <c r="AF66"/>
    </row>
    <row r="67" spans="1:32" ht="49.9" customHeight="1">
      <c r="A67" s="170">
        <f t="shared" si="0"/>
        <v>8</v>
      </c>
      <c r="B67" s="507"/>
      <c r="C67" s="508"/>
      <c r="D67" s="508"/>
      <c r="E67" s="508"/>
      <c r="F67" s="508"/>
      <c r="G67" s="508"/>
      <c r="H67" s="508"/>
      <c r="I67" s="508"/>
      <c r="J67" s="508"/>
      <c r="K67" s="509"/>
      <c r="L67" s="499"/>
      <c r="M67" s="500"/>
      <c r="N67" s="500"/>
      <c r="O67" s="500"/>
      <c r="P67" s="501"/>
      <c r="Q67" s="498"/>
      <c r="R67" s="498"/>
      <c r="S67" s="498"/>
      <c r="T67" s="498"/>
      <c r="U67" s="498"/>
      <c r="V67" s="254"/>
      <c r="W67" s="72"/>
      <c r="X67" s="503"/>
      <c r="Y67" s="504"/>
      <c r="Z67" s="249" t="str">
        <f>IFERROR(VLOOKUP(X67, 【参考】数式用!$A$2:$B$48, 2, FALSE), "")</f>
        <v/>
      </c>
      <c r="AA67" s="409"/>
      <c r="AB67" s="410"/>
      <c r="AC67" s="362"/>
      <c r="AD67" s="361"/>
      <c r="AE67" s="253"/>
      <c r="AF67"/>
    </row>
    <row r="68" spans="1:32" ht="49.9" customHeight="1">
      <c r="A68" s="170">
        <f t="shared" si="0"/>
        <v>9</v>
      </c>
      <c r="B68" s="507"/>
      <c r="C68" s="508"/>
      <c r="D68" s="508"/>
      <c r="E68" s="508"/>
      <c r="F68" s="508"/>
      <c r="G68" s="508"/>
      <c r="H68" s="508"/>
      <c r="I68" s="508"/>
      <c r="J68" s="508"/>
      <c r="K68" s="509"/>
      <c r="L68" s="499"/>
      <c r="M68" s="500"/>
      <c r="N68" s="500"/>
      <c r="O68" s="500"/>
      <c r="P68" s="501"/>
      <c r="Q68" s="498"/>
      <c r="R68" s="498"/>
      <c r="S68" s="498"/>
      <c r="T68" s="498"/>
      <c r="U68" s="498"/>
      <c r="V68" s="254"/>
      <c r="W68" s="72"/>
      <c r="X68" s="503"/>
      <c r="Y68" s="504"/>
      <c r="Z68" s="249" t="str">
        <f>IFERROR(VLOOKUP(X68, 【参考】数式用!$A$2:$B$48, 2, FALSE), "")</f>
        <v/>
      </c>
      <c r="AA68" s="409"/>
      <c r="AB68" s="410"/>
      <c r="AC68" s="362"/>
      <c r="AD68" s="361"/>
      <c r="AE68" s="253"/>
      <c r="AF68"/>
    </row>
    <row r="69" spans="1:32" ht="49.9" customHeight="1">
      <c r="A69" s="170">
        <f t="shared" si="0"/>
        <v>10</v>
      </c>
      <c r="B69" s="507"/>
      <c r="C69" s="508"/>
      <c r="D69" s="508"/>
      <c r="E69" s="508"/>
      <c r="F69" s="508"/>
      <c r="G69" s="508"/>
      <c r="H69" s="508"/>
      <c r="I69" s="508"/>
      <c r="J69" s="508"/>
      <c r="K69" s="509"/>
      <c r="L69" s="499"/>
      <c r="M69" s="500"/>
      <c r="N69" s="500"/>
      <c r="O69" s="500"/>
      <c r="P69" s="501"/>
      <c r="Q69" s="498"/>
      <c r="R69" s="498"/>
      <c r="S69" s="498"/>
      <c r="T69" s="498"/>
      <c r="U69" s="498"/>
      <c r="V69" s="254"/>
      <c r="W69" s="72"/>
      <c r="X69" s="503"/>
      <c r="Y69" s="504"/>
      <c r="Z69" s="249" t="str">
        <f>IFERROR(VLOOKUP(X69, 【参考】数式用!$A$2:$B$48, 2, FALSE), "")</f>
        <v/>
      </c>
      <c r="AA69" s="409"/>
      <c r="AB69" s="410"/>
      <c r="AC69" s="362"/>
      <c r="AD69" s="361"/>
      <c r="AE69" s="253"/>
      <c r="AF69"/>
    </row>
    <row r="70" spans="1:32" ht="49.9" customHeight="1">
      <c r="A70" s="170">
        <f t="shared" si="0"/>
        <v>11</v>
      </c>
      <c r="B70" s="507"/>
      <c r="C70" s="508"/>
      <c r="D70" s="508"/>
      <c r="E70" s="508"/>
      <c r="F70" s="508"/>
      <c r="G70" s="508"/>
      <c r="H70" s="508"/>
      <c r="I70" s="508"/>
      <c r="J70" s="508"/>
      <c r="K70" s="509"/>
      <c r="L70" s="499"/>
      <c r="M70" s="500"/>
      <c r="N70" s="500"/>
      <c r="O70" s="500"/>
      <c r="P70" s="501"/>
      <c r="Q70" s="498"/>
      <c r="R70" s="498"/>
      <c r="S70" s="498"/>
      <c r="T70" s="498"/>
      <c r="U70" s="498"/>
      <c r="V70" s="254"/>
      <c r="W70" s="72"/>
      <c r="X70" s="503"/>
      <c r="Y70" s="504"/>
      <c r="Z70" s="249" t="str">
        <f>IFERROR(VLOOKUP(X70, 【参考】数式用!$A$2:$B$48, 2, FALSE), "")</f>
        <v/>
      </c>
      <c r="AA70" s="409"/>
      <c r="AB70" s="410"/>
      <c r="AC70" s="362"/>
      <c r="AD70" s="361"/>
      <c r="AE70" s="253"/>
      <c r="AF70"/>
    </row>
    <row r="71" spans="1:32" ht="49.9" customHeight="1">
      <c r="A71" s="170">
        <f t="shared" si="0"/>
        <v>12</v>
      </c>
      <c r="B71" s="507"/>
      <c r="C71" s="508"/>
      <c r="D71" s="508"/>
      <c r="E71" s="508"/>
      <c r="F71" s="508"/>
      <c r="G71" s="508"/>
      <c r="H71" s="508"/>
      <c r="I71" s="508"/>
      <c r="J71" s="508"/>
      <c r="K71" s="509"/>
      <c r="L71" s="499"/>
      <c r="M71" s="500"/>
      <c r="N71" s="500"/>
      <c r="O71" s="500"/>
      <c r="P71" s="501"/>
      <c r="Q71" s="498"/>
      <c r="R71" s="498"/>
      <c r="S71" s="498"/>
      <c r="T71" s="498"/>
      <c r="U71" s="498"/>
      <c r="V71" s="254"/>
      <c r="W71" s="72"/>
      <c r="X71" s="503"/>
      <c r="Y71" s="504"/>
      <c r="Z71" s="249" t="str">
        <f>IFERROR(VLOOKUP(X71, 【参考】数式用!$A$2:$B$48, 2, FALSE), "")</f>
        <v/>
      </c>
      <c r="AA71" s="409"/>
      <c r="AB71" s="410"/>
      <c r="AC71" s="362"/>
      <c r="AD71" s="361"/>
      <c r="AE71" s="253"/>
      <c r="AF71"/>
    </row>
    <row r="72" spans="1:32" ht="49.9" customHeight="1">
      <c r="A72" s="170">
        <f t="shared" si="0"/>
        <v>13</v>
      </c>
      <c r="B72" s="507"/>
      <c r="C72" s="508"/>
      <c r="D72" s="508"/>
      <c r="E72" s="508"/>
      <c r="F72" s="508"/>
      <c r="G72" s="508"/>
      <c r="H72" s="508"/>
      <c r="I72" s="508"/>
      <c r="J72" s="508"/>
      <c r="K72" s="509"/>
      <c r="L72" s="499"/>
      <c r="M72" s="500"/>
      <c r="N72" s="500"/>
      <c r="O72" s="500"/>
      <c r="P72" s="501"/>
      <c r="Q72" s="498"/>
      <c r="R72" s="498"/>
      <c r="S72" s="498"/>
      <c r="T72" s="498"/>
      <c r="U72" s="498"/>
      <c r="V72" s="254"/>
      <c r="W72" s="72"/>
      <c r="X72" s="503"/>
      <c r="Y72" s="504"/>
      <c r="Z72" s="249" t="str">
        <f>IFERROR(VLOOKUP(X72, 【参考】数式用!$A$2:$B$48, 2, FALSE), "")</f>
        <v/>
      </c>
      <c r="AA72" s="409"/>
      <c r="AB72" s="410"/>
      <c r="AC72" s="362"/>
      <c r="AD72" s="361"/>
      <c r="AE72" s="253"/>
      <c r="AF72"/>
    </row>
    <row r="73" spans="1:32" ht="49.9" customHeight="1">
      <c r="A73" s="170">
        <f t="shared" si="0"/>
        <v>14</v>
      </c>
      <c r="B73" s="507"/>
      <c r="C73" s="508"/>
      <c r="D73" s="508"/>
      <c r="E73" s="508"/>
      <c r="F73" s="508"/>
      <c r="G73" s="508"/>
      <c r="H73" s="508"/>
      <c r="I73" s="508"/>
      <c r="J73" s="508"/>
      <c r="K73" s="509"/>
      <c r="L73" s="499"/>
      <c r="M73" s="500"/>
      <c r="N73" s="500"/>
      <c r="O73" s="500"/>
      <c r="P73" s="501"/>
      <c r="Q73" s="498"/>
      <c r="R73" s="498"/>
      <c r="S73" s="498"/>
      <c r="T73" s="498"/>
      <c r="U73" s="498"/>
      <c r="V73" s="254"/>
      <c r="W73" s="72"/>
      <c r="X73" s="503"/>
      <c r="Y73" s="504"/>
      <c r="Z73" s="249" t="str">
        <f>IFERROR(VLOOKUP(X73, 【参考】数式用!$A$2:$B$48, 2, FALSE), "")</f>
        <v/>
      </c>
      <c r="AA73" s="409"/>
      <c r="AB73" s="410"/>
      <c r="AC73" s="362"/>
      <c r="AD73" s="361"/>
      <c r="AE73" s="253"/>
      <c r="AF73"/>
    </row>
    <row r="74" spans="1:32" ht="49.9" customHeight="1">
      <c r="A74" s="170">
        <f t="shared" si="0"/>
        <v>15</v>
      </c>
      <c r="B74" s="507"/>
      <c r="C74" s="508"/>
      <c r="D74" s="508"/>
      <c r="E74" s="508"/>
      <c r="F74" s="508"/>
      <c r="G74" s="508"/>
      <c r="H74" s="508"/>
      <c r="I74" s="508"/>
      <c r="J74" s="508"/>
      <c r="K74" s="509"/>
      <c r="L74" s="499"/>
      <c r="M74" s="500"/>
      <c r="N74" s="500"/>
      <c r="O74" s="500"/>
      <c r="P74" s="501"/>
      <c r="Q74" s="498"/>
      <c r="R74" s="498"/>
      <c r="S74" s="498"/>
      <c r="T74" s="498"/>
      <c r="U74" s="498"/>
      <c r="V74" s="254"/>
      <c r="W74" s="72"/>
      <c r="X74" s="503"/>
      <c r="Y74" s="504"/>
      <c r="Z74" s="249" t="str">
        <f>IFERROR(VLOOKUP(X74, 【参考】数式用!$A$2:$B$48, 2, FALSE), "")</f>
        <v/>
      </c>
      <c r="AA74" s="409"/>
      <c r="AB74" s="410"/>
      <c r="AC74" s="362"/>
      <c r="AD74" s="361"/>
      <c r="AE74" s="253"/>
      <c r="AF74"/>
    </row>
    <row r="75" spans="1:32" ht="49.9" customHeight="1">
      <c r="A75" s="170">
        <f t="shared" si="0"/>
        <v>16</v>
      </c>
      <c r="B75" s="507"/>
      <c r="C75" s="508"/>
      <c r="D75" s="508"/>
      <c r="E75" s="508"/>
      <c r="F75" s="508"/>
      <c r="G75" s="508"/>
      <c r="H75" s="508"/>
      <c r="I75" s="508"/>
      <c r="J75" s="508"/>
      <c r="K75" s="509"/>
      <c r="L75" s="499"/>
      <c r="M75" s="500"/>
      <c r="N75" s="500"/>
      <c r="O75" s="500"/>
      <c r="P75" s="501"/>
      <c r="Q75" s="498"/>
      <c r="R75" s="498"/>
      <c r="S75" s="498"/>
      <c r="T75" s="498"/>
      <c r="U75" s="498"/>
      <c r="V75" s="254"/>
      <c r="W75" s="72"/>
      <c r="X75" s="503"/>
      <c r="Y75" s="504"/>
      <c r="Z75" s="249" t="str">
        <f>IFERROR(VLOOKUP(X75, 【参考】数式用!$A$2:$B$48, 2, FALSE), "")</f>
        <v/>
      </c>
      <c r="AA75" s="409"/>
      <c r="AB75" s="410"/>
      <c r="AC75" s="362"/>
      <c r="AD75" s="361"/>
      <c r="AE75" s="253"/>
      <c r="AF75"/>
    </row>
    <row r="76" spans="1:32" ht="49.9" customHeight="1">
      <c r="A76" s="170">
        <f t="shared" si="0"/>
        <v>17</v>
      </c>
      <c r="B76" s="507"/>
      <c r="C76" s="508"/>
      <c r="D76" s="508"/>
      <c r="E76" s="508"/>
      <c r="F76" s="508"/>
      <c r="G76" s="508"/>
      <c r="H76" s="508"/>
      <c r="I76" s="508"/>
      <c r="J76" s="508"/>
      <c r="K76" s="509"/>
      <c r="L76" s="499"/>
      <c r="M76" s="500"/>
      <c r="N76" s="500"/>
      <c r="O76" s="500"/>
      <c r="P76" s="501"/>
      <c r="Q76" s="498"/>
      <c r="R76" s="498"/>
      <c r="S76" s="498"/>
      <c r="T76" s="498"/>
      <c r="U76" s="498"/>
      <c r="V76" s="254"/>
      <c r="W76" s="72"/>
      <c r="X76" s="503"/>
      <c r="Y76" s="504"/>
      <c r="Z76" s="249" t="str">
        <f>IFERROR(VLOOKUP(X76, 【参考】数式用!$A$2:$B$48, 2, FALSE), "")</f>
        <v/>
      </c>
      <c r="AA76" s="409"/>
      <c r="AB76" s="410"/>
      <c r="AC76" s="362"/>
      <c r="AD76" s="361"/>
      <c r="AE76" s="253"/>
      <c r="AF76"/>
    </row>
    <row r="77" spans="1:32" ht="49.9" customHeight="1">
      <c r="A77" s="170">
        <f t="shared" si="0"/>
        <v>18</v>
      </c>
      <c r="B77" s="507"/>
      <c r="C77" s="508"/>
      <c r="D77" s="508"/>
      <c r="E77" s="508"/>
      <c r="F77" s="508"/>
      <c r="G77" s="508"/>
      <c r="H77" s="508"/>
      <c r="I77" s="508"/>
      <c r="J77" s="508"/>
      <c r="K77" s="509"/>
      <c r="L77" s="499"/>
      <c r="M77" s="500"/>
      <c r="N77" s="500"/>
      <c r="O77" s="500"/>
      <c r="P77" s="501"/>
      <c r="Q77" s="498"/>
      <c r="R77" s="498"/>
      <c r="S77" s="498"/>
      <c r="T77" s="498"/>
      <c r="U77" s="498"/>
      <c r="V77" s="254"/>
      <c r="W77" s="72"/>
      <c r="X77" s="503"/>
      <c r="Y77" s="504"/>
      <c r="Z77" s="249" t="str">
        <f>IFERROR(VLOOKUP(X77, 【参考】数式用!$A$2:$B$48, 2, FALSE), "")</f>
        <v/>
      </c>
      <c r="AA77" s="409"/>
      <c r="AB77" s="410"/>
      <c r="AC77" s="362"/>
      <c r="AD77" s="361"/>
      <c r="AE77" s="253"/>
      <c r="AF77"/>
    </row>
    <row r="78" spans="1:32" ht="49.9" customHeight="1">
      <c r="A78" s="170">
        <f t="shared" si="0"/>
        <v>19</v>
      </c>
      <c r="B78" s="507"/>
      <c r="C78" s="508"/>
      <c r="D78" s="508"/>
      <c r="E78" s="508"/>
      <c r="F78" s="508"/>
      <c r="G78" s="508"/>
      <c r="H78" s="508"/>
      <c r="I78" s="508"/>
      <c r="J78" s="508"/>
      <c r="K78" s="509"/>
      <c r="L78" s="499"/>
      <c r="M78" s="500"/>
      <c r="N78" s="500"/>
      <c r="O78" s="500"/>
      <c r="P78" s="501"/>
      <c r="Q78" s="498"/>
      <c r="R78" s="498"/>
      <c r="S78" s="498"/>
      <c r="T78" s="498"/>
      <c r="U78" s="498"/>
      <c r="V78" s="254"/>
      <c r="W78" s="72"/>
      <c r="X78" s="503"/>
      <c r="Y78" s="504"/>
      <c r="Z78" s="249" t="str">
        <f>IFERROR(VLOOKUP(X78, 【参考】数式用!$A$2:$B$48, 2, FALSE), "")</f>
        <v/>
      </c>
      <c r="AA78" s="409"/>
      <c r="AB78" s="410"/>
      <c r="AC78" s="362"/>
      <c r="AD78" s="361"/>
      <c r="AE78" s="253"/>
      <c r="AF78"/>
    </row>
    <row r="79" spans="1:32" ht="49.9" customHeight="1">
      <c r="A79" s="170">
        <f t="shared" si="0"/>
        <v>20</v>
      </c>
      <c r="B79" s="507"/>
      <c r="C79" s="508"/>
      <c r="D79" s="508"/>
      <c r="E79" s="508"/>
      <c r="F79" s="508"/>
      <c r="G79" s="508"/>
      <c r="H79" s="508"/>
      <c r="I79" s="508"/>
      <c r="J79" s="508"/>
      <c r="K79" s="509"/>
      <c r="L79" s="499"/>
      <c r="M79" s="500"/>
      <c r="N79" s="500"/>
      <c r="O79" s="500"/>
      <c r="P79" s="501"/>
      <c r="Q79" s="498"/>
      <c r="R79" s="498"/>
      <c r="S79" s="498"/>
      <c r="T79" s="498"/>
      <c r="U79" s="498"/>
      <c r="V79" s="254"/>
      <c r="W79" s="72"/>
      <c r="X79" s="503"/>
      <c r="Y79" s="504"/>
      <c r="Z79" s="249" t="str">
        <f>IFERROR(VLOOKUP(X79, 【参考】数式用!$A$2:$B$48, 2, FALSE), "")</f>
        <v/>
      </c>
      <c r="AA79" s="409"/>
      <c r="AB79" s="410"/>
      <c r="AC79" s="362"/>
      <c r="AD79" s="361"/>
      <c r="AE79" s="253"/>
      <c r="AF79"/>
    </row>
    <row r="80" spans="1:32" ht="49.9" customHeight="1">
      <c r="A80" s="170">
        <f t="shared" si="0"/>
        <v>21</v>
      </c>
      <c r="B80" s="507"/>
      <c r="C80" s="508"/>
      <c r="D80" s="508"/>
      <c r="E80" s="508"/>
      <c r="F80" s="508"/>
      <c r="G80" s="508"/>
      <c r="H80" s="508"/>
      <c r="I80" s="508"/>
      <c r="J80" s="508"/>
      <c r="K80" s="509"/>
      <c r="L80" s="499"/>
      <c r="M80" s="500"/>
      <c r="N80" s="500"/>
      <c r="O80" s="500"/>
      <c r="P80" s="501"/>
      <c r="Q80" s="498"/>
      <c r="R80" s="498"/>
      <c r="S80" s="498"/>
      <c r="T80" s="498"/>
      <c r="U80" s="498"/>
      <c r="V80" s="254"/>
      <c r="W80" s="72"/>
      <c r="X80" s="503"/>
      <c r="Y80" s="504"/>
      <c r="Z80" s="249" t="str">
        <f>IFERROR(VLOOKUP(X80, 【参考】数式用!$A$2:$B$48, 2, FALSE), "")</f>
        <v/>
      </c>
      <c r="AA80" s="409"/>
      <c r="AB80" s="410"/>
      <c r="AC80" s="362"/>
      <c r="AD80" s="361"/>
      <c r="AE80" s="253"/>
      <c r="AF80"/>
    </row>
    <row r="81" spans="1:32" ht="49.9" customHeight="1">
      <c r="A81" s="170">
        <f t="shared" si="0"/>
        <v>22</v>
      </c>
      <c r="B81" s="507"/>
      <c r="C81" s="508"/>
      <c r="D81" s="508"/>
      <c r="E81" s="508"/>
      <c r="F81" s="508"/>
      <c r="G81" s="508"/>
      <c r="H81" s="508"/>
      <c r="I81" s="508"/>
      <c r="J81" s="508"/>
      <c r="K81" s="509"/>
      <c r="L81" s="499"/>
      <c r="M81" s="500"/>
      <c r="N81" s="500"/>
      <c r="O81" s="500"/>
      <c r="P81" s="501"/>
      <c r="Q81" s="498"/>
      <c r="R81" s="498"/>
      <c r="S81" s="498"/>
      <c r="T81" s="498"/>
      <c r="U81" s="498"/>
      <c r="V81" s="254"/>
      <c r="W81" s="72"/>
      <c r="X81" s="503"/>
      <c r="Y81" s="504"/>
      <c r="Z81" s="249" t="str">
        <f>IFERROR(VLOOKUP(X81, 【参考】数式用!$A$2:$B$48, 2, FALSE), "")</f>
        <v/>
      </c>
      <c r="AA81" s="409"/>
      <c r="AB81" s="410"/>
      <c r="AC81" s="362"/>
      <c r="AD81" s="361"/>
      <c r="AE81" s="253"/>
      <c r="AF81"/>
    </row>
    <row r="82" spans="1:32" ht="49.9" customHeight="1">
      <c r="A82" s="170">
        <f t="shared" si="0"/>
        <v>23</v>
      </c>
      <c r="B82" s="507"/>
      <c r="C82" s="508"/>
      <c r="D82" s="508"/>
      <c r="E82" s="508"/>
      <c r="F82" s="508"/>
      <c r="G82" s="508"/>
      <c r="H82" s="508"/>
      <c r="I82" s="508"/>
      <c r="J82" s="508"/>
      <c r="K82" s="509"/>
      <c r="L82" s="499"/>
      <c r="M82" s="500"/>
      <c r="N82" s="500"/>
      <c r="O82" s="500"/>
      <c r="P82" s="501"/>
      <c r="Q82" s="498"/>
      <c r="R82" s="498"/>
      <c r="S82" s="498"/>
      <c r="T82" s="498"/>
      <c r="U82" s="498"/>
      <c r="V82" s="254"/>
      <c r="W82" s="72"/>
      <c r="X82" s="503"/>
      <c r="Y82" s="504"/>
      <c r="Z82" s="249" t="str">
        <f>IFERROR(VLOOKUP(X82, 【参考】数式用!$A$2:$B$48, 2, FALSE), "")</f>
        <v/>
      </c>
      <c r="AA82" s="409"/>
      <c r="AB82" s="410"/>
      <c r="AC82" s="362"/>
      <c r="AD82" s="361"/>
      <c r="AE82" s="253"/>
      <c r="AF82"/>
    </row>
    <row r="83" spans="1:32" ht="49.9" customHeight="1">
      <c r="A83" s="170">
        <f t="shared" si="0"/>
        <v>24</v>
      </c>
      <c r="B83" s="507"/>
      <c r="C83" s="508"/>
      <c r="D83" s="508"/>
      <c r="E83" s="508"/>
      <c r="F83" s="508"/>
      <c r="G83" s="508"/>
      <c r="H83" s="508"/>
      <c r="I83" s="508"/>
      <c r="J83" s="508"/>
      <c r="K83" s="509"/>
      <c r="L83" s="499"/>
      <c r="M83" s="500"/>
      <c r="N83" s="500"/>
      <c r="O83" s="500"/>
      <c r="P83" s="501"/>
      <c r="Q83" s="498"/>
      <c r="R83" s="498"/>
      <c r="S83" s="498"/>
      <c r="T83" s="498"/>
      <c r="U83" s="498"/>
      <c r="V83" s="254"/>
      <c r="W83" s="72"/>
      <c r="X83" s="503"/>
      <c r="Y83" s="504"/>
      <c r="Z83" s="249" t="str">
        <f>IFERROR(VLOOKUP(X83, 【参考】数式用!$A$2:$B$48, 2, FALSE), "")</f>
        <v/>
      </c>
      <c r="AA83" s="409"/>
      <c r="AB83" s="410"/>
      <c r="AC83" s="362"/>
      <c r="AD83" s="361"/>
      <c r="AE83" s="253"/>
      <c r="AF83"/>
    </row>
    <row r="84" spans="1:32" ht="49.9" customHeight="1">
      <c r="A84" s="170">
        <f t="shared" si="0"/>
        <v>25</v>
      </c>
      <c r="B84" s="507"/>
      <c r="C84" s="508"/>
      <c r="D84" s="508"/>
      <c r="E84" s="508"/>
      <c r="F84" s="508"/>
      <c r="G84" s="508"/>
      <c r="H84" s="508"/>
      <c r="I84" s="508"/>
      <c r="J84" s="508"/>
      <c r="K84" s="509"/>
      <c r="L84" s="499"/>
      <c r="M84" s="500"/>
      <c r="N84" s="500"/>
      <c r="O84" s="500"/>
      <c r="P84" s="501"/>
      <c r="Q84" s="498"/>
      <c r="R84" s="498"/>
      <c r="S84" s="498"/>
      <c r="T84" s="498"/>
      <c r="U84" s="498"/>
      <c r="V84" s="254"/>
      <c r="W84" s="72"/>
      <c r="X84" s="503"/>
      <c r="Y84" s="504"/>
      <c r="Z84" s="249" t="str">
        <f>IFERROR(VLOOKUP(X84, 【参考】数式用!$A$2:$B$48, 2, FALSE), "")</f>
        <v/>
      </c>
      <c r="AA84" s="409"/>
      <c r="AB84" s="410"/>
      <c r="AC84" s="362"/>
      <c r="AD84" s="361"/>
      <c r="AE84" s="253"/>
      <c r="AF84"/>
    </row>
    <row r="85" spans="1:32" ht="49.9" customHeight="1">
      <c r="A85" s="170">
        <f t="shared" si="0"/>
        <v>26</v>
      </c>
      <c r="B85" s="507"/>
      <c r="C85" s="508"/>
      <c r="D85" s="508"/>
      <c r="E85" s="508"/>
      <c r="F85" s="508"/>
      <c r="G85" s="508"/>
      <c r="H85" s="508"/>
      <c r="I85" s="508"/>
      <c r="J85" s="508"/>
      <c r="K85" s="509"/>
      <c r="L85" s="499"/>
      <c r="M85" s="500"/>
      <c r="N85" s="500"/>
      <c r="O85" s="500"/>
      <c r="P85" s="501"/>
      <c r="Q85" s="498"/>
      <c r="R85" s="498"/>
      <c r="S85" s="498"/>
      <c r="T85" s="498"/>
      <c r="U85" s="498"/>
      <c r="V85" s="254"/>
      <c r="W85" s="72"/>
      <c r="X85" s="503"/>
      <c r="Y85" s="504"/>
      <c r="Z85" s="249" t="str">
        <f>IFERROR(VLOOKUP(X85, 【参考】数式用!$A$2:$B$48, 2, FALSE), "")</f>
        <v/>
      </c>
      <c r="AA85" s="409"/>
      <c r="AB85" s="410"/>
      <c r="AC85" s="362"/>
      <c r="AD85" s="361"/>
      <c r="AE85" s="253"/>
      <c r="AF85"/>
    </row>
    <row r="86" spans="1:32" ht="49.9" customHeight="1">
      <c r="A86" s="170">
        <f t="shared" si="0"/>
        <v>27</v>
      </c>
      <c r="B86" s="507"/>
      <c r="C86" s="508"/>
      <c r="D86" s="508"/>
      <c r="E86" s="508"/>
      <c r="F86" s="508"/>
      <c r="G86" s="508"/>
      <c r="H86" s="508"/>
      <c r="I86" s="508"/>
      <c r="J86" s="508"/>
      <c r="K86" s="509"/>
      <c r="L86" s="499"/>
      <c r="M86" s="500"/>
      <c r="N86" s="500"/>
      <c r="O86" s="500"/>
      <c r="P86" s="501"/>
      <c r="Q86" s="498"/>
      <c r="R86" s="498"/>
      <c r="S86" s="498"/>
      <c r="T86" s="498"/>
      <c r="U86" s="498"/>
      <c r="V86" s="254"/>
      <c r="W86" s="72"/>
      <c r="X86" s="503"/>
      <c r="Y86" s="504"/>
      <c r="Z86" s="249" t="str">
        <f>IFERROR(VLOOKUP(X86, 【参考】数式用!$A$2:$B$48, 2, FALSE), "")</f>
        <v/>
      </c>
      <c r="AA86" s="409"/>
      <c r="AB86" s="410"/>
      <c r="AC86" s="362"/>
      <c r="AD86" s="361"/>
      <c r="AE86" s="253"/>
      <c r="AF86"/>
    </row>
    <row r="87" spans="1:32" ht="49.9" customHeight="1">
      <c r="A87" s="170">
        <f t="shared" si="0"/>
        <v>28</v>
      </c>
      <c r="B87" s="507"/>
      <c r="C87" s="508"/>
      <c r="D87" s="508"/>
      <c r="E87" s="508"/>
      <c r="F87" s="508"/>
      <c r="G87" s="508"/>
      <c r="H87" s="508"/>
      <c r="I87" s="508"/>
      <c r="J87" s="508"/>
      <c r="K87" s="509"/>
      <c r="L87" s="499"/>
      <c r="M87" s="500"/>
      <c r="N87" s="500"/>
      <c r="O87" s="500"/>
      <c r="P87" s="501"/>
      <c r="Q87" s="498"/>
      <c r="R87" s="498"/>
      <c r="S87" s="498"/>
      <c r="T87" s="498"/>
      <c r="U87" s="498"/>
      <c r="V87" s="254"/>
      <c r="W87" s="72"/>
      <c r="X87" s="503"/>
      <c r="Y87" s="504"/>
      <c r="Z87" s="249" t="str">
        <f>IFERROR(VLOOKUP(X87, 【参考】数式用!$A$2:$B$48, 2, FALSE), "")</f>
        <v/>
      </c>
      <c r="AA87" s="409"/>
      <c r="AB87" s="410"/>
      <c r="AC87" s="362"/>
      <c r="AD87" s="361"/>
      <c r="AE87" s="253"/>
      <c r="AF87"/>
    </row>
    <row r="88" spans="1:32" ht="49.9" customHeight="1">
      <c r="A88" s="170">
        <f t="shared" si="0"/>
        <v>29</v>
      </c>
      <c r="B88" s="507"/>
      <c r="C88" s="508"/>
      <c r="D88" s="508"/>
      <c r="E88" s="508"/>
      <c r="F88" s="508"/>
      <c r="G88" s="508"/>
      <c r="H88" s="508"/>
      <c r="I88" s="508"/>
      <c r="J88" s="508"/>
      <c r="K88" s="509"/>
      <c r="L88" s="499"/>
      <c r="M88" s="500"/>
      <c r="N88" s="500"/>
      <c r="O88" s="500"/>
      <c r="P88" s="501"/>
      <c r="Q88" s="498"/>
      <c r="R88" s="498"/>
      <c r="S88" s="498"/>
      <c r="T88" s="498"/>
      <c r="U88" s="498"/>
      <c r="V88" s="254"/>
      <c r="W88" s="72"/>
      <c r="X88" s="503"/>
      <c r="Y88" s="504"/>
      <c r="Z88" s="249" t="str">
        <f>IFERROR(VLOOKUP(X88, 【参考】数式用!$A$2:$B$48, 2, FALSE), "")</f>
        <v/>
      </c>
      <c r="AA88" s="409"/>
      <c r="AB88" s="410"/>
      <c r="AC88" s="362"/>
      <c r="AD88" s="361"/>
      <c r="AE88" s="253"/>
      <c r="AF88"/>
    </row>
    <row r="89" spans="1:32" ht="49.9" customHeight="1">
      <c r="A89" s="170">
        <f t="shared" si="0"/>
        <v>30</v>
      </c>
      <c r="B89" s="507"/>
      <c r="C89" s="508"/>
      <c r="D89" s="508"/>
      <c r="E89" s="508"/>
      <c r="F89" s="508"/>
      <c r="G89" s="508"/>
      <c r="H89" s="508"/>
      <c r="I89" s="508"/>
      <c r="J89" s="508"/>
      <c r="K89" s="509"/>
      <c r="L89" s="499"/>
      <c r="M89" s="500"/>
      <c r="N89" s="500"/>
      <c r="O89" s="500"/>
      <c r="P89" s="501"/>
      <c r="Q89" s="498"/>
      <c r="R89" s="498"/>
      <c r="S89" s="498"/>
      <c r="T89" s="498"/>
      <c r="U89" s="498"/>
      <c r="V89" s="254"/>
      <c r="W89" s="72"/>
      <c r="X89" s="503"/>
      <c r="Y89" s="504"/>
      <c r="Z89" s="249" t="str">
        <f>IFERROR(VLOOKUP(X89, 【参考】数式用!$A$2:$B$48, 2, FALSE), "")</f>
        <v/>
      </c>
      <c r="AA89" s="409"/>
      <c r="AB89" s="410"/>
      <c r="AC89" s="362"/>
      <c r="AD89" s="361"/>
      <c r="AE89" s="253"/>
      <c r="AF89"/>
    </row>
    <row r="90" spans="1:32" ht="49.9" customHeight="1">
      <c r="A90" s="170">
        <f t="shared" si="0"/>
        <v>31</v>
      </c>
      <c r="B90" s="507"/>
      <c r="C90" s="508"/>
      <c r="D90" s="508"/>
      <c r="E90" s="508"/>
      <c r="F90" s="508"/>
      <c r="G90" s="508"/>
      <c r="H90" s="508"/>
      <c r="I90" s="508"/>
      <c r="J90" s="508"/>
      <c r="K90" s="509"/>
      <c r="L90" s="499"/>
      <c r="M90" s="500"/>
      <c r="N90" s="500"/>
      <c r="O90" s="500"/>
      <c r="P90" s="501"/>
      <c r="Q90" s="498"/>
      <c r="R90" s="498"/>
      <c r="S90" s="498"/>
      <c r="T90" s="498"/>
      <c r="U90" s="498"/>
      <c r="V90" s="254"/>
      <c r="W90" s="72"/>
      <c r="X90" s="503"/>
      <c r="Y90" s="504"/>
      <c r="Z90" s="249" t="str">
        <f>IFERROR(VLOOKUP(X90, 【参考】数式用!$A$2:$B$48, 2, FALSE), "")</f>
        <v/>
      </c>
      <c r="AA90" s="409"/>
      <c r="AB90" s="410"/>
      <c r="AC90" s="362"/>
      <c r="AD90" s="361"/>
      <c r="AE90" s="253"/>
      <c r="AF90"/>
    </row>
    <row r="91" spans="1:32" ht="49.9" customHeight="1">
      <c r="A91" s="170">
        <f t="shared" si="0"/>
        <v>32</v>
      </c>
      <c r="B91" s="507"/>
      <c r="C91" s="508"/>
      <c r="D91" s="508"/>
      <c r="E91" s="508"/>
      <c r="F91" s="508"/>
      <c r="G91" s="508"/>
      <c r="H91" s="508"/>
      <c r="I91" s="508"/>
      <c r="J91" s="508"/>
      <c r="K91" s="509"/>
      <c r="L91" s="499"/>
      <c r="M91" s="500"/>
      <c r="N91" s="500"/>
      <c r="O91" s="500"/>
      <c r="P91" s="501"/>
      <c r="Q91" s="498"/>
      <c r="R91" s="498"/>
      <c r="S91" s="498"/>
      <c r="T91" s="498"/>
      <c r="U91" s="498"/>
      <c r="V91" s="254"/>
      <c r="W91" s="72"/>
      <c r="X91" s="503"/>
      <c r="Y91" s="504"/>
      <c r="Z91" s="249" t="str">
        <f>IFERROR(VLOOKUP(X91, 【参考】数式用!$A$2:$B$48, 2, FALSE), "")</f>
        <v/>
      </c>
      <c r="AA91" s="409"/>
      <c r="AB91" s="410"/>
      <c r="AC91" s="362"/>
      <c r="AD91" s="361"/>
      <c r="AE91" s="253"/>
      <c r="AF91"/>
    </row>
    <row r="92" spans="1:32" ht="49.9" customHeight="1">
      <c r="A92" s="170">
        <f t="shared" si="0"/>
        <v>33</v>
      </c>
      <c r="B92" s="507"/>
      <c r="C92" s="508"/>
      <c r="D92" s="508"/>
      <c r="E92" s="508"/>
      <c r="F92" s="508"/>
      <c r="G92" s="508"/>
      <c r="H92" s="508"/>
      <c r="I92" s="508"/>
      <c r="J92" s="508"/>
      <c r="K92" s="509"/>
      <c r="L92" s="499"/>
      <c r="M92" s="500"/>
      <c r="N92" s="500"/>
      <c r="O92" s="500"/>
      <c r="P92" s="501"/>
      <c r="Q92" s="498"/>
      <c r="R92" s="498"/>
      <c r="S92" s="498"/>
      <c r="T92" s="498"/>
      <c r="U92" s="498"/>
      <c r="V92" s="254"/>
      <c r="W92" s="72"/>
      <c r="X92" s="503"/>
      <c r="Y92" s="504"/>
      <c r="Z92" s="249" t="str">
        <f>IFERROR(VLOOKUP(X92, 【参考】数式用!$A$2:$B$48, 2, FALSE), "")</f>
        <v/>
      </c>
      <c r="AA92" s="409"/>
      <c r="AB92" s="410"/>
      <c r="AC92" s="362"/>
      <c r="AD92" s="361"/>
      <c r="AE92" s="253"/>
      <c r="AF92"/>
    </row>
    <row r="93" spans="1:32" ht="49.9" customHeight="1">
      <c r="A93" s="170">
        <f t="shared" si="0"/>
        <v>34</v>
      </c>
      <c r="B93" s="507"/>
      <c r="C93" s="508"/>
      <c r="D93" s="508"/>
      <c r="E93" s="508"/>
      <c r="F93" s="508"/>
      <c r="G93" s="508"/>
      <c r="H93" s="508"/>
      <c r="I93" s="508"/>
      <c r="J93" s="508"/>
      <c r="K93" s="509"/>
      <c r="L93" s="499"/>
      <c r="M93" s="500"/>
      <c r="N93" s="500"/>
      <c r="O93" s="500"/>
      <c r="P93" s="501"/>
      <c r="Q93" s="498"/>
      <c r="R93" s="498"/>
      <c r="S93" s="498"/>
      <c r="T93" s="498"/>
      <c r="U93" s="498"/>
      <c r="V93" s="254"/>
      <c r="W93" s="72"/>
      <c r="X93" s="503"/>
      <c r="Y93" s="504"/>
      <c r="Z93" s="249" t="str">
        <f>IFERROR(VLOOKUP(X93, 【参考】数式用!$A$2:$B$48, 2, FALSE), "")</f>
        <v/>
      </c>
      <c r="AA93" s="409"/>
      <c r="AB93" s="410"/>
      <c r="AC93" s="362"/>
      <c r="AD93" s="361"/>
      <c r="AE93" s="253"/>
      <c r="AF93"/>
    </row>
    <row r="94" spans="1:32" ht="49.9" customHeight="1">
      <c r="A94" s="170">
        <f t="shared" si="0"/>
        <v>35</v>
      </c>
      <c r="B94" s="507"/>
      <c r="C94" s="508"/>
      <c r="D94" s="508"/>
      <c r="E94" s="508"/>
      <c r="F94" s="508"/>
      <c r="G94" s="508"/>
      <c r="H94" s="508"/>
      <c r="I94" s="508"/>
      <c r="J94" s="508"/>
      <c r="K94" s="509"/>
      <c r="L94" s="499"/>
      <c r="M94" s="500"/>
      <c r="N94" s="500"/>
      <c r="O94" s="500"/>
      <c r="P94" s="501"/>
      <c r="Q94" s="498"/>
      <c r="R94" s="498"/>
      <c r="S94" s="498"/>
      <c r="T94" s="498"/>
      <c r="U94" s="498"/>
      <c r="V94" s="254"/>
      <c r="W94" s="72"/>
      <c r="X94" s="503"/>
      <c r="Y94" s="504"/>
      <c r="Z94" s="249" t="str">
        <f>IFERROR(VLOOKUP(X94, 【参考】数式用!$A$2:$B$48, 2, FALSE), "")</f>
        <v/>
      </c>
      <c r="AA94" s="409"/>
      <c r="AB94" s="410"/>
      <c r="AC94" s="362"/>
      <c r="AD94" s="361"/>
      <c r="AE94" s="253"/>
      <c r="AF94" s="172"/>
    </row>
    <row r="95" spans="1:32" ht="49.9" customHeight="1">
      <c r="A95" s="170">
        <f t="shared" si="0"/>
        <v>36</v>
      </c>
      <c r="B95" s="507"/>
      <c r="C95" s="508"/>
      <c r="D95" s="508"/>
      <c r="E95" s="508"/>
      <c r="F95" s="508"/>
      <c r="G95" s="508"/>
      <c r="H95" s="508"/>
      <c r="I95" s="508"/>
      <c r="J95" s="508"/>
      <c r="K95" s="509"/>
      <c r="L95" s="499"/>
      <c r="M95" s="500"/>
      <c r="N95" s="500"/>
      <c r="O95" s="500"/>
      <c r="P95" s="501"/>
      <c r="Q95" s="498"/>
      <c r="R95" s="498"/>
      <c r="S95" s="498"/>
      <c r="T95" s="498"/>
      <c r="U95" s="498"/>
      <c r="V95" s="254"/>
      <c r="W95" s="72"/>
      <c r="X95" s="503"/>
      <c r="Y95" s="504"/>
      <c r="Z95" s="249" t="str">
        <f>IFERROR(VLOOKUP(X95, 【参考】数式用!$A$2:$B$48, 2, FALSE), "")</f>
        <v/>
      </c>
      <c r="AA95" s="409"/>
      <c r="AB95" s="410"/>
      <c r="AC95" s="362"/>
      <c r="AD95" s="361"/>
      <c r="AE95" s="253"/>
      <c r="AF95" s="172"/>
    </row>
    <row r="96" spans="1:32" ht="49.9" customHeight="1">
      <c r="A96" s="170">
        <f t="shared" si="0"/>
        <v>37</v>
      </c>
      <c r="B96" s="507"/>
      <c r="C96" s="508"/>
      <c r="D96" s="508"/>
      <c r="E96" s="508"/>
      <c r="F96" s="508"/>
      <c r="G96" s="508"/>
      <c r="H96" s="508"/>
      <c r="I96" s="508"/>
      <c r="J96" s="508"/>
      <c r="K96" s="509"/>
      <c r="L96" s="499"/>
      <c r="M96" s="500"/>
      <c r="N96" s="500"/>
      <c r="O96" s="500"/>
      <c r="P96" s="501"/>
      <c r="Q96" s="498"/>
      <c r="R96" s="498"/>
      <c r="S96" s="498"/>
      <c r="T96" s="498"/>
      <c r="U96" s="498"/>
      <c r="V96" s="254"/>
      <c r="W96" s="72"/>
      <c r="X96" s="503"/>
      <c r="Y96" s="504"/>
      <c r="Z96" s="249" t="str">
        <f>IFERROR(VLOOKUP(X96, 【参考】数式用!$A$2:$B$48, 2, FALSE), "")</f>
        <v/>
      </c>
      <c r="AA96" s="409"/>
      <c r="AB96" s="410"/>
      <c r="AC96" s="362"/>
      <c r="AD96" s="361"/>
      <c r="AE96" s="253"/>
      <c r="AF96" s="172"/>
    </row>
    <row r="97" spans="1:32" ht="49.9" customHeight="1">
      <c r="A97" s="170">
        <f t="shared" si="0"/>
        <v>38</v>
      </c>
      <c r="B97" s="507"/>
      <c r="C97" s="508"/>
      <c r="D97" s="508"/>
      <c r="E97" s="508"/>
      <c r="F97" s="508"/>
      <c r="G97" s="508"/>
      <c r="H97" s="508"/>
      <c r="I97" s="508"/>
      <c r="J97" s="508"/>
      <c r="K97" s="509"/>
      <c r="L97" s="499"/>
      <c r="M97" s="500"/>
      <c r="N97" s="500"/>
      <c r="O97" s="500"/>
      <c r="P97" s="501"/>
      <c r="Q97" s="498"/>
      <c r="R97" s="498"/>
      <c r="S97" s="498"/>
      <c r="T97" s="498"/>
      <c r="U97" s="498"/>
      <c r="V97" s="254"/>
      <c r="W97" s="72"/>
      <c r="X97" s="503"/>
      <c r="Y97" s="504"/>
      <c r="Z97" s="249" t="str">
        <f>IFERROR(VLOOKUP(X97, 【参考】数式用!$A$2:$B$48, 2, FALSE), "")</f>
        <v/>
      </c>
      <c r="AA97" s="409"/>
      <c r="AB97" s="410"/>
      <c r="AC97" s="362"/>
      <c r="AD97" s="361"/>
      <c r="AE97" s="253"/>
      <c r="AF97" s="172"/>
    </row>
    <row r="98" spans="1:32" ht="49.9" customHeight="1">
      <c r="A98" s="170">
        <f t="shared" si="0"/>
        <v>39</v>
      </c>
      <c r="B98" s="507"/>
      <c r="C98" s="508"/>
      <c r="D98" s="508"/>
      <c r="E98" s="508"/>
      <c r="F98" s="508"/>
      <c r="G98" s="508"/>
      <c r="H98" s="508"/>
      <c r="I98" s="508"/>
      <c r="J98" s="508"/>
      <c r="K98" s="509"/>
      <c r="L98" s="499"/>
      <c r="M98" s="500"/>
      <c r="N98" s="500"/>
      <c r="O98" s="500"/>
      <c r="P98" s="501"/>
      <c r="Q98" s="498"/>
      <c r="R98" s="498"/>
      <c r="S98" s="498"/>
      <c r="T98" s="498"/>
      <c r="U98" s="498"/>
      <c r="V98" s="254"/>
      <c r="W98" s="72"/>
      <c r="X98" s="503"/>
      <c r="Y98" s="504"/>
      <c r="Z98" s="249" t="str">
        <f>IFERROR(VLOOKUP(X98, 【参考】数式用!$A$2:$B$48, 2, FALSE), "")</f>
        <v/>
      </c>
      <c r="AA98" s="409"/>
      <c r="AB98" s="410"/>
      <c r="AC98" s="362"/>
      <c r="AD98" s="361"/>
      <c r="AE98" s="253"/>
      <c r="AF98" s="172"/>
    </row>
    <row r="99" spans="1:32" ht="49.9" customHeight="1">
      <c r="A99" s="170">
        <f t="shared" ref="A99:A125" si="1">A98+1</f>
        <v>40</v>
      </c>
      <c r="B99" s="507"/>
      <c r="C99" s="508"/>
      <c r="D99" s="508"/>
      <c r="E99" s="508"/>
      <c r="F99" s="508"/>
      <c r="G99" s="508"/>
      <c r="H99" s="508"/>
      <c r="I99" s="508"/>
      <c r="J99" s="508"/>
      <c r="K99" s="509"/>
      <c r="L99" s="499"/>
      <c r="M99" s="500"/>
      <c r="N99" s="500"/>
      <c r="O99" s="500"/>
      <c r="P99" s="501"/>
      <c r="Q99" s="497"/>
      <c r="R99" s="497"/>
      <c r="S99" s="497"/>
      <c r="T99" s="497"/>
      <c r="U99" s="497"/>
      <c r="V99" s="72"/>
      <c r="W99" s="72"/>
      <c r="X99" s="503"/>
      <c r="Y99" s="504"/>
      <c r="Z99" s="249" t="str">
        <f>IFERROR(VLOOKUP(X99, 【参考】数式用!$A$2:$B$48, 2, FALSE), "")</f>
        <v/>
      </c>
      <c r="AA99" s="409"/>
      <c r="AB99" s="410"/>
      <c r="AC99" s="362"/>
      <c r="AD99" s="361"/>
      <c r="AE99" s="253"/>
      <c r="AF99" s="172"/>
    </row>
    <row r="100" spans="1:32" ht="49.9" customHeight="1">
      <c r="A100" s="170">
        <f t="shared" si="1"/>
        <v>41</v>
      </c>
      <c r="B100" s="507"/>
      <c r="C100" s="508"/>
      <c r="D100" s="508"/>
      <c r="E100" s="508"/>
      <c r="F100" s="508"/>
      <c r="G100" s="508"/>
      <c r="H100" s="508"/>
      <c r="I100" s="508"/>
      <c r="J100" s="508"/>
      <c r="K100" s="509"/>
      <c r="L100" s="499"/>
      <c r="M100" s="500"/>
      <c r="N100" s="500"/>
      <c r="O100" s="500"/>
      <c r="P100" s="501"/>
      <c r="Q100" s="497"/>
      <c r="R100" s="497"/>
      <c r="S100" s="497"/>
      <c r="T100" s="497"/>
      <c r="U100" s="497"/>
      <c r="V100" s="72"/>
      <c r="W100" s="72"/>
      <c r="X100" s="503"/>
      <c r="Y100" s="504"/>
      <c r="Z100" s="249" t="str">
        <f>IFERROR(VLOOKUP(X100, 【参考】数式用!$A$2:$B$48, 2, FALSE), "")</f>
        <v/>
      </c>
      <c r="AA100" s="409"/>
      <c r="AB100" s="410"/>
      <c r="AC100" s="362"/>
      <c r="AD100" s="361"/>
      <c r="AE100" s="253"/>
      <c r="AF100" s="172"/>
    </row>
    <row r="101" spans="1:32" ht="49.9" customHeight="1">
      <c r="A101" s="170">
        <f t="shared" si="1"/>
        <v>42</v>
      </c>
      <c r="B101" s="507"/>
      <c r="C101" s="508"/>
      <c r="D101" s="508"/>
      <c r="E101" s="508"/>
      <c r="F101" s="508"/>
      <c r="G101" s="508"/>
      <c r="H101" s="508"/>
      <c r="I101" s="508"/>
      <c r="J101" s="508"/>
      <c r="K101" s="509"/>
      <c r="L101" s="499"/>
      <c r="M101" s="500"/>
      <c r="N101" s="500"/>
      <c r="O101" s="500"/>
      <c r="P101" s="501"/>
      <c r="Q101" s="497"/>
      <c r="R101" s="497"/>
      <c r="S101" s="497"/>
      <c r="T101" s="497"/>
      <c r="U101" s="497"/>
      <c r="V101" s="72"/>
      <c r="W101" s="72"/>
      <c r="X101" s="503"/>
      <c r="Y101" s="504"/>
      <c r="Z101" s="249" t="str">
        <f>IFERROR(VLOOKUP(X101, 【参考】数式用!$A$2:$B$48, 2, FALSE), "")</f>
        <v/>
      </c>
      <c r="AA101" s="409"/>
      <c r="AB101" s="410"/>
      <c r="AC101" s="362"/>
      <c r="AD101" s="361"/>
      <c r="AE101" s="253"/>
      <c r="AF101" s="172"/>
    </row>
    <row r="102" spans="1:32" ht="49.9" customHeight="1">
      <c r="A102" s="170">
        <f t="shared" si="1"/>
        <v>43</v>
      </c>
      <c r="B102" s="507"/>
      <c r="C102" s="508"/>
      <c r="D102" s="508"/>
      <c r="E102" s="508"/>
      <c r="F102" s="508"/>
      <c r="G102" s="508"/>
      <c r="H102" s="508"/>
      <c r="I102" s="508"/>
      <c r="J102" s="508"/>
      <c r="K102" s="509"/>
      <c r="L102" s="499"/>
      <c r="M102" s="500"/>
      <c r="N102" s="500"/>
      <c r="O102" s="500"/>
      <c r="P102" s="501"/>
      <c r="Q102" s="497"/>
      <c r="R102" s="497"/>
      <c r="S102" s="497"/>
      <c r="T102" s="497"/>
      <c r="U102" s="497"/>
      <c r="V102" s="72"/>
      <c r="W102" s="72"/>
      <c r="X102" s="503"/>
      <c r="Y102" s="504"/>
      <c r="Z102" s="249" t="str">
        <f>IFERROR(VLOOKUP(X102, 【参考】数式用!$A$2:$B$48, 2, FALSE), "")</f>
        <v/>
      </c>
      <c r="AA102" s="409"/>
      <c r="AB102" s="410"/>
      <c r="AC102" s="362"/>
      <c r="AD102" s="361"/>
      <c r="AE102" s="253"/>
      <c r="AF102" s="172"/>
    </row>
    <row r="103" spans="1:32" ht="49.9" customHeight="1">
      <c r="A103" s="170">
        <f t="shared" si="1"/>
        <v>44</v>
      </c>
      <c r="B103" s="507"/>
      <c r="C103" s="508"/>
      <c r="D103" s="508"/>
      <c r="E103" s="508"/>
      <c r="F103" s="508"/>
      <c r="G103" s="508"/>
      <c r="H103" s="508"/>
      <c r="I103" s="508"/>
      <c r="J103" s="508"/>
      <c r="K103" s="509"/>
      <c r="L103" s="499"/>
      <c r="M103" s="500"/>
      <c r="N103" s="500"/>
      <c r="O103" s="500"/>
      <c r="P103" s="501"/>
      <c r="Q103" s="497"/>
      <c r="R103" s="497"/>
      <c r="S103" s="497"/>
      <c r="T103" s="497"/>
      <c r="U103" s="497"/>
      <c r="V103" s="72"/>
      <c r="W103" s="72"/>
      <c r="X103" s="503"/>
      <c r="Y103" s="504"/>
      <c r="Z103" s="249" t="str">
        <f>IFERROR(VLOOKUP(X103, 【参考】数式用!$A$2:$B$48, 2, FALSE), "")</f>
        <v/>
      </c>
      <c r="AA103" s="409"/>
      <c r="AB103" s="410"/>
      <c r="AC103" s="362"/>
      <c r="AD103" s="361"/>
      <c r="AE103" s="253"/>
      <c r="AF103" s="172"/>
    </row>
    <row r="104" spans="1:32" ht="49.9" customHeight="1">
      <c r="A104" s="170">
        <f t="shared" si="1"/>
        <v>45</v>
      </c>
      <c r="B104" s="514"/>
      <c r="C104" s="515"/>
      <c r="D104" s="515"/>
      <c r="E104" s="515"/>
      <c r="F104" s="515"/>
      <c r="G104" s="515"/>
      <c r="H104" s="515"/>
      <c r="I104" s="515"/>
      <c r="J104" s="515"/>
      <c r="K104" s="515"/>
      <c r="L104" s="499"/>
      <c r="M104" s="500"/>
      <c r="N104" s="500"/>
      <c r="O104" s="500"/>
      <c r="P104" s="501"/>
      <c r="Q104" s="497"/>
      <c r="R104" s="497"/>
      <c r="S104" s="497"/>
      <c r="T104" s="497"/>
      <c r="U104" s="497"/>
      <c r="V104" s="72"/>
      <c r="W104" s="72"/>
      <c r="X104" s="503"/>
      <c r="Y104" s="504"/>
      <c r="Z104" s="249" t="str">
        <f>IFERROR(VLOOKUP(X104, 【参考】数式用!$A$2:$B$48, 2, FALSE), "")</f>
        <v/>
      </c>
      <c r="AA104" s="409"/>
      <c r="AB104" s="410"/>
      <c r="AC104" s="362"/>
      <c r="AD104" s="361"/>
      <c r="AE104" s="253"/>
      <c r="AF104" s="172"/>
    </row>
    <row r="105" spans="1:32" ht="49.9" customHeight="1">
      <c r="A105" s="170">
        <f t="shared" si="1"/>
        <v>46</v>
      </c>
      <c r="B105" s="514"/>
      <c r="C105" s="515"/>
      <c r="D105" s="515"/>
      <c r="E105" s="515"/>
      <c r="F105" s="515"/>
      <c r="G105" s="515"/>
      <c r="H105" s="515"/>
      <c r="I105" s="515"/>
      <c r="J105" s="515"/>
      <c r="K105" s="515"/>
      <c r="L105" s="499"/>
      <c r="M105" s="500"/>
      <c r="N105" s="500"/>
      <c r="O105" s="500"/>
      <c r="P105" s="501"/>
      <c r="Q105" s="497"/>
      <c r="R105" s="497"/>
      <c r="S105" s="497"/>
      <c r="T105" s="497"/>
      <c r="U105" s="497"/>
      <c r="V105" s="72"/>
      <c r="W105" s="72"/>
      <c r="X105" s="503"/>
      <c r="Y105" s="504"/>
      <c r="Z105" s="249" t="str">
        <f>IFERROR(VLOOKUP(X105, 【参考】数式用!$A$2:$B$48, 2, FALSE), "")</f>
        <v/>
      </c>
      <c r="AA105" s="409"/>
      <c r="AB105" s="410"/>
      <c r="AC105" s="362"/>
      <c r="AD105" s="361"/>
      <c r="AE105" s="253"/>
      <c r="AF105" s="172"/>
    </row>
    <row r="106" spans="1:32" ht="49.9" customHeight="1">
      <c r="A106" s="170">
        <f t="shared" si="1"/>
        <v>47</v>
      </c>
      <c r="B106" s="514"/>
      <c r="C106" s="515"/>
      <c r="D106" s="515"/>
      <c r="E106" s="515"/>
      <c r="F106" s="515"/>
      <c r="G106" s="515"/>
      <c r="H106" s="515"/>
      <c r="I106" s="515"/>
      <c r="J106" s="515"/>
      <c r="K106" s="515"/>
      <c r="L106" s="499"/>
      <c r="M106" s="500"/>
      <c r="N106" s="500"/>
      <c r="O106" s="500"/>
      <c r="P106" s="501"/>
      <c r="Q106" s="497"/>
      <c r="R106" s="497"/>
      <c r="S106" s="497"/>
      <c r="T106" s="497"/>
      <c r="U106" s="497"/>
      <c r="V106" s="72"/>
      <c r="W106" s="72"/>
      <c r="X106" s="503"/>
      <c r="Y106" s="504"/>
      <c r="Z106" s="249" t="str">
        <f>IFERROR(VLOOKUP(X106, 【参考】数式用!$A$2:$B$48, 2, FALSE), "")</f>
        <v/>
      </c>
      <c r="AA106" s="409"/>
      <c r="AB106" s="410"/>
      <c r="AC106" s="362"/>
      <c r="AD106" s="361"/>
      <c r="AE106" s="253"/>
      <c r="AF106" s="172"/>
    </row>
    <row r="107" spans="1:32" ht="49.9" customHeight="1">
      <c r="A107" s="170">
        <f t="shared" si="1"/>
        <v>48</v>
      </c>
      <c r="B107" s="514"/>
      <c r="C107" s="515"/>
      <c r="D107" s="515"/>
      <c r="E107" s="515"/>
      <c r="F107" s="515"/>
      <c r="G107" s="515"/>
      <c r="H107" s="515"/>
      <c r="I107" s="515"/>
      <c r="J107" s="515"/>
      <c r="K107" s="515"/>
      <c r="L107" s="499"/>
      <c r="M107" s="500"/>
      <c r="N107" s="500"/>
      <c r="O107" s="500"/>
      <c r="P107" s="501"/>
      <c r="Q107" s="497"/>
      <c r="R107" s="497"/>
      <c r="S107" s="497"/>
      <c r="T107" s="497"/>
      <c r="U107" s="497"/>
      <c r="V107" s="72"/>
      <c r="W107" s="72"/>
      <c r="X107" s="503"/>
      <c r="Y107" s="504"/>
      <c r="Z107" s="249" t="str">
        <f>IFERROR(VLOOKUP(X107, 【参考】数式用!$A$2:$B$48, 2, FALSE), "")</f>
        <v/>
      </c>
      <c r="AA107" s="409"/>
      <c r="AB107" s="410"/>
      <c r="AC107" s="362"/>
      <c r="AD107" s="361"/>
      <c r="AE107" s="253"/>
      <c r="AF107" s="172"/>
    </row>
    <row r="108" spans="1:32" ht="49.9" customHeight="1">
      <c r="A108" s="170">
        <f t="shared" si="1"/>
        <v>49</v>
      </c>
      <c r="B108" s="514"/>
      <c r="C108" s="515"/>
      <c r="D108" s="515"/>
      <c r="E108" s="515"/>
      <c r="F108" s="515"/>
      <c r="G108" s="515"/>
      <c r="H108" s="515"/>
      <c r="I108" s="515"/>
      <c r="J108" s="515"/>
      <c r="K108" s="515"/>
      <c r="L108" s="499"/>
      <c r="M108" s="500"/>
      <c r="N108" s="500"/>
      <c r="O108" s="500"/>
      <c r="P108" s="501"/>
      <c r="Q108" s="497"/>
      <c r="R108" s="497"/>
      <c r="S108" s="497"/>
      <c r="T108" s="497"/>
      <c r="U108" s="497"/>
      <c r="V108" s="72"/>
      <c r="W108" s="72"/>
      <c r="X108" s="503"/>
      <c r="Y108" s="504"/>
      <c r="Z108" s="249" t="str">
        <f>IFERROR(VLOOKUP(X108, 【参考】数式用!$A$2:$B$48, 2, FALSE), "")</f>
        <v/>
      </c>
      <c r="AA108" s="405"/>
      <c r="AB108" s="406"/>
      <c r="AC108" s="362"/>
      <c r="AD108" s="361"/>
      <c r="AE108" s="253"/>
      <c r="AF108" s="172"/>
    </row>
    <row r="109" spans="1:32" ht="49.9" customHeight="1">
      <c r="A109" s="170">
        <f t="shared" si="1"/>
        <v>50</v>
      </c>
      <c r="B109" s="514"/>
      <c r="C109" s="515"/>
      <c r="D109" s="515"/>
      <c r="E109" s="515"/>
      <c r="F109" s="515"/>
      <c r="G109" s="515"/>
      <c r="H109" s="515"/>
      <c r="I109" s="515"/>
      <c r="J109" s="515"/>
      <c r="K109" s="515"/>
      <c r="L109" s="499"/>
      <c r="M109" s="500"/>
      <c r="N109" s="500"/>
      <c r="O109" s="500"/>
      <c r="P109" s="501"/>
      <c r="Q109" s="497"/>
      <c r="R109" s="497"/>
      <c r="S109" s="497"/>
      <c r="T109" s="497"/>
      <c r="U109" s="497"/>
      <c r="V109" s="72"/>
      <c r="W109" s="72"/>
      <c r="X109" s="503"/>
      <c r="Y109" s="504"/>
      <c r="Z109" s="249" t="str">
        <f>IFERROR(VLOOKUP(X109, 【参考】数式用!$A$2:$B$48, 2, FALSE), "")</f>
        <v/>
      </c>
      <c r="AA109" s="405"/>
      <c r="AB109" s="406"/>
      <c r="AC109" s="362"/>
      <c r="AD109" s="361"/>
      <c r="AE109" s="253"/>
      <c r="AF109" s="172"/>
    </row>
    <row r="110" spans="1:32" ht="49.9" customHeight="1">
      <c r="A110" s="170">
        <f t="shared" si="1"/>
        <v>51</v>
      </c>
      <c r="B110" s="514"/>
      <c r="C110" s="515"/>
      <c r="D110" s="515"/>
      <c r="E110" s="515"/>
      <c r="F110" s="515"/>
      <c r="G110" s="515"/>
      <c r="H110" s="515"/>
      <c r="I110" s="515"/>
      <c r="J110" s="515"/>
      <c r="K110" s="515"/>
      <c r="L110" s="499"/>
      <c r="M110" s="500"/>
      <c r="N110" s="500"/>
      <c r="O110" s="500"/>
      <c r="P110" s="501"/>
      <c r="Q110" s="497"/>
      <c r="R110" s="497"/>
      <c r="S110" s="497"/>
      <c r="T110" s="497"/>
      <c r="U110" s="497"/>
      <c r="V110" s="72"/>
      <c r="W110" s="72"/>
      <c r="X110" s="503"/>
      <c r="Y110" s="504"/>
      <c r="Z110" s="249" t="str">
        <f>IFERROR(VLOOKUP(X110, 【参考】数式用!$A$2:$B$48, 2, FALSE), "")</f>
        <v/>
      </c>
      <c r="AA110" s="405"/>
      <c r="AB110" s="406"/>
      <c r="AC110" s="362"/>
      <c r="AD110" s="361"/>
      <c r="AE110" s="253"/>
      <c r="AF110" s="172"/>
    </row>
    <row r="111" spans="1:32" ht="49.9" customHeight="1">
      <c r="A111" s="170">
        <f t="shared" si="1"/>
        <v>52</v>
      </c>
      <c r="B111" s="514"/>
      <c r="C111" s="515"/>
      <c r="D111" s="515"/>
      <c r="E111" s="515"/>
      <c r="F111" s="515"/>
      <c r="G111" s="515"/>
      <c r="H111" s="515"/>
      <c r="I111" s="515"/>
      <c r="J111" s="515"/>
      <c r="K111" s="515"/>
      <c r="L111" s="499"/>
      <c r="M111" s="500"/>
      <c r="N111" s="500"/>
      <c r="O111" s="500"/>
      <c r="P111" s="501"/>
      <c r="Q111" s="497"/>
      <c r="R111" s="497"/>
      <c r="S111" s="497"/>
      <c r="T111" s="497"/>
      <c r="U111" s="497"/>
      <c r="V111" s="72"/>
      <c r="W111" s="72"/>
      <c r="X111" s="503"/>
      <c r="Y111" s="504"/>
      <c r="Z111" s="249" t="str">
        <f>IFERROR(VLOOKUP(X111, 【参考】数式用!$A$2:$B$48, 2, FALSE), "")</f>
        <v/>
      </c>
      <c r="AA111" s="405"/>
      <c r="AB111" s="406"/>
      <c r="AC111" s="362"/>
      <c r="AD111" s="361"/>
      <c r="AE111" s="253"/>
      <c r="AF111" s="172"/>
    </row>
    <row r="112" spans="1:32" ht="49.9" customHeight="1">
      <c r="A112" s="170">
        <f t="shared" si="1"/>
        <v>53</v>
      </c>
      <c r="B112" s="514"/>
      <c r="C112" s="515"/>
      <c r="D112" s="515"/>
      <c r="E112" s="515"/>
      <c r="F112" s="515"/>
      <c r="G112" s="515"/>
      <c r="H112" s="515"/>
      <c r="I112" s="515"/>
      <c r="J112" s="515"/>
      <c r="K112" s="515"/>
      <c r="L112" s="499"/>
      <c r="M112" s="500"/>
      <c r="N112" s="500"/>
      <c r="O112" s="500"/>
      <c r="P112" s="501"/>
      <c r="Q112" s="497"/>
      <c r="R112" s="497"/>
      <c r="S112" s="497"/>
      <c r="T112" s="497"/>
      <c r="U112" s="497"/>
      <c r="V112" s="72"/>
      <c r="W112" s="72"/>
      <c r="X112" s="503"/>
      <c r="Y112" s="504"/>
      <c r="Z112" s="249" t="str">
        <f>IFERROR(VLOOKUP(X112, 【参考】数式用!$A$2:$B$48, 2, FALSE), "")</f>
        <v/>
      </c>
      <c r="AA112" s="405"/>
      <c r="AB112" s="406"/>
      <c r="AC112" s="362"/>
      <c r="AD112" s="361"/>
      <c r="AE112" s="253"/>
      <c r="AF112" s="172"/>
    </row>
    <row r="113" spans="1:32" ht="49.9" customHeight="1">
      <c r="A113" s="170">
        <f t="shared" si="1"/>
        <v>54</v>
      </c>
      <c r="B113" s="514"/>
      <c r="C113" s="515"/>
      <c r="D113" s="515"/>
      <c r="E113" s="515"/>
      <c r="F113" s="515"/>
      <c r="G113" s="515"/>
      <c r="H113" s="515"/>
      <c r="I113" s="515"/>
      <c r="J113" s="515"/>
      <c r="K113" s="515"/>
      <c r="L113" s="499"/>
      <c r="M113" s="500"/>
      <c r="N113" s="500"/>
      <c r="O113" s="500"/>
      <c r="P113" s="501"/>
      <c r="Q113" s="497"/>
      <c r="R113" s="497"/>
      <c r="S113" s="497"/>
      <c r="T113" s="497"/>
      <c r="U113" s="497"/>
      <c r="V113" s="72"/>
      <c r="W113" s="72"/>
      <c r="X113" s="503"/>
      <c r="Y113" s="504"/>
      <c r="Z113" s="249" t="str">
        <f>IFERROR(VLOOKUP(X113, 【参考】数式用!$A$2:$B$48, 2, FALSE), "")</f>
        <v/>
      </c>
      <c r="AA113" s="405"/>
      <c r="AB113" s="406"/>
      <c r="AC113" s="362"/>
      <c r="AD113" s="361"/>
      <c r="AE113" s="253"/>
      <c r="AF113" s="172"/>
    </row>
    <row r="114" spans="1:32" ht="49.9" customHeight="1">
      <c r="A114" s="170">
        <f t="shared" si="1"/>
        <v>55</v>
      </c>
      <c r="B114" s="514"/>
      <c r="C114" s="515"/>
      <c r="D114" s="515"/>
      <c r="E114" s="515"/>
      <c r="F114" s="515"/>
      <c r="G114" s="515"/>
      <c r="H114" s="515"/>
      <c r="I114" s="515"/>
      <c r="J114" s="515"/>
      <c r="K114" s="515"/>
      <c r="L114" s="499"/>
      <c r="M114" s="500"/>
      <c r="N114" s="500"/>
      <c r="O114" s="500"/>
      <c r="P114" s="501"/>
      <c r="Q114" s="497"/>
      <c r="R114" s="497"/>
      <c r="S114" s="497"/>
      <c r="T114" s="497"/>
      <c r="U114" s="497"/>
      <c r="V114" s="72"/>
      <c r="W114" s="72"/>
      <c r="X114" s="503"/>
      <c r="Y114" s="504"/>
      <c r="Z114" s="249" t="str">
        <f>IFERROR(VLOOKUP(X114, 【参考】数式用!$A$2:$B$48, 2, FALSE), "")</f>
        <v/>
      </c>
      <c r="AA114" s="405"/>
      <c r="AB114" s="406"/>
      <c r="AC114" s="362"/>
      <c r="AD114" s="361"/>
      <c r="AE114" s="253"/>
      <c r="AF114" s="172"/>
    </row>
    <row r="115" spans="1:32" ht="49.9" customHeight="1">
      <c r="A115" s="170">
        <f t="shared" si="1"/>
        <v>56</v>
      </c>
      <c r="B115" s="514"/>
      <c r="C115" s="515"/>
      <c r="D115" s="515"/>
      <c r="E115" s="515"/>
      <c r="F115" s="515"/>
      <c r="G115" s="515"/>
      <c r="H115" s="515"/>
      <c r="I115" s="515"/>
      <c r="J115" s="515"/>
      <c r="K115" s="515"/>
      <c r="L115" s="499"/>
      <c r="M115" s="500"/>
      <c r="N115" s="500"/>
      <c r="O115" s="500"/>
      <c r="P115" s="501"/>
      <c r="Q115" s="497"/>
      <c r="R115" s="497"/>
      <c r="S115" s="497"/>
      <c r="T115" s="497"/>
      <c r="U115" s="497"/>
      <c r="V115" s="72"/>
      <c r="W115" s="72"/>
      <c r="X115" s="503"/>
      <c r="Y115" s="504"/>
      <c r="Z115" s="249" t="str">
        <f>IFERROR(VLOOKUP(X115, 【参考】数式用!$A$2:$B$48, 2, FALSE), "")</f>
        <v/>
      </c>
      <c r="AA115" s="405"/>
      <c r="AB115" s="406"/>
      <c r="AC115" s="362"/>
      <c r="AD115" s="361"/>
      <c r="AE115" s="253"/>
      <c r="AF115" s="172"/>
    </row>
    <row r="116" spans="1:32" ht="49.9" customHeight="1">
      <c r="A116" s="170">
        <f t="shared" si="1"/>
        <v>57</v>
      </c>
      <c r="B116" s="514"/>
      <c r="C116" s="515"/>
      <c r="D116" s="515"/>
      <c r="E116" s="515"/>
      <c r="F116" s="515"/>
      <c r="G116" s="515"/>
      <c r="H116" s="515"/>
      <c r="I116" s="515"/>
      <c r="J116" s="515"/>
      <c r="K116" s="515"/>
      <c r="L116" s="499"/>
      <c r="M116" s="500"/>
      <c r="N116" s="500"/>
      <c r="O116" s="500"/>
      <c r="P116" s="501"/>
      <c r="Q116" s="497"/>
      <c r="R116" s="497"/>
      <c r="S116" s="497"/>
      <c r="T116" s="497"/>
      <c r="U116" s="497"/>
      <c r="V116" s="72"/>
      <c r="W116" s="72"/>
      <c r="X116" s="503"/>
      <c r="Y116" s="504"/>
      <c r="Z116" s="249" t="str">
        <f>IFERROR(VLOOKUP(X116, 【参考】数式用!$A$2:$B$48, 2, FALSE), "")</f>
        <v/>
      </c>
      <c r="AA116" s="405"/>
      <c r="AB116" s="406"/>
      <c r="AC116" s="362"/>
      <c r="AD116" s="361"/>
      <c r="AE116" s="253"/>
      <c r="AF116" s="172"/>
    </row>
    <row r="117" spans="1:32" ht="49.9" customHeight="1">
      <c r="A117" s="170">
        <f t="shared" si="1"/>
        <v>58</v>
      </c>
      <c r="B117" s="514"/>
      <c r="C117" s="515"/>
      <c r="D117" s="515"/>
      <c r="E117" s="515"/>
      <c r="F117" s="515"/>
      <c r="G117" s="515"/>
      <c r="H117" s="515"/>
      <c r="I117" s="515"/>
      <c r="J117" s="515"/>
      <c r="K117" s="515"/>
      <c r="L117" s="499"/>
      <c r="M117" s="500"/>
      <c r="N117" s="500"/>
      <c r="O117" s="500"/>
      <c r="P117" s="501"/>
      <c r="Q117" s="497"/>
      <c r="R117" s="497"/>
      <c r="S117" s="497"/>
      <c r="T117" s="497"/>
      <c r="U117" s="497"/>
      <c r="V117" s="72"/>
      <c r="W117" s="72"/>
      <c r="X117" s="503"/>
      <c r="Y117" s="504"/>
      <c r="Z117" s="249" t="str">
        <f>IFERROR(VLOOKUP(X117, 【参考】数式用!$A$2:$B$48, 2, FALSE), "")</f>
        <v/>
      </c>
      <c r="AA117" s="405"/>
      <c r="AB117" s="406"/>
      <c r="AC117" s="362"/>
      <c r="AD117" s="361"/>
      <c r="AE117" s="253"/>
      <c r="AF117" s="172"/>
    </row>
    <row r="118" spans="1:32" ht="49.9" customHeight="1">
      <c r="A118" s="170">
        <f t="shared" si="1"/>
        <v>59</v>
      </c>
      <c r="B118" s="514"/>
      <c r="C118" s="515"/>
      <c r="D118" s="515"/>
      <c r="E118" s="515"/>
      <c r="F118" s="515"/>
      <c r="G118" s="515"/>
      <c r="H118" s="515"/>
      <c r="I118" s="515"/>
      <c r="J118" s="515"/>
      <c r="K118" s="515"/>
      <c r="L118" s="499"/>
      <c r="M118" s="500"/>
      <c r="N118" s="500"/>
      <c r="O118" s="500"/>
      <c r="P118" s="501"/>
      <c r="Q118" s="497"/>
      <c r="R118" s="497"/>
      <c r="S118" s="497"/>
      <c r="T118" s="497"/>
      <c r="U118" s="497"/>
      <c r="V118" s="72"/>
      <c r="W118" s="72"/>
      <c r="X118" s="503"/>
      <c r="Y118" s="504"/>
      <c r="Z118" s="249" t="str">
        <f>IFERROR(VLOOKUP(X118, 【参考】数式用!$A$2:$B$48, 2, FALSE), "")</f>
        <v/>
      </c>
      <c r="AA118" s="405"/>
      <c r="AB118" s="406"/>
      <c r="AC118" s="362"/>
      <c r="AD118" s="361"/>
      <c r="AE118" s="253"/>
      <c r="AF118" s="172"/>
    </row>
    <row r="119" spans="1:32" ht="49.9" customHeight="1">
      <c r="A119" s="170">
        <f t="shared" si="1"/>
        <v>60</v>
      </c>
      <c r="B119" s="514"/>
      <c r="C119" s="515"/>
      <c r="D119" s="515"/>
      <c r="E119" s="515"/>
      <c r="F119" s="515"/>
      <c r="G119" s="515"/>
      <c r="H119" s="515"/>
      <c r="I119" s="515"/>
      <c r="J119" s="515"/>
      <c r="K119" s="515"/>
      <c r="L119" s="499"/>
      <c r="M119" s="500"/>
      <c r="N119" s="500"/>
      <c r="O119" s="500"/>
      <c r="P119" s="501"/>
      <c r="Q119" s="497"/>
      <c r="R119" s="497"/>
      <c r="S119" s="497"/>
      <c r="T119" s="497"/>
      <c r="U119" s="497"/>
      <c r="V119" s="72"/>
      <c r="W119" s="72"/>
      <c r="X119" s="503"/>
      <c r="Y119" s="504"/>
      <c r="Z119" s="249" t="str">
        <f>IFERROR(VLOOKUP(X119, 【参考】数式用!$A$2:$B$48, 2, FALSE), "")</f>
        <v/>
      </c>
      <c r="AA119" s="405"/>
      <c r="AB119" s="406"/>
      <c r="AC119" s="362"/>
      <c r="AD119" s="361"/>
      <c r="AE119" s="253"/>
      <c r="AF119" s="172"/>
    </row>
    <row r="120" spans="1:32" ht="49.9" customHeight="1">
      <c r="A120" s="170">
        <f t="shared" si="1"/>
        <v>61</v>
      </c>
      <c r="B120" s="514"/>
      <c r="C120" s="515"/>
      <c r="D120" s="515"/>
      <c r="E120" s="515"/>
      <c r="F120" s="515"/>
      <c r="G120" s="515"/>
      <c r="H120" s="515"/>
      <c r="I120" s="515"/>
      <c r="J120" s="515"/>
      <c r="K120" s="515"/>
      <c r="L120" s="499"/>
      <c r="M120" s="500"/>
      <c r="N120" s="500"/>
      <c r="O120" s="500"/>
      <c r="P120" s="501"/>
      <c r="Q120" s="497"/>
      <c r="R120" s="497"/>
      <c r="S120" s="497"/>
      <c r="T120" s="497"/>
      <c r="U120" s="497"/>
      <c r="V120" s="72"/>
      <c r="W120" s="72"/>
      <c r="X120" s="503"/>
      <c r="Y120" s="504"/>
      <c r="Z120" s="249" t="str">
        <f>IFERROR(VLOOKUP(X120, 【参考】数式用!$A$2:$B$48, 2, FALSE), "")</f>
        <v/>
      </c>
      <c r="AA120" s="405"/>
      <c r="AB120" s="406"/>
      <c r="AC120" s="362"/>
      <c r="AD120" s="361"/>
      <c r="AE120" s="253"/>
      <c r="AF120" s="172"/>
    </row>
    <row r="121" spans="1:32" ht="49.9" customHeight="1">
      <c r="A121" s="170">
        <f t="shared" si="1"/>
        <v>62</v>
      </c>
      <c r="B121" s="514"/>
      <c r="C121" s="515"/>
      <c r="D121" s="515"/>
      <c r="E121" s="515"/>
      <c r="F121" s="515"/>
      <c r="G121" s="515"/>
      <c r="H121" s="515"/>
      <c r="I121" s="515"/>
      <c r="J121" s="515"/>
      <c r="K121" s="515"/>
      <c r="L121" s="499"/>
      <c r="M121" s="500"/>
      <c r="N121" s="500"/>
      <c r="O121" s="500"/>
      <c r="P121" s="501"/>
      <c r="Q121" s="497"/>
      <c r="R121" s="497"/>
      <c r="S121" s="497"/>
      <c r="T121" s="497"/>
      <c r="U121" s="497"/>
      <c r="V121" s="72"/>
      <c r="W121" s="72"/>
      <c r="X121" s="503"/>
      <c r="Y121" s="504"/>
      <c r="Z121" s="249" t="str">
        <f>IFERROR(VLOOKUP(X121, 【参考】数式用!$A$2:$B$48, 2, FALSE), "")</f>
        <v/>
      </c>
      <c r="AA121" s="405"/>
      <c r="AB121" s="406"/>
      <c r="AC121" s="362"/>
      <c r="AD121" s="361"/>
      <c r="AE121" s="253"/>
      <c r="AF121" s="172"/>
    </row>
    <row r="122" spans="1:32" ht="49.9" customHeight="1">
      <c r="A122" s="170">
        <f t="shared" si="1"/>
        <v>63</v>
      </c>
      <c r="B122" s="514"/>
      <c r="C122" s="515"/>
      <c r="D122" s="515"/>
      <c r="E122" s="515"/>
      <c r="F122" s="515"/>
      <c r="G122" s="515"/>
      <c r="H122" s="515"/>
      <c r="I122" s="515"/>
      <c r="J122" s="515"/>
      <c r="K122" s="515"/>
      <c r="L122" s="499"/>
      <c r="M122" s="500"/>
      <c r="N122" s="500"/>
      <c r="O122" s="500"/>
      <c r="P122" s="501"/>
      <c r="Q122" s="497"/>
      <c r="R122" s="497"/>
      <c r="S122" s="497"/>
      <c r="T122" s="497"/>
      <c r="U122" s="497"/>
      <c r="V122" s="72"/>
      <c r="W122" s="72"/>
      <c r="X122" s="503"/>
      <c r="Y122" s="504"/>
      <c r="Z122" s="249" t="str">
        <f>IFERROR(VLOOKUP(X122, 【参考】数式用!$A$2:$B$48, 2, FALSE), "")</f>
        <v/>
      </c>
      <c r="AA122" s="405"/>
      <c r="AB122" s="406"/>
      <c r="AC122" s="362"/>
      <c r="AD122" s="361"/>
      <c r="AE122" s="253"/>
      <c r="AF122" s="172"/>
    </row>
    <row r="123" spans="1:32" ht="49.9" customHeight="1">
      <c r="A123" s="170">
        <f t="shared" si="1"/>
        <v>64</v>
      </c>
      <c r="B123" s="514"/>
      <c r="C123" s="515"/>
      <c r="D123" s="515"/>
      <c r="E123" s="515"/>
      <c r="F123" s="515"/>
      <c r="G123" s="515"/>
      <c r="H123" s="515"/>
      <c r="I123" s="515"/>
      <c r="J123" s="515"/>
      <c r="K123" s="515"/>
      <c r="L123" s="499"/>
      <c r="M123" s="500"/>
      <c r="N123" s="500"/>
      <c r="O123" s="500"/>
      <c r="P123" s="501"/>
      <c r="Q123" s="497"/>
      <c r="R123" s="497"/>
      <c r="S123" s="497"/>
      <c r="T123" s="497"/>
      <c r="U123" s="497"/>
      <c r="V123" s="72"/>
      <c r="W123" s="72"/>
      <c r="X123" s="503"/>
      <c r="Y123" s="504"/>
      <c r="Z123" s="249" t="str">
        <f>IFERROR(VLOOKUP(X123, 【参考】数式用!$A$2:$B$48, 2, FALSE), "")</f>
        <v/>
      </c>
      <c r="AA123" s="405"/>
      <c r="AB123" s="406"/>
      <c r="AC123" s="362"/>
      <c r="AD123" s="361"/>
      <c r="AE123" s="253"/>
      <c r="AF123" s="172"/>
    </row>
    <row r="124" spans="1:32" ht="49.9" customHeight="1">
      <c r="A124" s="170">
        <f t="shared" si="1"/>
        <v>65</v>
      </c>
      <c r="B124" s="514"/>
      <c r="C124" s="515"/>
      <c r="D124" s="515"/>
      <c r="E124" s="515"/>
      <c r="F124" s="515"/>
      <c r="G124" s="515"/>
      <c r="H124" s="515"/>
      <c r="I124" s="515"/>
      <c r="J124" s="515"/>
      <c r="K124" s="515"/>
      <c r="L124" s="499"/>
      <c r="M124" s="500"/>
      <c r="N124" s="500"/>
      <c r="O124" s="500"/>
      <c r="P124" s="501"/>
      <c r="Q124" s="497"/>
      <c r="R124" s="497"/>
      <c r="S124" s="497"/>
      <c r="T124" s="497"/>
      <c r="U124" s="497"/>
      <c r="V124" s="72"/>
      <c r="W124" s="72"/>
      <c r="X124" s="503"/>
      <c r="Y124" s="504"/>
      <c r="Z124" s="249" t="str">
        <f>IFERROR(VLOOKUP(X124, 【参考】数式用!$A$2:$B$48, 2, FALSE), "")</f>
        <v/>
      </c>
      <c r="AA124" s="405"/>
      <c r="AB124" s="406"/>
      <c r="AC124" s="362"/>
      <c r="AD124" s="361"/>
      <c r="AE124" s="253"/>
      <c r="AF124" s="172"/>
    </row>
    <row r="125" spans="1:32" ht="49.9" customHeight="1">
      <c r="A125" s="170">
        <f t="shared" si="1"/>
        <v>66</v>
      </c>
      <c r="B125" s="514"/>
      <c r="C125" s="515"/>
      <c r="D125" s="515"/>
      <c r="E125" s="515"/>
      <c r="F125" s="515"/>
      <c r="G125" s="515"/>
      <c r="H125" s="515"/>
      <c r="I125" s="515"/>
      <c r="J125" s="515"/>
      <c r="K125" s="515"/>
      <c r="L125" s="499"/>
      <c r="M125" s="500"/>
      <c r="N125" s="500"/>
      <c r="O125" s="500"/>
      <c r="P125" s="501"/>
      <c r="Q125" s="497"/>
      <c r="R125" s="497"/>
      <c r="S125" s="497"/>
      <c r="T125" s="497"/>
      <c r="U125" s="497"/>
      <c r="V125" s="72"/>
      <c r="W125" s="72"/>
      <c r="X125" s="503"/>
      <c r="Y125" s="504"/>
      <c r="Z125" s="249" t="str">
        <f>IFERROR(VLOOKUP(X125, 【参考】数式用!$A$2:$B$48, 2, FALSE), "")</f>
        <v/>
      </c>
      <c r="AA125" s="405"/>
      <c r="AB125" s="406"/>
      <c r="AC125" s="362"/>
      <c r="AD125" s="361"/>
      <c r="AE125" s="253"/>
      <c r="AF125" s="172"/>
    </row>
    <row r="126" spans="1:32" ht="49.9" customHeight="1">
      <c r="A126" s="170">
        <f t="shared" ref="A126:A151" si="2">A125+1</f>
        <v>67</v>
      </c>
      <c r="B126" s="514"/>
      <c r="C126" s="515"/>
      <c r="D126" s="515"/>
      <c r="E126" s="515"/>
      <c r="F126" s="515"/>
      <c r="G126" s="515"/>
      <c r="H126" s="515"/>
      <c r="I126" s="515"/>
      <c r="J126" s="515"/>
      <c r="K126" s="515"/>
      <c r="L126" s="499"/>
      <c r="M126" s="500"/>
      <c r="N126" s="500"/>
      <c r="O126" s="500"/>
      <c r="P126" s="501"/>
      <c r="Q126" s="497"/>
      <c r="R126" s="497"/>
      <c r="S126" s="497"/>
      <c r="T126" s="497"/>
      <c r="U126" s="497"/>
      <c r="V126" s="72"/>
      <c r="W126" s="72"/>
      <c r="X126" s="503"/>
      <c r="Y126" s="504"/>
      <c r="Z126" s="249" t="str">
        <f>IFERROR(VLOOKUP(X126, 【参考】数式用!$A$2:$B$48, 2, FALSE), "")</f>
        <v/>
      </c>
      <c r="AA126" s="405"/>
      <c r="AB126" s="406"/>
      <c r="AC126" s="362"/>
      <c r="AD126" s="361"/>
      <c r="AE126" s="253"/>
      <c r="AF126" s="172"/>
    </row>
    <row r="127" spans="1:32" ht="49.9" customHeight="1">
      <c r="A127" s="170">
        <f t="shared" si="2"/>
        <v>68</v>
      </c>
      <c r="B127" s="514"/>
      <c r="C127" s="515"/>
      <c r="D127" s="515"/>
      <c r="E127" s="515"/>
      <c r="F127" s="515"/>
      <c r="G127" s="515"/>
      <c r="H127" s="515"/>
      <c r="I127" s="515"/>
      <c r="J127" s="515"/>
      <c r="K127" s="515"/>
      <c r="L127" s="499"/>
      <c r="M127" s="500"/>
      <c r="N127" s="500"/>
      <c r="O127" s="500"/>
      <c r="P127" s="501"/>
      <c r="Q127" s="497"/>
      <c r="R127" s="497"/>
      <c r="S127" s="497"/>
      <c r="T127" s="497"/>
      <c r="U127" s="497"/>
      <c r="V127" s="72"/>
      <c r="W127" s="72"/>
      <c r="X127" s="503"/>
      <c r="Y127" s="504"/>
      <c r="Z127" s="249" t="str">
        <f>IFERROR(VLOOKUP(X127, 【参考】数式用!$A$2:$B$48, 2, FALSE), "")</f>
        <v/>
      </c>
      <c r="AA127" s="405"/>
      <c r="AB127" s="406"/>
      <c r="AC127" s="362"/>
      <c r="AD127" s="361"/>
      <c r="AE127" s="253"/>
      <c r="AF127" s="172"/>
    </row>
    <row r="128" spans="1:32" ht="49.9" customHeight="1">
      <c r="A128" s="170">
        <f t="shared" si="2"/>
        <v>69</v>
      </c>
      <c r="B128" s="514"/>
      <c r="C128" s="515"/>
      <c r="D128" s="515"/>
      <c r="E128" s="515"/>
      <c r="F128" s="515"/>
      <c r="G128" s="515"/>
      <c r="H128" s="515"/>
      <c r="I128" s="515"/>
      <c r="J128" s="515"/>
      <c r="K128" s="515"/>
      <c r="L128" s="499"/>
      <c r="M128" s="500"/>
      <c r="N128" s="500"/>
      <c r="O128" s="500"/>
      <c r="P128" s="501"/>
      <c r="Q128" s="497"/>
      <c r="R128" s="497"/>
      <c r="S128" s="497"/>
      <c r="T128" s="497"/>
      <c r="U128" s="497"/>
      <c r="V128" s="72"/>
      <c r="W128" s="72"/>
      <c r="X128" s="503"/>
      <c r="Y128" s="504"/>
      <c r="Z128" s="249" t="str">
        <f>IFERROR(VLOOKUP(X128, 【参考】数式用!$A$2:$B$48, 2, FALSE), "")</f>
        <v/>
      </c>
      <c r="AA128" s="405"/>
      <c r="AB128" s="406"/>
      <c r="AC128" s="362"/>
      <c r="AD128" s="361"/>
      <c r="AE128" s="253"/>
      <c r="AF128" s="172"/>
    </row>
    <row r="129" spans="1:32" ht="49.9" customHeight="1">
      <c r="A129" s="170">
        <f t="shared" si="2"/>
        <v>70</v>
      </c>
      <c r="B129" s="514"/>
      <c r="C129" s="515"/>
      <c r="D129" s="515"/>
      <c r="E129" s="515"/>
      <c r="F129" s="515"/>
      <c r="G129" s="515"/>
      <c r="H129" s="515"/>
      <c r="I129" s="515"/>
      <c r="J129" s="515"/>
      <c r="K129" s="515"/>
      <c r="L129" s="499"/>
      <c r="M129" s="500"/>
      <c r="N129" s="500"/>
      <c r="O129" s="500"/>
      <c r="P129" s="501"/>
      <c r="Q129" s="497"/>
      <c r="R129" s="497"/>
      <c r="S129" s="497"/>
      <c r="T129" s="497"/>
      <c r="U129" s="497"/>
      <c r="V129" s="72"/>
      <c r="W129" s="72"/>
      <c r="X129" s="503"/>
      <c r="Y129" s="504"/>
      <c r="Z129" s="249" t="str">
        <f>IFERROR(VLOOKUP(X129, 【参考】数式用!$A$2:$B$48, 2, FALSE), "")</f>
        <v/>
      </c>
      <c r="AA129" s="405"/>
      <c r="AB129" s="406"/>
      <c r="AC129" s="362"/>
      <c r="AD129" s="361"/>
      <c r="AE129" s="253"/>
      <c r="AF129" s="172"/>
    </row>
    <row r="130" spans="1:32" ht="49.9" customHeight="1">
      <c r="A130" s="170">
        <f t="shared" si="2"/>
        <v>71</v>
      </c>
      <c r="B130" s="514"/>
      <c r="C130" s="515"/>
      <c r="D130" s="515"/>
      <c r="E130" s="515"/>
      <c r="F130" s="515"/>
      <c r="G130" s="515"/>
      <c r="H130" s="515"/>
      <c r="I130" s="515"/>
      <c r="J130" s="515"/>
      <c r="K130" s="515"/>
      <c r="L130" s="499"/>
      <c r="M130" s="500"/>
      <c r="N130" s="500"/>
      <c r="O130" s="500"/>
      <c r="P130" s="501"/>
      <c r="Q130" s="497"/>
      <c r="R130" s="497"/>
      <c r="S130" s="497"/>
      <c r="T130" s="497"/>
      <c r="U130" s="497"/>
      <c r="V130" s="72"/>
      <c r="W130" s="72"/>
      <c r="X130" s="503"/>
      <c r="Y130" s="504"/>
      <c r="Z130" s="249" t="str">
        <f>IFERROR(VLOOKUP(X130, 【参考】数式用!$A$2:$B$48, 2, FALSE), "")</f>
        <v/>
      </c>
      <c r="AA130" s="405"/>
      <c r="AB130" s="406"/>
      <c r="AC130" s="362"/>
      <c r="AD130" s="361"/>
      <c r="AE130" s="253"/>
      <c r="AF130" s="172"/>
    </row>
    <row r="131" spans="1:32" ht="49.9" customHeight="1">
      <c r="A131" s="170">
        <f t="shared" si="2"/>
        <v>72</v>
      </c>
      <c r="B131" s="514"/>
      <c r="C131" s="515"/>
      <c r="D131" s="515"/>
      <c r="E131" s="515"/>
      <c r="F131" s="515"/>
      <c r="G131" s="515"/>
      <c r="H131" s="515"/>
      <c r="I131" s="515"/>
      <c r="J131" s="515"/>
      <c r="K131" s="515"/>
      <c r="L131" s="499"/>
      <c r="M131" s="500"/>
      <c r="N131" s="500"/>
      <c r="O131" s="500"/>
      <c r="P131" s="501"/>
      <c r="Q131" s="497"/>
      <c r="R131" s="497"/>
      <c r="S131" s="497"/>
      <c r="T131" s="497"/>
      <c r="U131" s="497"/>
      <c r="V131" s="72"/>
      <c r="W131" s="72"/>
      <c r="X131" s="503"/>
      <c r="Y131" s="504"/>
      <c r="Z131" s="249" t="str">
        <f>IFERROR(VLOOKUP(X131, 【参考】数式用!$A$2:$B$48, 2, FALSE), "")</f>
        <v/>
      </c>
      <c r="AA131" s="405"/>
      <c r="AB131" s="406"/>
      <c r="AC131" s="362"/>
      <c r="AD131" s="361"/>
      <c r="AE131" s="253"/>
      <c r="AF131" s="172"/>
    </row>
    <row r="132" spans="1:32" ht="49.9" customHeight="1">
      <c r="A132" s="170">
        <f t="shared" si="2"/>
        <v>73</v>
      </c>
      <c r="B132" s="514"/>
      <c r="C132" s="515"/>
      <c r="D132" s="515"/>
      <c r="E132" s="515"/>
      <c r="F132" s="515"/>
      <c r="G132" s="515"/>
      <c r="H132" s="515"/>
      <c r="I132" s="515"/>
      <c r="J132" s="515"/>
      <c r="K132" s="515"/>
      <c r="L132" s="499"/>
      <c r="M132" s="500"/>
      <c r="N132" s="500"/>
      <c r="O132" s="500"/>
      <c r="P132" s="501"/>
      <c r="Q132" s="497"/>
      <c r="R132" s="497"/>
      <c r="S132" s="497"/>
      <c r="T132" s="497"/>
      <c r="U132" s="497"/>
      <c r="V132" s="72"/>
      <c r="W132" s="72"/>
      <c r="X132" s="503"/>
      <c r="Y132" s="504"/>
      <c r="Z132" s="249" t="str">
        <f>IFERROR(VLOOKUP(X132, 【参考】数式用!$A$2:$B$48, 2, FALSE), "")</f>
        <v/>
      </c>
      <c r="AA132" s="405"/>
      <c r="AB132" s="406"/>
      <c r="AC132" s="362"/>
      <c r="AD132" s="361"/>
      <c r="AE132" s="253"/>
      <c r="AF132" s="172"/>
    </row>
    <row r="133" spans="1:32" ht="49.9" customHeight="1">
      <c r="A133" s="170">
        <f t="shared" si="2"/>
        <v>74</v>
      </c>
      <c r="B133" s="514"/>
      <c r="C133" s="515"/>
      <c r="D133" s="515"/>
      <c r="E133" s="515"/>
      <c r="F133" s="515"/>
      <c r="G133" s="515"/>
      <c r="H133" s="515"/>
      <c r="I133" s="515"/>
      <c r="J133" s="515"/>
      <c r="K133" s="515"/>
      <c r="L133" s="499"/>
      <c r="M133" s="500"/>
      <c r="N133" s="500"/>
      <c r="O133" s="500"/>
      <c r="P133" s="501"/>
      <c r="Q133" s="497"/>
      <c r="R133" s="497"/>
      <c r="S133" s="497"/>
      <c r="T133" s="497"/>
      <c r="U133" s="497"/>
      <c r="V133" s="72"/>
      <c r="W133" s="72"/>
      <c r="X133" s="503"/>
      <c r="Y133" s="504"/>
      <c r="Z133" s="249" t="str">
        <f>IFERROR(VLOOKUP(X133, 【参考】数式用!$A$2:$B$48, 2, FALSE), "")</f>
        <v/>
      </c>
      <c r="AA133" s="405"/>
      <c r="AB133" s="406"/>
      <c r="AC133" s="362"/>
      <c r="AD133" s="361"/>
      <c r="AE133" s="253"/>
      <c r="AF133" s="172"/>
    </row>
    <row r="134" spans="1:32" ht="49.9" customHeight="1">
      <c r="A134" s="170">
        <f t="shared" si="2"/>
        <v>75</v>
      </c>
      <c r="B134" s="514"/>
      <c r="C134" s="515"/>
      <c r="D134" s="515"/>
      <c r="E134" s="515"/>
      <c r="F134" s="515"/>
      <c r="G134" s="515"/>
      <c r="H134" s="515"/>
      <c r="I134" s="515"/>
      <c r="J134" s="515"/>
      <c r="K134" s="515"/>
      <c r="L134" s="499"/>
      <c r="M134" s="500"/>
      <c r="N134" s="500"/>
      <c r="O134" s="500"/>
      <c r="P134" s="501"/>
      <c r="Q134" s="497"/>
      <c r="R134" s="497"/>
      <c r="S134" s="497"/>
      <c r="T134" s="497"/>
      <c r="U134" s="497"/>
      <c r="V134" s="72"/>
      <c r="W134" s="72"/>
      <c r="X134" s="503"/>
      <c r="Y134" s="504"/>
      <c r="Z134" s="249" t="str">
        <f>IFERROR(VLOOKUP(X134, 【参考】数式用!$A$2:$B$48, 2, FALSE), "")</f>
        <v/>
      </c>
      <c r="AA134" s="405"/>
      <c r="AB134" s="406"/>
      <c r="AC134" s="362"/>
      <c r="AD134" s="361"/>
      <c r="AE134" s="253"/>
      <c r="AF134" s="172"/>
    </row>
    <row r="135" spans="1:32" ht="49.9" customHeight="1">
      <c r="A135" s="170">
        <f t="shared" si="2"/>
        <v>76</v>
      </c>
      <c r="B135" s="514"/>
      <c r="C135" s="515"/>
      <c r="D135" s="515"/>
      <c r="E135" s="515"/>
      <c r="F135" s="515"/>
      <c r="G135" s="515"/>
      <c r="H135" s="515"/>
      <c r="I135" s="515"/>
      <c r="J135" s="515"/>
      <c r="K135" s="515"/>
      <c r="L135" s="499"/>
      <c r="M135" s="500"/>
      <c r="N135" s="500"/>
      <c r="O135" s="500"/>
      <c r="P135" s="501"/>
      <c r="Q135" s="497"/>
      <c r="R135" s="497"/>
      <c r="S135" s="497"/>
      <c r="T135" s="497"/>
      <c r="U135" s="497"/>
      <c r="V135" s="72"/>
      <c r="W135" s="72"/>
      <c r="X135" s="503"/>
      <c r="Y135" s="504"/>
      <c r="Z135" s="249" t="str">
        <f>IFERROR(VLOOKUP(X135, 【参考】数式用!$A$2:$B$48, 2, FALSE), "")</f>
        <v/>
      </c>
      <c r="AA135" s="405"/>
      <c r="AB135" s="406"/>
      <c r="AC135" s="362"/>
      <c r="AD135" s="361"/>
      <c r="AE135" s="253"/>
      <c r="AF135" s="172"/>
    </row>
    <row r="136" spans="1:32" ht="49.9" customHeight="1">
      <c r="A136" s="170">
        <f t="shared" si="2"/>
        <v>77</v>
      </c>
      <c r="B136" s="514"/>
      <c r="C136" s="515"/>
      <c r="D136" s="515"/>
      <c r="E136" s="515"/>
      <c r="F136" s="515"/>
      <c r="G136" s="515"/>
      <c r="H136" s="515"/>
      <c r="I136" s="515"/>
      <c r="J136" s="515"/>
      <c r="K136" s="515"/>
      <c r="L136" s="499"/>
      <c r="M136" s="500"/>
      <c r="N136" s="500"/>
      <c r="O136" s="500"/>
      <c r="P136" s="501"/>
      <c r="Q136" s="497"/>
      <c r="R136" s="497"/>
      <c r="S136" s="497"/>
      <c r="T136" s="497"/>
      <c r="U136" s="497"/>
      <c r="V136" s="72"/>
      <c r="W136" s="72"/>
      <c r="X136" s="503"/>
      <c r="Y136" s="504"/>
      <c r="Z136" s="249" t="str">
        <f>IFERROR(VLOOKUP(X136, 【参考】数式用!$A$2:$B$48, 2, FALSE), "")</f>
        <v/>
      </c>
      <c r="AA136" s="405"/>
      <c r="AB136" s="406"/>
      <c r="AC136" s="362"/>
      <c r="AD136" s="361"/>
      <c r="AE136" s="253"/>
      <c r="AF136" s="172"/>
    </row>
    <row r="137" spans="1:32" ht="49.9" customHeight="1">
      <c r="A137" s="170">
        <f t="shared" si="2"/>
        <v>78</v>
      </c>
      <c r="B137" s="514"/>
      <c r="C137" s="515"/>
      <c r="D137" s="515"/>
      <c r="E137" s="515"/>
      <c r="F137" s="515"/>
      <c r="G137" s="515"/>
      <c r="H137" s="515"/>
      <c r="I137" s="515"/>
      <c r="J137" s="515"/>
      <c r="K137" s="515"/>
      <c r="L137" s="499"/>
      <c r="M137" s="500"/>
      <c r="N137" s="500"/>
      <c r="O137" s="500"/>
      <c r="P137" s="501"/>
      <c r="Q137" s="497"/>
      <c r="R137" s="497"/>
      <c r="S137" s="497"/>
      <c r="T137" s="497"/>
      <c r="U137" s="497"/>
      <c r="V137" s="72"/>
      <c r="W137" s="72"/>
      <c r="X137" s="503"/>
      <c r="Y137" s="504"/>
      <c r="Z137" s="249" t="str">
        <f>IFERROR(VLOOKUP(X137, 【参考】数式用!$A$2:$B$48, 2, FALSE), "")</f>
        <v/>
      </c>
      <c r="AA137" s="405"/>
      <c r="AB137" s="406"/>
      <c r="AC137" s="362"/>
      <c r="AD137" s="361"/>
      <c r="AE137" s="253"/>
      <c r="AF137" s="172"/>
    </row>
    <row r="138" spans="1:32" ht="49.9" customHeight="1">
      <c r="A138" s="170">
        <f t="shared" si="2"/>
        <v>79</v>
      </c>
      <c r="B138" s="514"/>
      <c r="C138" s="515"/>
      <c r="D138" s="515"/>
      <c r="E138" s="515"/>
      <c r="F138" s="515"/>
      <c r="G138" s="515"/>
      <c r="H138" s="515"/>
      <c r="I138" s="515"/>
      <c r="J138" s="515"/>
      <c r="K138" s="515"/>
      <c r="L138" s="499"/>
      <c r="M138" s="500"/>
      <c r="N138" s="500"/>
      <c r="O138" s="500"/>
      <c r="P138" s="501"/>
      <c r="Q138" s="497"/>
      <c r="R138" s="497"/>
      <c r="S138" s="497"/>
      <c r="T138" s="497"/>
      <c r="U138" s="497"/>
      <c r="V138" s="72"/>
      <c r="W138" s="72"/>
      <c r="X138" s="503"/>
      <c r="Y138" s="504"/>
      <c r="Z138" s="249" t="str">
        <f>IFERROR(VLOOKUP(X138, 【参考】数式用!$A$2:$B$48, 2, FALSE), "")</f>
        <v/>
      </c>
      <c r="AA138" s="405"/>
      <c r="AB138" s="406"/>
      <c r="AC138" s="362"/>
      <c r="AD138" s="361"/>
      <c r="AE138" s="253"/>
      <c r="AF138" s="172"/>
    </row>
    <row r="139" spans="1:32" ht="49.9" customHeight="1">
      <c r="A139" s="170">
        <f t="shared" si="2"/>
        <v>80</v>
      </c>
      <c r="B139" s="514"/>
      <c r="C139" s="515"/>
      <c r="D139" s="515"/>
      <c r="E139" s="515"/>
      <c r="F139" s="515"/>
      <c r="G139" s="515"/>
      <c r="H139" s="515"/>
      <c r="I139" s="515"/>
      <c r="J139" s="515"/>
      <c r="K139" s="515"/>
      <c r="L139" s="499"/>
      <c r="M139" s="500"/>
      <c r="N139" s="500"/>
      <c r="O139" s="500"/>
      <c r="P139" s="501"/>
      <c r="Q139" s="497"/>
      <c r="R139" s="497"/>
      <c r="S139" s="497"/>
      <c r="T139" s="497"/>
      <c r="U139" s="497"/>
      <c r="V139" s="72"/>
      <c r="W139" s="72"/>
      <c r="X139" s="503"/>
      <c r="Y139" s="504"/>
      <c r="Z139" s="249" t="str">
        <f>IFERROR(VLOOKUP(X139, 【参考】数式用!$A$2:$B$48, 2, FALSE), "")</f>
        <v/>
      </c>
      <c r="AA139" s="405"/>
      <c r="AB139" s="406"/>
      <c r="AC139" s="362"/>
      <c r="AD139" s="361"/>
      <c r="AE139" s="253"/>
      <c r="AF139" s="172"/>
    </row>
    <row r="140" spans="1:32" ht="49.9" customHeight="1">
      <c r="A140" s="170">
        <f t="shared" si="2"/>
        <v>81</v>
      </c>
      <c r="B140" s="514"/>
      <c r="C140" s="515"/>
      <c r="D140" s="515"/>
      <c r="E140" s="515"/>
      <c r="F140" s="515"/>
      <c r="G140" s="515"/>
      <c r="H140" s="515"/>
      <c r="I140" s="515"/>
      <c r="J140" s="515"/>
      <c r="K140" s="515"/>
      <c r="L140" s="499"/>
      <c r="M140" s="500"/>
      <c r="N140" s="500"/>
      <c r="O140" s="500"/>
      <c r="P140" s="501"/>
      <c r="Q140" s="497"/>
      <c r="R140" s="497"/>
      <c r="S140" s="497"/>
      <c r="T140" s="497"/>
      <c r="U140" s="497"/>
      <c r="V140" s="72"/>
      <c r="W140" s="72"/>
      <c r="X140" s="503"/>
      <c r="Y140" s="504"/>
      <c r="Z140" s="249" t="str">
        <f>IFERROR(VLOOKUP(X140, 【参考】数式用!$A$2:$B$48, 2, FALSE), "")</f>
        <v/>
      </c>
      <c r="AA140" s="405"/>
      <c r="AB140" s="406"/>
      <c r="AC140" s="362"/>
      <c r="AD140" s="361"/>
      <c r="AE140" s="253"/>
      <c r="AF140" s="172"/>
    </row>
    <row r="141" spans="1:32" ht="49.9" customHeight="1">
      <c r="A141" s="170">
        <f t="shared" si="2"/>
        <v>82</v>
      </c>
      <c r="B141" s="514"/>
      <c r="C141" s="515"/>
      <c r="D141" s="515"/>
      <c r="E141" s="515"/>
      <c r="F141" s="515"/>
      <c r="G141" s="515"/>
      <c r="H141" s="515"/>
      <c r="I141" s="515"/>
      <c r="J141" s="515"/>
      <c r="K141" s="515"/>
      <c r="L141" s="499"/>
      <c r="M141" s="500"/>
      <c r="N141" s="500"/>
      <c r="O141" s="500"/>
      <c r="P141" s="501"/>
      <c r="Q141" s="497"/>
      <c r="R141" s="497"/>
      <c r="S141" s="497"/>
      <c r="T141" s="497"/>
      <c r="U141" s="497"/>
      <c r="V141" s="72"/>
      <c r="W141" s="72"/>
      <c r="X141" s="503"/>
      <c r="Y141" s="504"/>
      <c r="Z141" s="249" t="str">
        <f>IFERROR(VLOOKUP(X141, 【参考】数式用!$A$2:$B$48, 2, FALSE), "")</f>
        <v/>
      </c>
      <c r="AA141" s="405"/>
      <c r="AB141" s="406"/>
      <c r="AC141" s="362"/>
      <c r="AD141" s="361"/>
      <c r="AE141" s="253"/>
      <c r="AF141" s="172"/>
    </row>
    <row r="142" spans="1:32" ht="49.9" customHeight="1">
      <c r="A142" s="170">
        <f t="shared" si="2"/>
        <v>83</v>
      </c>
      <c r="B142" s="514"/>
      <c r="C142" s="515"/>
      <c r="D142" s="515"/>
      <c r="E142" s="515"/>
      <c r="F142" s="515"/>
      <c r="G142" s="515"/>
      <c r="H142" s="515"/>
      <c r="I142" s="515"/>
      <c r="J142" s="515"/>
      <c r="K142" s="515"/>
      <c r="L142" s="499"/>
      <c r="M142" s="500"/>
      <c r="N142" s="500"/>
      <c r="O142" s="500"/>
      <c r="P142" s="501"/>
      <c r="Q142" s="497"/>
      <c r="R142" s="497"/>
      <c r="S142" s="497"/>
      <c r="T142" s="497"/>
      <c r="U142" s="497"/>
      <c r="V142" s="72"/>
      <c r="W142" s="72"/>
      <c r="X142" s="503"/>
      <c r="Y142" s="504"/>
      <c r="Z142" s="249" t="str">
        <f>IFERROR(VLOOKUP(X142, 【参考】数式用!$A$2:$B$48, 2, FALSE), "")</f>
        <v/>
      </c>
      <c r="AA142" s="405"/>
      <c r="AB142" s="406"/>
      <c r="AC142" s="362"/>
      <c r="AD142" s="361"/>
      <c r="AE142" s="253"/>
      <c r="AF142" s="172"/>
    </row>
    <row r="143" spans="1:32" ht="49.9" customHeight="1">
      <c r="A143" s="170">
        <f t="shared" si="2"/>
        <v>84</v>
      </c>
      <c r="B143" s="514"/>
      <c r="C143" s="515"/>
      <c r="D143" s="515"/>
      <c r="E143" s="515"/>
      <c r="F143" s="515"/>
      <c r="G143" s="515"/>
      <c r="H143" s="515"/>
      <c r="I143" s="515"/>
      <c r="J143" s="515"/>
      <c r="K143" s="515"/>
      <c r="L143" s="499"/>
      <c r="M143" s="500"/>
      <c r="N143" s="500"/>
      <c r="O143" s="500"/>
      <c r="P143" s="501"/>
      <c r="Q143" s="497"/>
      <c r="R143" s="497"/>
      <c r="S143" s="497"/>
      <c r="T143" s="497"/>
      <c r="U143" s="497"/>
      <c r="V143" s="72"/>
      <c r="W143" s="72"/>
      <c r="X143" s="503"/>
      <c r="Y143" s="504"/>
      <c r="Z143" s="249" t="str">
        <f>IFERROR(VLOOKUP(X143, 【参考】数式用!$A$2:$B$48, 2, FALSE), "")</f>
        <v/>
      </c>
      <c r="AA143" s="405"/>
      <c r="AB143" s="406"/>
      <c r="AC143" s="362"/>
      <c r="AD143" s="361"/>
      <c r="AE143" s="253"/>
      <c r="AF143" s="172"/>
    </row>
    <row r="144" spans="1:32" ht="49.9" customHeight="1">
      <c r="A144" s="170">
        <f t="shared" si="2"/>
        <v>85</v>
      </c>
      <c r="B144" s="514"/>
      <c r="C144" s="515"/>
      <c r="D144" s="515"/>
      <c r="E144" s="515"/>
      <c r="F144" s="515"/>
      <c r="G144" s="515"/>
      <c r="H144" s="515"/>
      <c r="I144" s="515"/>
      <c r="J144" s="515"/>
      <c r="K144" s="515"/>
      <c r="L144" s="499"/>
      <c r="M144" s="500"/>
      <c r="N144" s="500"/>
      <c r="O144" s="500"/>
      <c r="P144" s="501"/>
      <c r="Q144" s="497"/>
      <c r="R144" s="497"/>
      <c r="S144" s="497"/>
      <c r="T144" s="497"/>
      <c r="U144" s="497"/>
      <c r="V144" s="72"/>
      <c r="W144" s="72"/>
      <c r="X144" s="503"/>
      <c r="Y144" s="504"/>
      <c r="Z144" s="249" t="str">
        <f>IFERROR(VLOOKUP(X144, 【参考】数式用!$A$2:$B$48, 2, FALSE), "")</f>
        <v/>
      </c>
      <c r="AA144" s="405"/>
      <c r="AB144" s="406"/>
      <c r="AC144" s="362"/>
      <c r="AD144" s="361"/>
      <c r="AE144" s="253"/>
      <c r="AF144" s="172"/>
    </row>
    <row r="145" spans="1:32" ht="49.9" customHeight="1">
      <c r="A145" s="170">
        <f t="shared" si="2"/>
        <v>86</v>
      </c>
      <c r="B145" s="514"/>
      <c r="C145" s="515"/>
      <c r="D145" s="515"/>
      <c r="E145" s="515"/>
      <c r="F145" s="515"/>
      <c r="G145" s="515"/>
      <c r="H145" s="515"/>
      <c r="I145" s="515"/>
      <c r="J145" s="515"/>
      <c r="K145" s="515"/>
      <c r="L145" s="499"/>
      <c r="M145" s="500"/>
      <c r="N145" s="500"/>
      <c r="O145" s="500"/>
      <c r="P145" s="501"/>
      <c r="Q145" s="497"/>
      <c r="R145" s="497"/>
      <c r="S145" s="497"/>
      <c r="T145" s="497"/>
      <c r="U145" s="497"/>
      <c r="V145" s="72"/>
      <c r="W145" s="72"/>
      <c r="X145" s="503"/>
      <c r="Y145" s="504"/>
      <c r="Z145" s="249" t="str">
        <f>IFERROR(VLOOKUP(X145, 【参考】数式用!$A$2:$B$48, 2, FALSE), "")</f>
        <v/>
      </c>
      <c r="AA145" s="405"/>
      <c r="AB145" s="406"/>
      <c r="AC145" s="362"/>
      <c r="AD145" s="361"/>
      <c r="AE145" s="253"/>
      <c r="AF145" s="172"/>
    </row>
    <row r="146" spans="1:32" ht="49.9" customHeight="1">
      <c r="A146" s="170">
        <f t="shared" si="2"/>
        <v>87</v>
      </c>
      <c r="B146" s="514"/>
      <c r="C146" s="515"/>
      <c r="D146" s="515"/>
      <c r="E146" s="515"/>
      <c r="F146" s="515"/>
      <c r="G146" s="515"/>
      <c r="H146" s="515"/>
      <c r="I146" s="515"/>
      <c r="J146" s="515"/>
      <c r="K146" s="515"/>
      <c r="L146" s="499"/>
      <c r="M146" s="500"/>
      <c r="N146" s="500"/>
      <c r="O146" s="500"/>
      <c r="P146" s="501"/>
      <c r="Q146" s="497"/>
      <c r="R146" s="497"/>
      <c r="S146" s="497"/>
      <c r="T146" s="497"/>
      <c r="U146" s="497"/>
      <c r="V146" s="72"/>
      <c r="W146" s="72"/>
      <c r="X146" s="503"/>
      <c r="Y146" s="504"/>
      <c r="Z146" s="249" t="str">
        <f>IFERROR(VLOOKUP(X146, 【参考】数式用!$A$2:$B$48, 2, FALSE), "")</f>
        <v/>
      </c>
      <c r="AA146" s="405"/>
      <c r="AB146" s="406"/>
      <c r="AC146" s="362"/>
      <c r="AD146" s="361"/>
      <c r="AE146" s="253"/>
      <c r="AF146" s="172"/>
    </row>
    <row r="147" spans="1:32" ht="49.9" customHeight="1">
      <c r="A147" s="170">
        <f t="shared" si="2"/>
        <v>88</v>
      </c>
      <c r="B147" s="514"/>
      <c r="C147" s="515"/>
      <c r="D147" s="515"/>
      <c r="E147" s="515"/>
      <c r="F147" s="515"/>
      <c r="G147" s="515"/>
      <c r="H147" s="515"/>
      <c r="I147" s="515"/>
      <c r="J147" s="515"/>
      <c r="K147" s="515"/>
      <c r="L147" s="499"/>
      <c r="M147" s="500"/>
      <c r="N147" s="500"/>
      <c r="O147" s="500"/>
      <c r="P147" s="501"/>
      <c r="Q147" s="497"/>
      <c r="R147" s="497"/>
      <c r="S147" s="497"/>
      <c r="T147" s="497"/>
      <c r="U147" s="497"/>
      <c r="V147" s="72"/>
      <c r="W147" s="72"/>
      <c r="X147" s="503"/>
      <c r="Y147" s="504"/>
      <c r="Z147" s="249" t="str">
        <f>IFERROR(VLOOKUP(X147, 【参考】数式用!$A$2:$B$48, 2, FALSE), "")</f>
        <v/>
      </c>
      <c r="AA147" s="405"/>
      <c r="AB147" s="406"/>
      <c r="AC147" s="362"/>
      <c r="AD147" s="361"/>
      <c r="AE147" s="253"/>
      <c r="AF147" s="172"/>
    </row>
    <row r="148" spans="1:32" ht="49.9" customHeight="1">
      <c r="A148" s="170">
        <f t="shared" si="2"/>
        <v>89</v>
      </c>
      <c r="B148" s="514"/>
      <c r="C148" s="515"/>
      <c r="D148" s="515"/>
      <c r="E148" s="515"/>
      <c r="F148" s="515"/>
      <c r="G148" s="515"/>
      <c r="H148" s="515"/>
      <c r="I148" s="515"/>
      <c r="J148" s="515"/>
      <c r="K148" s="515"/>
      <c r="L148" s="499"/>
      <c r="M148" s="500"/>
      <c r="N148" s="500"/>
      <c r="O148" s="500"/>
      <c r="P148" s="501"/>
      <c r="Q148" s="497"/>
      <c r="R148" s="497"/>
      <c r="S148" s="497"/>
      <c r="T148" s="497"/>
      <c r="U148" s="497"/>
      <c r="V148" s="72"/>
      <c r="W148" s="72"/>
      <c r="X148" s="503"/>
      <c r="Y148" s="504"/>
      <c r="Z148" s="249" t="str">
        <f>IFERROR(VLOOKUP(X148, 【参考】数式用!$A$2:$B$48, 2, FALSE), "")</f>
        <v/>
      </c>
      <c r="AA148" s="405"/>
      <c r="AB148" s="406"/>
      <c r="AC148" s="362"/>
      <c r="AD148" s="361"/>
      <c r="AE148" s="253"/>
      <c r="AF148" s="172"/>
    </row>
    <row r="149" spans="1:32" ht="49.9" customHeight="1">
      <c r="A149" s="170">
        <f t="shared" si="2"/>
        <v>90</v>
      </c>
      <c r="B149" s="514"/>
      <c r="C149" s="515"/>
      <c r="D149" s="515"/>
      <c r="E149" s="515"/>
      <c r="F149" s="515"/>
      <c r="G149" s="515"/>
      <c r="H149" s="515"/>
      <c r="I149" s="515"/>
      <c r="J149" s="515"/>
      <c r="K149" s="515"/>
      <c r="L149" s="499"/>
      <c r="M149" s="500"/>
      <c r="N149" s="500"/>
      <c r="O149" s="500"/>
      <c r="P149" s="501"/>
      <c r="Q149" s="497"/>
      <c r="R149" s="497"/>
      <c r="S149" s="497"/>
      <c r="T149" s="497"/>
      <c r="U149" s="497"/>
      <c r="V149" s="72"/>
      <c r="W149" s="72"/>
      <c r="X149" s="503"/>
      <c r="Y149" s="504"/>
      <c r="Z149" s="249" t="str">
        <f>IFERROR(VLOOKUP(X149, 【参考】数式用!$A$2:$B$48, 2, FALSE), "")</f>
        <v/>
      </c>
      <c r="AA149" s="405"/>
      <c r="AB149" s="406"/>
      <c r="AC149" s="362"/>
      <c r="AD149" s="361"/>
      <c r="AE149" s="253"/>
      <c r="AF149" s="172"/>
    </row>
    <row r="150" spans="1:32" ht="49.9" customHeight="1">
      <c r="A150" s="170">
        <f t="shared" si="2"/>
        <v>91</v>
      </c>
      <c r="B150" s="514"/>
      <c r="C150" s="515"/>
      <c r="D150" s="515"/>
      <c r="E150" s="515"/>
      <c r="F150" s="515"/>
      <c r="G150" s="515"/>
      <c r="H150" s="515"/>
      <c r="I150" s="515"/>
      <c r="J150" s="515"/>
      <c r="K150" s="515"/>
      <c r="L150" s="499"/>
      <c r="M150" s="500"/>
      <c r="N150" s="500"/>
      <c r="O150" s="500"/>
      <c r="P150" s="501"/>
      <c r="Q150" s="497"/>
      <c r="R150" s="497"/>
      <c r="S150" s="497"/>
      <c r="T150" s="497"/>
      <c r="U150" s="497"/>
      <c r="V150" s="72"/>
      <c r="W150" s="72"/>
      <c r="X150" s="503"/>
      <c r="Y150" s="504"/>
      <c r="Z150" s="249" t="str">
        <f>IFERROR(VLOOKUP(X150, 【参考】数式用!$A$2:$B$48, 2, FALSE), "")</f>
        <v/>
      </c>
      <c r="AA150" s="405"/>
      <c r="AB150" s="406"/>
      <c r="AC150" s="362"/>
      <c r="AD150" s="361"/>
      <c r="AE150" s="253"/>
      <c r="AF150" s="172"/>
    </row>
    <row r="151" spans="1:32" ht="49.9" customHeight="1">
      <c r="A151" s="170">
        <f t="shared" si="2"/>
        <v>92</v>
      </c>
      <c r="B151" s="514"/>
      <c r="C151" s="515"/>
      <c r="D151" s="515"/>
      <c r="E151" s="515"/>
      <c r="F151" s="515"/>
      <c r="G151" s="515"/>
      <c r="H151" s="515"/>
      <c r="I151" s="515"/>
      <c r="J151" s="515"/>
      <c r="K151" s="515"/>
      <c r="L151" s="499"/>
      <c r="M151" s="500"/>
      <c r="N151" s="500"/>
      <c r="O151" s="500"/>
      <c r="P151" s="501"/>
      <c r="Q151" s="497"/>
      <c r="R151" s="497"/>
      <c r="S151" s="497"/>
      <c r="T151" s="497"/>
      <c r="U151" s="497"/>
      <c r="V151" s="72"/>
      <c r="W151" s="72"/>
      <c r="X151" s="503"/>
      <c r="Y151" s="504"/>
      <c r="Z151" s="249" t="str">
        <f>IFERROR(VLOOKUP(X151, 【参考】数式用!$A$2:$B$48, 2, FALSE), "")</f>
        <v/>
      </c>
      <c r="AA151" s="405"/>
      <c r="AB151" s="406"/>
      <c r="AC151" s="362"/>
      <c r="AD151" s="361"/>
      <c r="AE151" s="253"/>
      <c r="AF151" s="172"/>
    </row>
    <row r="152" spans="1:32" ht="49.9" customHeight="1">
      <c r="A152" s="170">
        <f t="shared" ref="A152:A157" si="3">A151+1</f>
        <v>93</v>
      </c>
      <c r="B152" s="514"/>
      <c r="C152" s="515"/>
      <c r="D152" s="515"/>
      <c r="E152" s="515"/>
      <c r="F152" s="515"/>
      <c r="G152" s="515"/>
      <c r="H152" s="515"/>
      <c r="I152" s="515"/>
      <c r="J152" s="515"/>
      <c r="K152" s="515"/>
      <c r="L152" s="499"/>
      <c r="M152" s="500"/>
      <c r="N152" s="500"/>
      <c r="O152" s="500"/>
      <c r="P152" s="501"/>
      <c r="Q152" s="497"/>
      <c r="R152" s="497"/>
      <c r="S152" s="497"/>
      <c r="T152" s="497"/>
      <c r="U152" s="497"/>
      <c r="V152" s="72"/>
      <c r="W152" s="72"/>
      <c r="X152" s="503"/>
      <c r="Y152" s="504"/>
      <c r="Z152" s="249" t="str">
        <f>IFERROR(VLOOKUP(X152, 【参考】数式用!$A$2:$B$48, 2, FALSE), "")</f>
        <v/>
      </c>
      <c r="AA152" s="405"/>
      <c r="AB152" s="406"/>
      <c r="AC152" s="362"/>
      <c r="AD152" s="361"/>
      <c r="AE152" s="253"/>
      <c r="AF152" s="172"/>
    </row>
    <row r="153" spans="1:32" ht="49.9" customHeight="1">
      <c r="A153" s="170">
        <f t="shared" si="3"/>
        <v>94</v>
      </c>
      <c r="B153" s="514"/>
      <c r="C153" s="515"/>
      <c r="D153" s="515"/>
      <c r="E153" s="515"/>
      <c r="F153" s="515"/>
      <c r="G153" s="515"/>
      <c r="H153" s="515"/>
      <c r="I153" s="515"/>
      <c r="J153" s="515"/>
      <c r="K153" s="515"/>
      <c r="L153" s="499"/>
      <c r="M153" s="500"/>
      <c r="N153" s="500"/>
      <c r="O153" s="500"/>
      <c r="P153" s="501"/>
      <c r="Q153" s="497"/>
      <c r="R153" s="497"/>
      <c r="S153" s="497"/>
      <c r="T153" s="497"/>
      <c r="U153" s="497"/>
      <c r="V153" s="72"/>
      <c r="W153" s="72"/>
      <c r="X153" s="503"/>
      <c r="Y153" s="504"/>
      <c r="Z153" s="249" t="str">
        <f>IFERROR(VLOOKUP(X153, 【参考】数式用!$A$2:$B$48, 2, FALSE), "")</f>
        <v/>
      </c>
      <c r="AA153" s="405"/>
      <c r="AB153" s="406"/>
      <c r="AC153" s="362"/>
      <c r="AD153" s="361"/>
      <c r="AE153" s="253"/>
      <c r="AF153" s="172"/>
    </row>
    <row r="154" spans="1:32" ht="49.9" customHeight="1">
      <c r="A154" s="170">
        <f t="shared" si="3"/>
        <v>95</v>
      </c>
      <c r="B154" s="514"/>
      <c r="C154" s="515"/>
      <c r="D154" s="515"/>
      <c r="E154" s="515"/>
      <c r="F154" s="515"/>
      <c r="G154" s="515"/>
      <c r="H154" s="515"/>
      <c r="I154" s="515"/>
      <c r="J154" s="515"/>
      <c r="K154" s="515"/>
      <c r="L154" s="499"/>
      <c r="M154" s="500"/>
      <c r="N154" s="500"/>
      <c r="O154" s="500"/>
      <c r="P154" s="501"/>
      <c r="Q154" s="497"/>
      <c r="R154" s="497"/>
      <c r="S154" s="497"/>
      <c r="T154" s="497"/>
      <c r="U154" s="497"/>
      <c r="V154" s="72"/>
      <c r="W154" s="72"/>
      <c r="X154" s="503"/>
      <c r="Y154" s="504"/>
      <c r="Z154" s="249" t="str">
        <f>IFERROR(VLOOKUP(X154, 【参考】数式用!$A$2:$B$48, 2, FALSE), "")</f>
        <v/>
      </c>
      <c r="AA154" s="405"/>
      <c r="AB154" s="406"/>
      <c r="AC154" s="362"/>
      <c r="AD154" s="361"/>
      <c r="AE154" s="253"/>
      <c r="AF154" s="172"/>
    </row>
    <row r="155" spans="1:32" ht="49.9" customHeight="1">
      <c r="A155" s="170">
        <f t="shared" si="3"/>
        <v>96</v>
      </c>
      <c r="B155" s="514"/>
      <c r="C155" s="515"/>
      <c r="D155" s="515"/>
      <c r="E155" s="515"/>
      <c r="F155" s="515"/>
      <c r="G155" s="515"/>
      <c r="H155" s="515"/>
      <c r="I155" s="515"/>
      <c r="J155" s="515"/>
      <c r="K155" s="515"/>
      <c r="L155" s="499"/>
      <c r="M155" s="500"/>
      <c r="N155" s="500"/>
      <c r="O155" s="500"/>
      <c r="P155" s="501"/>
      <c r="Q155" s="497"/>
      <c r="R155" s="497"/>
      <c r="S155" s="497"/>
      <c r="T155" s="497"/>
      <c r="U155" s="497"/>
      <c r="V155" s="72"/>
      <c r="W155" s="72"/>
      <c r="X155" s="503"/>
      <c r="Y155" s="504"/>
      <c r="Z155" s="249" t="str">
        <f>IFERROR(VLOOKUP(X155, 【参考】数式用!$A$2:$B$48, 2, FALSE), "")</f>
        <v/>
      </c>
      <c r="AA155" s="405"/>
      <c r="AB155" s="406"/>
      <c r="AC155" s="362"/>
      <c r="AD155" s="361"/>
      <c r="AE155" s="253"/>
      <c r="AF155" s="172"/>
    </row>
    <row r="156" spans="1:32" ht="49.9" customHeight="1">
      <c r="A156" s="170">
        <f t="shared" si="3"/>
        <v>97</v>
      </c>
      <c r="B156" s="514"/>
      <c r="C156" s="515"/>
      <c r="D156" s="515"/>
      <c r="E156" s="515"/>
      <c r="F156" s="515"/>
      <c r="G156" s="515"/>
      <c r="H156" s="515"/>
      <c r="I156" s="515"/>
      <c r="J156" s="515"/>
      <c r="K156" s="515"/>
      <c r="L156" s="499"/>
      <c r="M156" s="500"/>
      <c r="N156" s="500"/>
      <c r="O156" s="500"/>
      <c r="P156" s="501"/>
      <c r="Q156" s="497"/>
      <c r="R156" s="497"/>
      <c r="S156" s="497"/>
      <c r="T156" s="497"/>
      <c r="U156" s="497"/>
      <c r="V156" s="72"/>
      <c r="W156" s="72"/>
      <c r="X156" s="503"/>
      <c r="Y156" s="504"/>
      <c r="Z156" s="249" t="str">
        <f>IFERROR(VLOOKUP(X156, 【参考】数式用!$A$2:$B$48, 2, FALSE), "")</f>
        <v/>
      </c>
      <c r="AA156" s="405"/>
      <c r="AB156" s="406"/>
      <c r="AC156" s="362"/>
      <c r="AD156" s="361"/>
      <c r="AE156" s="253"/>
      <c r="AF156" s="172"/>
    </row>
    <row r="157" spans="1:32" ht="49.9" customHeight="1">
      <c r="A157" s="170">
        <f t="shared" si="3"/>
        <v>98</v>
      </c>
      <c r="B157" s="514"/>
      <c r="C157" s="515"/>
      <c r="D157" s="515"/>
      <c r="E157" s="515"/>
      <c r="F157" s="515"/>
      <c r="G157" s="515"/>
      <c r="H157" s="515"/>
      <c r="I157" s="515"/>
      <c r="J157" s="515"/>
      <c r="K157" s="515"/>
      <c r="L157" s="499"/>
      <c r="M157" s="500"/>
      <c r="N157" s="500"/>
      <c r="O157" s="500"/>
      <c r="P157" s="501"/>
      <c r="Q157" s="497"/>
      <c r="R157" s="497"/>
      <c r="S157" s="497"/>
      <c r="T157" s="497"/>
      <c r="U157" s="497"/>
      <c r="V157" s="72"/>
      <c r="W157" s="72"/>
      <c r="X157" s="503"/>
      <c r="Y157" s="504"/>
      <c r="Z157" s="249" t="str">
        <f>IFERROR(VLOOKUP(X157, 【参考】数式用!$A$2:$B$48, 2, FALSE), "")</f>
        <v/>
      </c>
      <c r="AA157" s="405"/>
      <c r="AB157" s="406"/>
      <c r="AC157" s="362"/>
      <c r="AD157" s="361"/>
      <c r="AE157" s="253"/>
      <c r="AF157" s="172"/>
    </row>
    <row r="158" spans="1:32" ht="49.9" customHeight="1">
      <c r="A158" s="170">
        <f>A157+1</f>
        <v>99</v>
      </c>
      <c r="B158" s="514"/>
      <c r="C158" s="515"/>
      <c r="D158" s="515"/>
      <c r="E158" s="515"/>
      <c r="F158" s="515"/>
      <c r="G158" s="515"/>
      <c r="H158" s="515"/>
      <c r="I158" s="515"/>
      <c r="J158" s="515"/>
      <c r="K158" s="515"/>
      <c r="L158" s="499"/>
      <c r="M158" s="500"/>
      <c r="N158" s="500"/>
      <c r="O158" s="500"/>
      <c r="P158" s="501"/>
      <c r="Q158" s="497"/>
      <c r="R158" s="497"/>
      <c r="S158" s="497"/>
      <c r="T158" s="497"/>
      <c r="U158" s="497"/>
      <c r="V158" s="72"/>
      <c r="W158" s="72"/>
      <c r="X158" s="503"/>
      <c r="Y158" s="504"/>
      <c r="Z158" s="249" t="str">
        <f>IFERROR(VLOOKUP(X158, 【参考】数式用!$A$2:$B$48, 2, FALSE), "")</f>
        <v/>
      </c>
      <c r="AA158" s="405"/>
      <c r="AB158" s="406"/>
      <c r="AC158" s="362"/>
      <c r="AD158" s="361"/>
      <c r="AE158" s="253"/>
      <c r="AF158" s="172"/>
    </row>
    <row r="159" spans="1:32" ht="49.9" customHeight="1" thickBot="1">
      <c r="A159" s="269">
        <f>A158+1</f>
        <v>100</v>
      </c>
      <c r="B159" s="516"/>
      <c r="C159" s="517"/>
      <c r="D159" s="517"/>
      <c r="E159" s="517"/>
      <c r="F159" s="517"/>
      <c r="G159" s="517"/>
      <c r="H159" s="517"/>
      <c r="I159" s="517"/>
      <c r="J159" s="517"/>
      <c r="K159" s="517"/>
      <c r="L159" s="511"/>
      <c r="M159" s="512"/>
      <c r="N159" s="512"/>
      <c r="O159" s="512"/>
      <c r="P159" s="513"/>
      <c r="Q159" s="496"/>
      <c r="R159" s="496"/>
      <c r="S159" s="496"/>
      <c r="T159" s="496"/>
      <c r="U159" s="496"/>
      <c r="V159" s="73"/>
      <c r="W159" s="73"/>
      <c r="X159" s="529"/>
      <c r="Y159" s="530"/>
      <c r="Z159" s="251" t="str">
        <f>IFERROR(VLOOKUP(X159, 【参考】数式用!$A$2:$B$48, 2, FALSE), "")</f>
        <v/>
      </c>
      <c r="AA159" s="407"/>
      <c r="AB159" s="408"/>
      <c r="AC159" s="362"/>
      <c r="AD159" s="361"/>
      <c r="AE159" s="253"/>
      <c r="AF159" s="172"/>
    </row>
    <row r="160" spans="1:32" ht="20.2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25" customHeight="1">
      <c r="A161" s="173"/>
      <c r="B161" s="510"/>
      <c r="C161" s="510"/>
      <c r="D161" s="510"/>
      <c r="E161" s="510"/>
      <c r="F161" s="510"/>
      <c r="G161" s="510"/>
      <c r="H161" s="510"/>
      <c r="I161" s="510"/>
      <c r="J161" s="510"/>
      <c r="K161" s="510"/>
      <c r="L161" s="510"/>
      <c r="M161" s="510"/>
      <c r="N161" s="510"/>
      <c r="O161" s="510"/>
      <c r="P161" s="510"/>
      <c r="Q161" s="510"/>
      <c r="R161" s="510"/>
      <c r="S161" s="510"/>
      <c r="T161" s="510"/>
      <c r="U161" s="510"/>
      <c r="V161" s="510"/>
      <c r="W161" s="510"/>
      <c r="X161" s="510"/>
      <c r="Y161" s="510"/>
      <c r="Z161" s="510"/>
      <c r="AA161" s="34"/>
      <c r="AB161" s="34"/>
      <c r="AC161" s="34"/>
      <c r="AD161" s="34"/>
    </row>
    <row r="162" spans="1:30" ht="20.2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row r="252" spans="1:30" ht="20.100000000000001"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row>
    <row r="253" spans="1:30" ht="20.100000000000001"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row>
    <row r="254" spans="1:30" ht="20.100000000000001"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row>
  </sheetData>
  <sheetProtection algorithmName="SHA-512" hashValue="/WDudyhLHYCLa+g88nVSlwkyt5VovxW3Ns1P4NEJ+tlLhTBg1kI7NgG594NKKa1wtV3x/44AwvaK9NRz23bwvg==" saltValue="pvXYAc0+o4jrsmWPWw74ww==" spinCount="100000" sheet="1" sort="0" autoFilter="0"/>
  <dataConsolidate/>
  <mergeCells count="587">
    <mergeCell ref="X110:Y110"/>
    <mergeCell ref="X111:Y111"/>
    <mergeCell ref="X112:Y112"/>
    <mergeCell ref="X113:Y113"/>
    <mergeCell ref="X114:Y114"/>
    <mergeCell ref="X118:Y118"/>
    <mergeCell ref="X146:Y146"/>
    <mergeCell ref="X147:Y147"/>
    <mergeCell ref="X148:Y148"/>
    <mergeCell ref="X145:Y145"/>
    <mergeCell ref="X120:Y120"/>
    <mergeCell ref="X121:Y121"/>
    <mergeCell ref="X134:Y134"/>
    <mergeCell ref="X135:Y135"/>
    <mergeCell ref="X136:Y136"/>
    <mergeCell ref="X137:Y137"/>
    <mergeCell ref="X138:Y138"/>
    <mergeCell ref="X144:Y144"/>
    <mergeCell ref="X131:Y131"/>
    <mergeCell ref="X132:Y132"/>
    <mergeCell ref="X140:Y140"/>
    <mergeCell ref="X141:Y141"/>
    <mergeCell ref="X142:Y142"/>
    <mergeCell ref="X143:Y143"/>
    <mergeCell ref="X158:Y158"/>
    <mergeCell ref="X159:Y159"/>
    <mergeCell ref="X149:Y149"/>
    <mergeCell ref="X150:Y150"/>
    <mergeCell ref="X151:Y151"/>
    <mergeCell ref="X152:Y152"/>
    <mergeCell ref="X153:Y153"/>
    <mergeCell ref="X154:Y154"/>
    <mergeCell ref="X155:Y155"/>
    <mergeCell ref="X156:Y156"/>
    <mergeCell ref="X157:Y157"/>
    <mergeCell ref="X101:Y101"/>
    <mergeCell ref="X102:Y102"/>
    <mergeCell ref="X103:Y103"/>
    <mergeCell ref="X104:Y104"/>
    <mergeCell ref="X115:Y115"/>
    <mergeCell ref="X105:Y105"/>
    <mergeCell ref="X106:Y106"/>
    <mergeCell ref="X139:Y139"/>
    <mergeCell ref="X122:Y122"/>
    <mergeCell ref="X123:Y123"/>
    <mergeCell ref="X124:Y124"/>
    <mergeCell ref="X125:Y125"/>
    <mergeCell ref="X126:Y126"/>
    <mergeCell ref="X127:Y127"/>
    <mergeCell ref="X128:Y128"/>
    <mergeCell ref="X129:Y129"/>
    <mergeCell ref="X130:Y130"/>
    <mergeCell ref="X133:Y133"/>
    <mergeCell ref="X119:Y119"/>
    <mergeCell ref="X117:Y117"/>
    <mergeCell ref="X107:Y107"/>
    <mergeCell ref="X108:Y108"/>
    <mergeCell ref="X109:Y109"/>
    <mergeCell ref="X116:Y116"/>
    <mergeCell ref="L86:P86"/>
    <mergeCell ref="L74:P74"/>
    <mergeCell ref="L75:P75"/>
    <mergeCell ref="L76:P76"/>
    <mergeCell ref="Q80:U80"/>
    <mergeCell ref="Q87:U87"/>
    <mergeCell ref="Q86:U86"/>
    <mergeCell ref="X94:Y94"/>
    <mergeCell ref="A56:AE56"/>
    <mergeCell ref="B61:K61"/>
    <mergeCell ref="B62:K62"/>
    <mergeCell ref="Q65:U65"/>
    <mergeCell ref="Q66:U66"/>
    <mergeCell ref="L65:P65"/>
    <mergeCell ref="L64:P64"/>
    <mergeCell ref="X68:Y68"/>
    <mergeCell ref="X69:Y69"/>
    <mergeCell ref="X58:Y59"/>
    <mergeCell ref="X60:Y60"/>
    <mergeCell ref="X61:Y61"/>
    <mergeCell ref="X62:Y62"/>
    <mergeCell ref="X63:Y63"/>
    <mergeCell ref="X64:Y64"/>
    <mergeCell ref="B60:K60"/>
    <mergeCell ref="X65:Y65"/>
    <mergeCell ref="X66:Y66"/>
    <mergeCell ref="B68:K68"/>
    <mergeCell ref="B69:K69"/>
    <mergeCell ref="Q60:U60"/>
    <mergeCell ref="Q69:U69"/>
    <mergeCell ref="L63:P63"/>
    <mergeCell ref="L66:P66"/>
    <mergeCell ref="X67:Y67"/>
    <mergeCell ref="B77:K77"/>
    <mergeCell ref="Q77:U77"/>
    <mergeCell ref="Q79:U79"/>
    <mergeCell ref="Q84:U84"/>
    <mergeCell ref="Q82:U82"/>
    <mergeCell ref="A58:A59"/>
    <mergeCell ref="Q61:U61"/>
    <mergeCell ref="B58:K59"/>
    <mergeCell ref="Q59:U59"/>
    <mergeCell ref="L58:P59"/>
    <mergeCell ref="Q67:U67"/>
    <mergeCell ref="Q63:U63"/>
    <mergeCell ref="B78:K78"/>
    <mergeCell ref="B79:K79"/>
    <mergeCell ref="B76:K76"/>
    <mergeCell ref="Q62:U62"/>
    <mergeCell ref="B63:K63"/>
    <mergeCell ref="B64:K64"/>
    <mergeCell ref="B65:K65"/>
    <mergeCell ref="B66:K66"/>
    <mergeCell ref="B67:K67"/>
    <mergeCell ref="Q71:U71"/>
    <mergeCell ref="B73:K73"/>
    <mergeCell ref="Q76:U76"/>
    <mergeCell ref="B96:K96"/>
    <mergeCell ref="B97:K97"/>
    <mergeCell ref="B98:K98"/>
    <mergeCell ref="B99:K99"/>
    <mergeCell ref="L95:P95"/>
    <mergeCell ref="L99:P99"/>
    <mergeCell ref="B83:K83"/>
    <mergeCell ref="B80:K80"/>
    <mergeCell ref="B94:K94"/>
    <mergeCell ref="B95:K95"/>
    <mergeCell ref="B86:K86"/>
    <mergeCell ref="B87:K87"/>
    <mergeCell ref="B88:K88"/>
    <mergeCell ref="B89:K89"/>
    <mergeCell ref="B92:K92"/>
    <mergeCell ref="B93:K93"/>
    <mergeCell ref="B84:K84"/>
    <mergeCell ref="B85:K85"/>
    <mergeCell ref="L83:P83"/>
    <mergeCell ref="L80:P80"/>
    <mergeCell ref="L90:P90"/>
    <mergeCell ref="L89:P89"/>
    <mergeCell ref="L91:P91"/>
    <mergeCell ref="L84:P84"/>
    <mergeCell ref="L157:P157"/>
    <mergeCell ref="B143:K143"/>
    <mergeCell ref="L146:P146"/>
    <mergeCell ref="L156:P156"/>
    <mergeCell ref="B148:K148"/>
    <mergeCell ref="B149:K149"/>
    <mergeCell ref="B159:K159"/>
    <mergeCell ref="B150:K150"/>
    <mergeCell ref="B151:K151"/>
    <mergeCell ref="B152:K152"/>
    <mergeCell ref="B153:K153"/>
    <mergeCell ref="B154:K154"/>
    <mergeCell ref="B155:K155"/>
    <mergeCell ref="B156:K156"/>
    <mergeCell ref="B157:K157"/>
    <mergeCell ref="B158:K158"/>
    <mergeCell ref="L158:P158"/>
    <mergeCell ref="L147:P147"/>
    <mergeCell ref="L148:P148"/>
    <mergeCell ref="L149:P149"/>
    <mergeCell ref="L150:P150"/>
    <mergeCell ref="L151:P151"/>
    <mergeCell ref="L152:P152"/>
    <mergeCell ref="L153:P153"/>
    <mergeCell ref="L155:P155"/>
    <mergeCell ref="L71:P71"/>
    <mergeCell ref="L72:P72"/>
    <mergeCell ref="L68:P68"/>
    <mergeCell ref="L101:P101"/>
    <mergeCell ref="L98:P98"/>
    <mergeCell ref="L144:P144"/>
    <mergeCell ref="L145:P145"/>
    <mergeCell ref="L140:P140"/>
    <mergeCell ref="L141:P141"/>
    <mergeCell ref="L134:P134"/>
    <mergeCell ref="L135:P135"/>
    <mergeCell ref="L142:P142"/>
    <mergeCell ref="L143:P143"/>
    <mergeCell ref="L136:P136"/>
    <mergeCell ref="L137:P137"/>
    <mergeCell ref="L138:P138"/>
    <mergeCell ref="L109:P109"/>
    <mergeCell ref="L110:P110"/>
    <mergeCell ref="L77:P77"/>
    <mergeCell ref="L79:P79"/>
    <mergeCell ref="L81:P81"/>
    <mergeCell ref="L82:P82"/>
    <mergeCell ref="L139:P139"/>
    <mergeCell ref="B100:K100"/>
    <mergeCell ref="B101:K101"/>
    <mergeCell ref="B102:K102"/>
    <mergeCell ref="B103:K103"/>
    <mergeCell ref="B104:K104"/>
    <mergeCell ref="B109:K109"/>
    <mergeCell ref="B110:K110"/>
    <mergeCell ref="B128:K128"/>
    <mergeCell ref="L154:P154"/>
    <mergeCell ref="B146:K146"/>
    <mergeCell ref="B147:K147"/>
    <mergeCell ref="B145:K145"/>
    <mergeCell ref="B144:K144"/>
    <mergeCell ref="B141:K141"/>
    <mergeCell ref="B142:K142"/>
    <mergeCell ref="B140:K140"/>
    <mergeCell ref="B133:K133"/>
    <mergeCell ref="B134:K134"/>
    <mergeCell ref="B135:K135"/>
    <mergeCell ref="B129:K129"/>
    <mergeCell ref="B124:K124"/>
    <mergeCell ref="B125:K125"/>
    <mergeCell ref="B126:K126"/>
    <mergeCell ref="B127:K127"/>
    <mergeCell ref="B136:K136"/>
    <mergeCell ref="B137:K137"/>
    <mergeCell ref="B138:K138"/>
    <mergeCell ref="B139:K139"/>
    <mergeCell ref="B123:K123"/>
    <mergeCell ref="L102:P102"/>
    <mergeCell ref="L103:P103"/>
    <mergeCell ref="L104:P104"/>
    <mergeCell ref="L105:P105"/>
    <mergeCell ref="L133:P133"/>
    <mergeCell ref="B130:K130"/>
    <mergeCell ref="B131:K131"/>
    <mergeCell ref="B132:K132"/>
    <mergeCell ref="B111:K111"/>
    <mergeCell ref="B112:K112"/>
    <mergeCell ref="B105:K105"/>
    <mergeCell ref="B106:K106"/>
    <mergeCell ref="B107:K107"/>
    <mergeCell ref="B108:K108"/>
    <mergeCell ref="L106:P106"/>
    <mergeCell ref="L107:P107"/>
    <mergeCell ref="L123:P123"/>
    <mergeCell ref="L121:P121"/>
    <mergeCell ref="Q136:U136"/>
    <mergeCell ref="Q123:U123"/>
    <mergeCell ref="Q122:U122"/>
    <mergeCell ref="B90:K90"/>
    <mergeCell ref="B91:K91"/>
    <mergeCell ref="L78:P78"/>
    <mergeCell ref="B81:K81"/>
    <mergeCell ref="B82:K82"/>
    <mergeCell ref="L92:P92"/>
    <mergeCell ref="L93:P93"/>
    <mergeCell ref="B113:K113"/>
    <mergeCell ref="B114:K114"/>
    <mergeCell ref="B115:K115"/>
    <mergeCell ref="B116:K116"/>
    <mergeCell ref="B117:K117"/>
    <mergeCell ref="B118:K118"/>
    <mergeCell ref="B119:K119"/>
    <mergeCell ref="B120:K120"/>
    <mergeCell ref="B121:K121"/>
    <mergeCell ref="B122:K122"/>
    <mergeCell ref="L108:P108"/>
    <mergeCell ref="Q99:U99"/>
    <mergeCell ref="L126:P126"/>
    <mergeCell ref="L88:P88"/>
    <mergeCell ref="B161:Z161"/>
    <mergeCell ref="Q81:U81"/>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Q145:U145"/>
    <mergeCell ref="L159:P159"/>
    <mergeCell ref="L87:P87"/>
    <mergeCell ref="Q118:U118"/>
    <mergeCell ref="Q83:U83"/>
    <mergeCell ref="Q137:U137"/>
    <mergeCell ref="Q135:U135"/>
    <mergeCell ref="Q134:U134"/>
    <mergeCell ref="Q133:U133"/>
    <mergeCell ref="Q132:U132"/>
    <mergeCell ref="Q131:U131"/>
    <mergeCell ref="Q130:U130"/>
    <mergeCell ref="Q129:U129"/>
    <mergeCell ref="Q109:U109"/>
    <mergeCell ref="L116:P116"/>
    <mergeCell ref="L117:P117"/>
    <mergeCell ref="Q128:U128"/>
    <mergeCell ref="Q127:U127"/>
    <mergeCell ref="Q124:U124"/>
    <mergeCell ref="Q125:U125"/>
    <mergeCell ref="L128:P128"/>
    <mergeCell ref="L129:P129"/>
    <mergeCell ref="L130:P130"/>
    <mergeCell ref="L131:P131"/>
    <mergeCell ref="L132:P132"/>
    <mergeCell ref="L111:P111"/>
    <mergeCell ref="L112:P112"/>
    <mergeCell ref="L127:P127"/>
    <mergeCell ref="L113:P113"/>
    <mergeCell ref="L114:P114"/>
    <mergeCell ref="L124:P124"/>
    <mergeCell ref="L125:P125"/>
    <mergeCell ref="L122:P122"/>
    <mergeCell ref="B70:K70"/>
    <mergeCell ref="B71:K71"/>
    <mergeCell ref="B72:K72"/>
    <mergeCell ref="B74:K74"/>
    <mergeCell ref="L69:P69"/>
    <mergeCell ref="L70:P70"/>
    <mergeCell ref="L62:P62"/>
    <mergeCell ref="B75:K75"/>
    <mergeCell ref="L67:P67"/>
    <mergeCell ref="AA69:AB69"/>
    <mergeCell ref="AA70:AB70"/>
    <mergeCell ref="AA71:AB71"/>
    <mergeCell ref="AA72:AB72"/>
    <mergeCell ref="AA73:AB73"/>
    <mergeCell ref="Q95:U95"/>
    <mergeCell ref="Q94:U94"/>
    <mergeCell ref="Q119:U119"/>
    <mergeCell ref="Q121:U121"/>
    <mergeCell ref="Q120:U120"/>
    <mergeCell ref="Q98:U98"/>
    <mergeCell ref="Q101:U101"/>
    <mergeCell ref="Q100:U100"/>
    <mergeCell ref="Q97:U97"/>
    <mergeCell ref="Q96:U96"/>
    <mergeCell ref="X95:Y95"/>
    <mergeCell ref="X96:Y96"/>
    <mergeCell ref="X97:Y97"/>
    <mergeCell ref="X98:Y98"/>
    <mergeCell ref="X99:Y99"/>
    <mergeCell ref="X100:Y100"/>
    <mergeCell ref="X70:Y70"/>
    <mergeCell ref="X71:Y71"/>
    <mergeCell ref="X81:Y81"/>
    <mergeCell ref="AA60:AB60"/>
    <mergeCell ref="AA61:AB61"/>
    <mergeCell ref="AA62:AB62"/>
    <mergeCell ref="AA63:AB63"/>
    <mergeCell ref="AA64:AB64"/>
    <mergeCell ref="AA65:AB65"/>
    <mergeCell ref="AA66:AB66"/>
    <mergeCell ref="AA67:AB67"/>
    <mergeCell ref="AA68:AB68"/>
    <mergeCell ref="X86:Y86"/>
    <mergeCell ref="X87:Y87"/>
    <mergeCell ref="X88:Y88"/>
    <mergeCell ref="X89:Y89"/>
    <mergeCell ref="X90:Y90"/>
    <mergeCell ref="X91:Y91"/>
    <mergeCell ref="X92:Y92"/>
    <mergeCell ref="X93:Y93"/>
    <mergeCell ref="Q70:U70"/>
    <mergeCell ref="Q73:U73"/>
    <mergeCell ref="Q72:U72"/>
    <mergeCell ref="X82:Y82"/>
    <mergeCell ref="X83:Y83"/>
    <mergeCell ref="X84:Y84"/>
    <mergeCell ref="X85:Y85"/>
    <mergeCell ref="X72:Y72"/>
    <mergeCell ref="X73:Y73"/>
    <mergeCell ref="X74:Y74"/>
    <mergeCell ref="X75:Y75"/>
    <mergeCell ref="X76:Y76"/>
    <mergeCell ref="X77:Y77"/>
    <mergeCell ref="X78:Y78"/>
    <mergeCell ref="X79:Y79"/>
    <mergeCell ref="X80:Y80"/>
    <mergeCell ref="L100:P100"/>
    <mergeCell ref="L118:P118"/>
    <mergeCell ref="L119:P119"/>
    <mergeCell ref="L120:P120"/>
    <mergeCell ref="L115:P115"/>
    <mergeCell ref="Q104:U104"/>
    <mergeCell ref="Q103:U103"/>
    <mergeCell ref="Q102:U102"/>
    <mergeCell ref="L60:P60"/>
    <mergeCell ref="L61:P61"/>
    <mergeCell ref="L73:P73"/>
    <mergeCell ref="L97:P97"/>
    <mergeCell ref="L96:P96"/>
    <mergeCell ref="L94:P94"/>
    <mergeCell ref="Q93:U93"/>
    <mergeCell ref="Q88:U88"/>
    <mergeCell ref="Q89:U89"/>
    <mergeCell ref="Q85:U85"/>
    <mergeCell ref="Q74:U74"/>
    <mergeCell ref="Q75:U75"/>
    <mergeCell ref="Q78:U78"/>
    <mergeCell ref="Q64:U64"/>
    <mergeCell ref="Q68:U68"/>
    <mergeCell ref="L85:P85"/>
    <mergeCell ref="Q159:U159"/>
    <mergeCell ref="Q108:U108"/>
    <mergeCell ref="Q107:U107"/>
    <mergeCell ref="Q106:U106"/>
    <mergeCell ref="Q105:U105"/>
    <mergeCell ref="Q92:U92"/>
    <mergeCell ref="Q91:U91"/>
    <mergeCell ref="Q90:U90"/>
    <mergeCell ref="Q117:U117"/>
    <mergeCell ref="Q116:U116"/>
    <mergeCell ref="Q115:U115"/>
    <mergeCell ref="Q114:U114"/>
    <mergeCell ref="Q113:U113"/>
    <mergeCell ref="Q112:U112"/>
    <mergeCell ref="Q111:U111"/>
    <mergeCell ref="Q110:U110"/>
    <mergeCell ref="Q126:U126"/>
    <mergeCell ref="Q144:U144"/>
    <mergeCell ref="Q143:U143"/>
    <mergeCell ref="Q142:U142"/>
    <mergeCell ref="Q141:U141"/>
    <mergeCell ref="Q140:U140"/>
    <mergeCell ref="Q139:U139"/>
    <mergeCell ref="Q138:U138"/>
    <mergeCell ref="A3:AE3"/>
    <mergeCell ref="L29:AD29"/>
    <mergeCell ref="V14:Z14"/>
    <mergeCell ref="B22:K22"/>
    <mergeCell ref="AA14:AE14"/>
    <mergeCell ref="A8:AE8"/>
    <mergeCell ref="A16:AE17"/>
    <mergeCell ref="A4:AE4"/>
    <mergeCell ref="L22:O22"/>
    <mergeCell ref="Q22:U22"/>
    <mergeCell ref="A13:AE13"/>
    <mergeCell ref="A14:T14"/>
    <mergeCell ref="A30:K30"/>
    <mergeCell ref="A20:A21"/>
    <mergeCell ref="A22:A24"/>
    <mergeCell ref="B20:K20"/>
    <mergeCell ref="B21:K21"/>
    <mergeCell ref="B23:K23"/>
    <mergeCell ref="B24:K24"/>
    <mergeCell ref="L20:AD20"/>
    <mergeCell ref="L21:AD21"/>
    <mergeCell ref="L23:AD23"/>
    <mergeCell ref="L24:AD24"/>
    <mergeCell ref="B28:K28"/>
    <mergeCell ref="L28:AD28"/>
    <mergeCell ref="L30:V30"/>
    <mergeCell ref="A25:A27"/>
    <mergeCell ref="B25:K25"/>
    <mergeCell ref="L25:O25"/>
    <mergeCell ref="Q25:U25"/>
    <mergeCell ref="B26:K26"/>
    <mergeCell ref="L26:AD26"/>
    <mergeCell ref="B27:K27"/>
    <mergeCell ref="L27:AD27"/>
    <mergeCell ref="B38:E38"/>
    <mergeCell ref="F38:AD38"/>
    <mergeCell ref="B39:AD39"/>
    <mergeCell ref="B40:AD40"/>
    <mergeCell ref="B44:E44"/>
    <mergeCell ref="B42:E43"/>
    <mergeCell ref="F43:I43"/>
    <mergeCell ref="A2:AE2"/>
    <mergeCell ref="A1:AE1"/>
    <mergeCell ref="V15:Z15"/>
    <mergeCell ref="AA15:AE15"/>
    <mergeCell ref="A31:A32"/>
    <mergeCell ref="A33:A34"/>
    <mergeCell ref="B29:K29"/>
    <mergeCell ref="A28:A29"/>
    <mergeCell ref="B34:K34"/>
    <mergeCell ref="B31:K31"/>
    <mergeCell ref="B33:K33"/>
    <mergeCell ref="L33:X33"/>
    <mergeCell ref="L34:X34"/>
    <mergeCell ref="B32:K32"/>
    <mergeCell ref="L31:X31"/>
    <mergeCell ref="L32:X32"/>
    <mergeCell ref="A19:AA19"/>
    <mergeCell ref="X50:Y50"/>
    <mergeCell ref="AB50:AD50"/>
    <mergeCell ref="F42:AC42"/>
    <mergeCell ref="J43:AC43"/>
    <mergeCell ref="F44:AC44"/>
    <mergeCell ref="A52:AD52"/>
    <mergeCell ref="AA58:AB59"/>
    <mergeCell ref="B45:AD45"/>
    <mergeCell ref="B46:E46"/>
    <mergeCell ref="B47:E47"/>
    <mergeCell ref="F46:AD46"/>
    <mergeCell ref="F47:AD47"/>
    <mergeCell ref="B49:E49"/>
    <mergeCell ref="G49:J49"/>
    <mergeCell ref="P49:R49"/>
    <mergeCell ref="K49:M49"/>
    <mergeCell ref="X49:AD49"/>
    <mergeCell ref="Z58:Z59"/>
    <mergeCell ref="AD58:AD59"/>
    <mergeCell ref="Q58:V58"/>
    <mergeCell ref="W58:W59"/>
    <mergeCell ref="AC58:AC59"/>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42:AB142"/>
    <mergeCell ref="AA143:AB143"/>
    <mergeCell ref="AA144:AB144"/>
    <mergeCell ref="AA154:AB154"/>
    <mergeCell ref="AA155:AB155"/>
    <mergeCell ref="AA156:AB156"/>
    <mergeCell ref="AA157:AB157"/>
    <mergeCell ref="AA158:AB158"/>
    <mergeCell ref="AA159:AB159"/>
    <mergeCell ref="AA145:AB145"/>
    <mergeCell ref="AA146:AB146"/>
    <mergeCell ref="AA147:AB147"/>
    <mergeCell ref="AA148:AB148"/>
    <mergeCell ref="AA149:AB149"/>
    <mergeCell ref="AA150:AB150"/>
    <mergeCell ref="AA151:AB151"/>
    <mergeCell ref="AA152:AB152"/>
    <mergeCell ref="AA153:AB153"/>
  </mergeCells>
  <phoneticPr fontId="8"/>
  <conditionalFormatting sqref="V15:Z15">
    <cfRule type="expression" dxfId="15" priority="2013">
      <formula>#REF!="補助金様式を都道府県に提出"</formula>
    </cfRule>
  </conditionalFormatting>
  <conditionalFormatting sqref="V15:AE15">
    <cfRule type="expression" dxfId="14" priority="2">
      <formula>#REF!=""</formula>
    </cfRule>
  </conditionalFormatting>
  <conditionalFormatting sqref="AA15:AE15">
    <cfRule type="expression" dxfId="13"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60:K159" xr:uid="{C39D0BE5-0E97-474E-8910-4A5E3C5F8F13}">
      <formula1>10</formula1>
    </dataValidation>
    <dataValidation type="list" allowBlank="1" showInputMessage="1" showErrorMessage="1" sqref="V60:V159" xr:uid="{66348D41-B832-432D-AE11-3C2691DEDF5E}">
      <formula1>INDIRECT(Q60)</formula1>
    </dataValidation>
    <dataValidation type="textLength" imeMode="halfAlpha" operator="equal" allowBlank="1" showInputMessage="1" showErrorMessage="1" error="桁数が正しくありません。13桁の法人番号を入力してください。" sqref="L30" xr:uid="{90B3E385-BA7F-4F5B-BD7D-FDB3C9B5F8C4}">
      <formula1>13</formula1>
    </dataValidation>
  </dataValidations>
  <pageMargins left="0.7" right="0.7" top="0.75" bottom="0.75" header="0.3" footer="0.3"/>
  <pageSetup paperSize="9" scale="76" fitToHeight="0" orientation="portrait" r:id="rId1"/>
  <rowBreaks count="2" manualBreakCount="2">
    <brk id="35" max="30" man="1"/>
    <brk id="64"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Q60:U159</xm:sqref>
        </x14:dataValidation>
        <x14:dataValidation type="list" allowBlank="1" showInputMessage="1" showErrorMessage="1" xr:uid="{95A7A762-12E2-47EC-B53C-DC9DFA17E3F5}">
          <x14:formula1>
            <xm:f>【参考】数式用!$A$3:$A$41</xm:f>
          </x14:formula1>
          <xm:sqref>X60:Y159</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B38:E38 F43:I43 B42:E44 B46:E47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FF00"/>
    <pageSetUpPr fitToPage="1"/>
  </sheetPr>
  <dimension ref="A1:BC113"/>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77" t="s">
        <v>29</v>
      </c>
      <c r="AC1" s="578"/>
      <c r="AD1" s="578"/>
      <c r="AE1" s="577" t="str">
        <f>IF(基本情報入力シート!V14&lt;&gt;"", 基本情報入力シート!V14, "")</f>
        <v>岡山県</v>
      </c>
      <c r="AF1" s="578"/>
      <c r="AG1" s="578"/>
      <c r="AH1" s="578"/>
      <c r="AI1" s="579"/>
      <c r="AJ1" s="28"/>
      <c r="AK1" s="81"/>
      <c r="AL1" s="82"/>
      <c r="AM1" s="82"/>
      <c r="AN1" s="82"/>
      <c r="AO1" s="272"/>
      <c r="AP1" s="82"/>
      <c r="AQ1" s="82"/>
      <c r="AR1" s="82"/>
      <c r="AS1" s="82"/>
      <c r="AT1" s="82"/>
      <c r="AU1" s="82"/>
      <c r="AV1" s="82"/>
      <c r="AW1" s="83"/>
      <c r="AX1" s="79"/>
      <c r="AY1" s="580" t="s">
        <v>30</v>
      </c>
      <c r="AZ1" s="580"/>
      <c r="BA1" s="580"/>
      <c r="BB1" s="580"/>
      <c r="BC1" s="580"/>
    </row>
    <row r="2" spans="1:55" ht="12.6" customHeight="1">
      <c r="A2" s="581"/>
      <c r="B2" s="581"/>
      <c r="C2" s="581"/>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2"/>
      <c r="AK2" s="84"/>
      <c r="AL2" s="85"/>
      <c r="AM2" s="85"/>
      <c r="AN2" s="270"/>
      <c r="AO2" s="80"/>
      <c r="AP2" s="271"/>
      <c r="AQ2" s="85"/>
      <c r="AR2" s="85"/>
      <c r="AS2" s="85"/>
      <c r="AT2" s="85"/>
      <c r="AU2" s="85"/>
      <c r="AV2" s="85"/>
      <c r="AW2" s="86"/>
      <c r="AY2" s="580" t="e">
        <f>IF(基本情報入力シート!#REF!="", "", 基本情報入力シート!#REF!)</f>
        <v>#REF!</v>
      </c>
      <c r="AZ2" s="580"/>
      <c r="BA2" s="580"/>
      <c r="BB2" s="580"/>
      <c r="BC2" s="58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80"/>
      <c r="AZ3" s="580"/>
      <c r="BA3" s="580"/>
      <c r="BB3" s="580"/>
      <c r="BC3" s="580"/>
    </row>
    <row r="4" spans="1:55" s="15" customFormat="1" ht="13.5" customHeight="1">
      <c r="A4" s="583" t="s">
        <v>5</v>
      </c>
      <c r="B4" s="584"/>
      <c r="C4" s="584"/>
      <c r="D4" s="584"/>
      <c r="E4" s="584"/>
      <c r="F4" s="585"/>
      <c r="G4" s="586" t="str">
        <f>IF(基本情報入力シート!L20="","",基本情報入力シート!L20)</f>
        <v>ｵｶﾔﾏｹﾝ</v>
      </c>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2"/>
    </row>
    <row r="5" spans="1:55" s="15" customFormat="1" ht="14.25" customHeight="1">
      <c r="A5" s="572" t="s">
        <v>32</v>
      </c>
      <c r="B5" s="573"/>
      <c r="C5" s="573"/>
      <c r="D5" s="573"/>
      <c r="E5" s="573"/>
      <c r="F5" s="574"/>
      <c r="G5" s="575" t="str">
        <f>IF(基本情報入力シート!L21="","",基本情報入力シート!L21)</f>
        <v>岡山県</v>
      </c>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2"/>
    </row>
    <row r="6" spans="1:55" s="15" customFormat="1" ht="12.75" customHeight="1">
      <c r="A6" s="531" t="s">
        <v>33</v>
      </c>
      <c r="B6" s="532"/>
      <c r="C6" s="532"/>
      <c r="D6" s="532"/>
      <c r="E6" s="532"/>
      <c r="F6" s="533"/>
      <c r="G6" s="57" t="s">
        <v>8</v>
      </c>
      <c r="H6" s="537" t="str">
        <f>IF(基本情報入力シート!AM23="－","",基本情報入力シート!AM23)</f>
        <v>700-8570</v>
      </c>
      <c r="I6" s="537"/>
      <c r="J6" s="537"/>
      <c r="K6" s="537"/>
      <c r="L6" s="537"/>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34"/>
      <c r="B7" s="535"/>
      <c r="C7" s="535"/>
      <c r="D7" s="535"/>
      <c r="E7" s="535"/>
      <c r="F7" s="536"/>
      <c r="G7" s="538" t="str">
        <f>IF(基本情報入力シート!L23="","",基本情報入力シート!L23)</f>
        <v>岡山県岡山市北区内山下二丁目4番6号</v>
      </c>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c r="AI7" s="539"/>
      <c r="AJ7" s="52"/>
    </row>
    <row r="8" spans="1:55" s="15" customFormat="1" ht="11.45" customHeight="1">
      <c r="A8" s="534"/>
      <c r="B8" s="535"/>
      <c r="C8" s="535"/>
      <c r="D8" s="535"/>
      <c r="E8" s="535"/>
      <c r="F8" s="536"/>
      <c r="G8" s="540" t="str">
        <f>IF(基本情報入力シート!L24="","",基本情報入力シート!L24)</f>
        <v/>
      </c>
      <c r="H8" s="541"/>
      <c r="I8" s="541"/>
      <c r="J8" s="541"/>
      <c r="K8" s="541"/>
      <c r="L8" s="541"/>
      <c r="M8" s="541"/>
      <c r="N8" s="541"/>
      <c r="O8" s="541"/>
      <c r="P8" s="541"/>
      <c r="Q8" s="541"/>
      <c r="R8" s="541"/>
      <c r="S8" s="541"/>
      <c r="T8" s="541"/>
      <c r="U8" s="541"/>
      <c r="V8" s="541"/>
      <c r="W8" s="541"/>
      <c r="X8" s="541"/>
      <c r="Y8" s="541"/>
      <c r="Z8" s="541"/>
      <c r="AA8" s="541"/>
      <c r="AB8" s="541"/>
      <c r="AC8" s="541"/>
      <c r="AD8" s="541"/>
      <c r="AE8" s="541"/>
      <c r="AF8" s="541"/>
      <c r="AG8" s="541"/>
      <c r="AH8" s="541"/>
      <c r="AI8" s="541"/>
      <c r="AJ8" s="52"/>
    </row>
    <row r="9" spans="1:55" s="15" customFormat="1" ht="12.75" customHeight="1">
      <c r="A9" s="531" t="s">
        <v>2176</v>
      </c>
      <c r="B9" s="532"/>
      <c r="C9" s="532"/>
      <c r="D9" s="532"/>
      <c r="E9" s="532"/>
      <c r="F9" s="533"/>
      <c r="G9" s="57" t="s">
        <v>8</v>
      </c>
      <c r="H9" s="537" t="str">
        <f>IF(基本情報入力シート!AM26="－","",基本情報入力シート!AM26)</f>
        <v>700-8570</v>
      </c>
      <c r="I9" s="537"/>
      <c r="J9" s="537"/>
      <c r="K9" s="537"/>
      <c r="L9" s="537"/>
      <c r="M9" s="58"/>
      <c r="N9" s="59"/>
      <c r="O9" s="59"/>
      <c r="P9" s="59"/>
      <c r="Q9" s="59"/>
      <c r="R9" s="59"/>
      <c r="S9" s="59"/>
      <c r="T9" s="59"/>
      <c r="U9" s="59"/>
      <c r="V9" s="59"/>
      <c r="W9" s="59"/>
      <c r="X9" s="59"/>
      <c r="Y9" s="59"/>
      <c r="Z9" s="59"/>
      <c r="AA9" s="59"/>
      <c r="AB9" s="59"/>
      <c r="AC9" s="59"/>
      <c r="AD9" s="59"/>
      <c r="AE9" s="59"/>
      <c r="AF9" s="59"/>
      <c r="AG9" s="59"/>
      <c r="AH9" s="59"/>
      <c r="AI9" s="59"/>
      <c r="AJ9" s="33"/>
    </row>
    <row r="10" spans="1:55" s="15" customFormat="1" ht="14.45" customHeight="1">
      <c r="A10" s="534"/>
      <c r="B10" s="535"/>
      <c r="C10" s="535"/>
      <c r="D10" s="535"/>
      <c r="E10" s="535"/>
      <c r="F10" s="536"/>
      <c r="G10" s="538" t="str">
        <f>IF(基本情報入力シート!L26="","",基本情報入力シート!L26)</f>
        <v>岡山県岡山市北区内山下二丁目4番6号</v>
      </c>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2"/>
    </row>
    <row r="11" spans="1:55" s="15" customFormat="1" ht="11.45" customHeight="1">
      <c r="A11" s="534"/>
      <c r="B11" s="535"/>
      <c r="C11" s="535"/>
      <c r="D11" s="535"/>
      <c r="E11" s="535"/>
      <c r="F11" s="536"/>
      <c r="G11" s="540" t="str">
        <f>IF(基本情報入力シート!L27="","",基本情報入力シート!L27)</f>
        <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2"/>
    </row>
    <row r="12" spans="1:55" s="15" customFormat="1" ht="13.5" customHeight="1">
      <c r="A12" s="545" t="s">
        <v>5</v>
      </c>
      <c r="B12" s="546"/>
      <c r="C12" s="546"/>
      <c r="D12" s="546"/>
      <c r="E12" s="546"/>
      <c r="F12" s="547"/>
      <c r="G12" s="548" t="str">
        <f>IF(基本情報入力シート!L31="","",基本情報入力シート!L31)</f>
        <v>ｵｶﾔﾏﾊﾅｺ</v>
      </c>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2"/>
    </row>
    <row r="13" spans="1:55" s="15" customFormat="1">
      <c r="A13" s="534" t="s">
        <v>34</v>
      </c>
      <c r="B13" s="535"/>
      <c r="C13" s="535"/>
      <c r="D13" s="535"/>
      <c r="E13" s="535"/>
      <c r="F13" s="536"/>
      <c r="G13" s="550" t="str">
        <f>IF(基本情報入力シート!L32="","",基本情報入力シート!L32)</f>
        <v>岡山花子</v>
      </c>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2"/>
    </row>
    <row r="14" spans="1:55" s="15" customFormat="1" ht="13.5" customHeight="1">
      <c r="A14" s="552" t="s">
        <v>35</v>
      </c>
      <c r="B14" s="552"/>
      <c r="C14" s="552"/>
      <c r="D14" s="552"/>
      <c r="E14" s="552"/>
      <c r="F14" s="552"/>
      <c r="G14" s="553" t="s">
        <v>18</v>
      </c>
      <c r="H14" s="554"/>
      <c r="I14" s="554"/>
      <c r="J14" s="554"/>
      <c r="K14" s="555" t="str">
        <f>IF(基本情報入力シート!L33="","",基本情報入力シート!L33)</f>
        <v>086-123-4567</v>
      </c>
      <c r="L14" s="556"/>
      <c r="M14" s="556"/>
      <c r="N14" s="556"/>
      <c r="O14" s="556"/>
      <c r="P14" s="556"/>
      <c r="Q14" s="556"/>
      <c r="R14" s="556"/>
      <c r="S14" s="556"/>
      <c r="T14" s="557"/>
      <c r="U14" s="558" t="s">
        <v>19</v>
      </c>
      <c r="V14" s="559"/>
      <c r="W14" s="559"/>
      <c r="X14" s="560"/>
      <c r="Y14" s="555" t="str">
        <f>IF(基本情報入力シート!L34="","",基本情報入力シート!L34)</f>
        <v>okayama@aaa.bbb.jp</v>
      </c>
      <c r="Z14" s="556"/>
      <c r="AA14" s="556"/>
      <c r="AB14" s="556"/>
      <c r="AC14" s="556"/>
      <c r="AD14" s="556"/>
      <c r="AE14" s="556"/>
      <c r="AF14" s="556"/>
      <c r="AG14" s="556"/>
      <c r="AH14" s="556"/>
      <c r="AI14" s="556"/>
      <c r="AJ14" s="52"/>
      <c r="AT14" s="16"/>
      <c r="AU14" s="16"/>
    </row>
    <row r="15" spans="1:55" s="15" customFormat="1" ht="7.15" customHeight="1" thickBot="1">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33"/>
      <c r="AT15" s="16"/>
      <c r="AU15" s="16"/>
    </row>
    <row r="16" spans="1:55" ht="23.45" customHeight="1" thickBot="1">
      <c r="A16" s="134" t="s">
        <v>67</v>
      </c>
      <c r="B16" s="65"/>
      <c r="C16" s="65"/>
      <c r="D16" s="65"/>
      <c r="E16" s="65"/>
      <c r="F16" s="65"/>
      <c r="G16" s="65"/>
      <c r="H16" s="65"/>
      <c r="I16" s="65"/>
      <c r="J16" s="65"/>
      <c r="K16" s="65"/>
      <c r="L16" s="65"/>
      <c r="M16" s="65"/>
      <c r="N16" s="65"/>
      <c r="O16" s="66"/>
      <c r="P16" s="66"/>
      <c r="Q16" s="66"/>
      <c r="R16" s="66"/>
      <c r="S16" s="66"/>
      <c r="T16" s="66"/>
      <c r="U16" s="65"/>
      <c r="V16" s="65"/>
      <c r="W16" s="65"/>
      <c r="X16" s="65"/>
      <c r="Y16" s="65"/>
      <c r="Z16" s="65"/>
      <c r="AA16" s="65"/>
      <c r="AB16" s="65"/>
      <c r="AC16" s="65"/>
      <c r="AD16" s="65"/>
      <c r="AE16" s="65"/>
      <c r="AF16" s="65"/>
      <c r="AG16" s="65"/>
      <c r="AH16" s="561" t="str">
        <f>IF(G5="","",IF(AND(A25="✓",OR(AND(OR($A$18="✓",$A$18="誓約"),OR(OR($A$19="✓（ア）",$A$19="✓（イ）",$A$19="誓約（ア）",$A$19="誓約（イ）"),OR($A$20="✓",$A$20="誓約")),ISBLANK($A$21),ISBLANK($A$22),ISBLANK($A$23)),AND(OR($A$21="✓",$A$21="誓約"),OR($A$22="✓",$A$22="誓約"),OR($A$23="✓",$A$23="誓約"),ISBLANK($A$18),ISBLANK($A$19),ISBLANK($A$20)),AND(OR($A$18="✓",$A$18="誓約"),OR(OR($A$19="✓（ア）",$A$19="✓（イ）",$A$19="誓約（ア）",$A$19="誓約（イ）"),OR($A$20="✓",$A$20="誓約")),OR($A$21="✓",$A$21="誓約"),OR($A$22="✓",$A$22="誓約"),OR($A$23="✓",$A$23="誓約")))),"○","×"))</f>
        <v>○</v>
      </c>
      <c r="AI16" s="562"/>
      <c r="AK16" s="588" t="s">
        <v>2174</v>
      </c>
      <c r="AL16" s="589"/>
      <c r="AM16" s="589"/>
      <c r="AN16" s="589"/>
      <c r="AO16" s="589"/>
      <c r="AP16" s="589"/>
      <c r="AQ16" s="589"/>
      <c r="AR16" s="589"/>
      <c r="AS16" s="589"/>
      <c r="AT16" s="589"/>
      <c r="AU16" s="589"/>
      <c r="AV16" s="590"/>
    </row>
    <row r="17" spans="1:48" ht="66" customHeight="1" thickBot="1">
      <c r="A17" s="591" t="s">
        <v>2113</v>
      </c>
      <c r="B17" s="592"/>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3"/>
      <c r="AJ17" s="33"/>
      <c r="AR17" s="17"/>
    </row>
    <row r="18" spans="1:48" ht="45" customHeight="1" thickBot="1">
      <c r="A18" s="365" t="s">
        <v>2116</v>
      </c>
      <c r="B18" s="594" t="s">
        <v>2103</v>
      </c>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6"/>
      <c r="AJ18" s="33"/>
      <c r="AR18" s="17"/>
    </row>
    <row r="19" spans="1:48" ht="69.95" customHeight="1" thickBot="1">
      <c r="A19" s="365" t="s">
        <v>2235</v>
      </c>
      <c r="B19" s="597" t="s">
        <v>2139</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3"/>
      <c r="AJ19" s="33"/>
      <c r="AR19" s="17"/>
    </row>
    <row r="20" spans="1:48" ht="45" customHeight="1" thickBot="1">
      <c r="A20" s="365"/>
      <c r="B20" s="597" t="s">
        <v>2138</v>
      </c>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3"/>
      <c r="AJ20" s="33"/>
      <c r="AR20" s="17"/>
    </row>
    <row r="21" spans="1:48" ht="45" customHeight="1" thickBot="1">
      <c r="A21" s="365" t="s">
        <v>2116</v>
      </c>
      <c r="B21" s="597" t="s">
        <v>2105</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8"/>
      <c r="AJ21" s="33"/>
      <c r="AR21" s="17"/>
    </row>
    <row r="22" spans="1:48" ht="45" customHeight="1" thickBot="1">
      <c r="A22" s="365" t="s">
        <v>2116</v>
      </c>
      <c r="B22" s="597" t="s">
        <v>2106</v>
      </c>
      <c r="C22" s="597"/>
      <c r="D22" s="597"/>
      <c r="E22" s="597"/>
      <c r="F22" s="597"/>
      <c r="G22" s="597"/>
      <c r="H22" s="597"/>
      <c r="I22" s="597"/>
      <c r="J22" s="597"/>
      <c r="K22" s="597"/>
      <c r="L22" s="597"/>
      <c r="M22" s="597"/>
      <c r="N22" s="597"/>
      <c r="O22" s="597"/>
      <c r="P22" s="597"/>
      <c r="Q22" s="597"/>
      <c r="R22" s="597"/>
      <c r="S22" s="597"/>
      <c r="T22" s="597"/>
      <c r="U22" s="597"/>
      <c r="V22" s="597"/>
      <c r="W22" s="597"/>
      <c r="X22" s="597"/>
      <c r="Y22" s="597"/>
      <c r="Z22" s="597"/>
      <c r="AA22" s="597"/>
      <c r="AB22" s="597"/>
      <c r="AC22" s="597"/>
      <c r="AD22" s="597"/>
      <c r="AE22" s="597"/>
      <c r="AF22" s="597"/>
      <c r="AG22" s="597"/>
      <c r="AH22" s="597"/>
      <c r="AI22" s="598"/>
      <c r="AJ22" s="33"/>
      <c r="AR22" s="17"/>
    </row>
    <row r="23" spans="1:48" ht="45" customHeight="1" thickBot="1">
      <c r="A23" s="365" t="s">
        <v>186</v>
      </c>
      <c r="B23" s="597" t="s">
        <v>2119</v>
      </c>
      <c r="C23" s="597"/>
      <c r="D23" s="597"/>
      <c r="E23" s="597"/>
      <c r="F23" s="597"/>
      <c r="G23" s="597"/>
      <c r="H23" s="597"/>
      <c r="I23" s="597"/>
      <c r="J23" s="597"/>
      <c r="K23" s="597"/>
      <c r="L23" s="597"/>
      <c r="M23" s="597"/>
      <c r="N23" s="597"/>
      <c r="O23" s="597"/>
      <c r="P23" s="597"/>
      <c r="Q23" s="597"/>
      <c r="R23" s="597"/>
      <c r="S23" s="597"/>
      <c r="T23" s="597"/>
      <c r="U23" s="597"/>
      <c r="V23" s="597"/>
      <c r="W23" s="597"/>
      <c r="X23" s="597"/>
      <c r="Y23" s="597"/>
      <c r="Z23" s="597"/>
      <c r="AA23" s="597"/>
      <c r="AB23" s="597"/>
      <c r="AC23" s="597"/>
      <c r="AD23" s="597"/>
      <c r="AE23" s="597"/>
      <c r="AF23" s="597"/>
      <c r="AG23" s="597"/>
      <c r="AH23" s="597"/>
      <c r="AI23" s="598"/>
      <c r="AJ23" s="33"/>
      <c r="AR23" s="17"/>
    </row>
    <row r="24" spans="1:48" ht="27.6" customHeight="1" thickBot="1">
      <c r="A24" s="602" t="s">
        <v>2109</v>
      </c>
      <c r="B24" s="592"/>
      <c r="C24" s="592"/>
      <c r="D24" s="592"/>
      <c r="E24" s="592"/>
      <c r="F24" s="592"/>
      <c r="G24" s="592"/>
      <c r="H24" s="592"/>
      <c r="I24" s="592"/>
      <c r="J24" s="592"/>
      <c r="K24" s="592"/>
      <c r="L24" s="592"/>
      <c r="M24" s="592"/>
      <c r="N24" s="592"/>
      <c r="O24" s="592"/>
      <c r="P24" s="592"/>
      <c r="Q24" s="592"/>
      <c r="R24" s="592"/>
      <c r="S24" s="592"/>
      <c r="T24" s="592"/>
      <c r="U24" s="592"/>
      <c r="V24" s="592"/>
      <c r="W24" s="592"/>
      <c r="X24" s="592"/>
      <c r="Y24" s="592"/>
      <c r="Z24" s="592"/>
      <c r="AA24" s="592"/>
      <c r="AB24" s="592"/>
      <c r="AC24" s="592"/>
      <c r="AD24" s="592"/>
      <c r="AE24" s="592"/>
      <c r="AF24" s="592"/>
      <c r="AG24" s="592"/>
      <c r="AH24" s="592"/>
      <c r="AI24" s="593"/>
      <c r="AJ24" s="33"/>
      <c r="AR24" s="17"/>
    </row>
    <row r="25" spans="1:48" ht="19.899999999999999" customHeight="1" thickBot="1">
      <c r="A25" s="365" t="s">
        <v>2116</v>
      </c>
      <c r="B25" s="597" t="s">
        <v>68</v>
      </c>
      <c r="C25" s="597"/>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597"/>
      <c r="AI25" s="598"/>
      <c r="AJ25" s="33"/>
      <c r="AR25" s="17"/>
    </row>
    <row r="26" spans="1:48" ht="87" customHeight="1">
      <c r="A26" s="603" t="s">
        <v>2110</v>
      </c>
      <c r="B26" s="603"/>
      <c r="C26" s="603"/>
      <c r="D26" s="603"/>
      <c r="E26" s="603"/>
      <c r="F26" s="603"/>
      <c r="G26" s="603"/>
      <c r="H26" s="603"/>
      <c r="I26" s="603"/>
      <c r="J26" s="603"/>
      <c r="K26" s="603"/>
      <c r="L26" s="603"/>
      <c r="M26" s="603"/>
      <c r="N26" s="603"/>
      <c r="O26" s="603"/>
      <c r="P26" s="603"/>
      <c r="Q26" s="603"/>
      <c r="R26" s="603"/>
      <c r="S26" s="603"/>
      <c r="T26" s="603"/>
      <c r="U26" s="603"/>
      <c r="V26" s="603"/>
      <c r="W26" s="603"/>
      <c r="X26" s="603"/>
      <c r="Y26" s="603"/>
      <c r="Z26" s="603"/>
      <c r="AA26" s="603"/>
      <c r="AB26" s="603"/>
      <c r="AC26" s="603"/>
      <c r="AD26" s="603"/>
      <c r="AE26" s="603"/>
      <c r="AF26" s="603"/>
      <c r="AG26" s="603"/>
      <c r="AH26" s="603"/>
      <c r="AI26" s="603"/>
      <c r="AJ26" s="33"/>
      <c r="AR26" s="17"/>
    </row>
    <row r="27" spans="1:48" ht="3.6"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54"/>
      <c r="AA27" s="54"/>
      <c r="AB27" s="54"/>
      <c r="AC27" s="54"/>
      <c r="AD27" s="54"/>
      <c r="AE27" s="54"/>
      <c r="AF27" s="54"/>
      <c r="AG27" s="55"/>
      <c r="AH27" s="55"/>
      <c r="AI27" s="29"/>
      <c r="AJ27" s="33"/>
      <c r="AK27" s="28"/>
      <c r="AL27" s="28"/>
      <c r="AM27" s="28"/>
      <c r="AR27" s="17"/>
    </row>
    <row r="28" spans="1:48" ht="21.75" customHeight="1" thickBot="1">
      <c r="A28" s="606" t="s">
        <v>69</v>
      </c>
      <c r="B28" s="606"/>
      <c r="C28" s="606"/>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28"/>
    </row>
    <row r="29" spans="1:48" ht="17.25" customHeight="1" thickBot="1">
      <c r="A29" s="607" t="s">
        <v>57</v>
      </c>
      <c r="B29" s="607"/>
      <c r="C29" s="607"/>
      <c r="D29" s="607"/>
      <c r="E29" s="607"/>
      <c r="F29" s="607"/>
      <c r="G29" s="607"/>
      <c r="H29" s="607"/>
      <c r="I29" s="607"/>
      <c r="J29" s="607"/>
      <c r="K29" s="607"/>
      <c r="L29" s="607"/>
      <c r="M29" s="607"/>
      <c r="N29" s="607"/>
      <c r="O29" s="607"/>
      <c r="P29" s="607"/>
      <c r="Q29" s="607"/>
      <c r="R29" s="607"/>
      <c r="S29" s="607"/>
      <c r="T29" s="607"/>
      <c r="U29" s="607"/>
      <c r="V29" s="607"/>
      <c r="W29" s="607"/>
      <c r="X29" s="607"/>
      <c r="Y29" s="607"/>
      <c r="Z29" s="607"/>
      <c r="AA29" s="607"/>
      <c r="AB29" s="607"/>
      <c r="AC29" s="607"/>
      <c r="AD29" s="607"/>
      <c r="AE29" s="607"/>
      <c r="AF29" s="607"/>
      <c r="AG29" s="608"/>
      <c r="AH29" s="609" t="str" cm="1">
        <f t="array" ref="AH29">IF(G5="", "", IF(AND(PRODUCT((A32:A37="✓")*1), OR(A25="", AND(A25="✓", A31="✓"))),"○","×"))</f>
        <v>○</v>
      </c>
      <c r="AI29" s="610"/>
      <c r="AJ29" s="20"/>
      <c r="AK29" s="599" t="s">
        <v>70</v>
      </c>
      <c r="AL29" s="600"/>
      <c r="AM29" s="600"/>
      <c r="AN29" s="600"/>
      <c r="AO29" s="600"/>
      <c r="AP29" s="600"/>
      <c r="AQ29" s="600"/>
      <c r="AR29" s="600"/>
      <c r="AS29" s="600"/>
      <c r="AT29" s="600"/>
      <c r="AU29" s="600"/>
      <c r="AV29" s="601"/>
    </row>
    <row r="30" spans="1:48" ht="14.25" customHeight="1" thickBot="1">
      <c r="A30" s="563" t="s">
        <v>71</v>
      </c>
      <c r="B30" s="564"/>
      <c r="C30" s="564"/>
      <c r="D30" s="564"/>
      <c r="E30" s="564"/>
      <c r="F30" s="564"/>
      <c r="G30" s="564"/>
      <c r="H30" s="564"/>
      <c r="I30" s="564"/>
      <c r="J30" s="564"/>
      <c r="K30" s="564"/>
      <c r="L30" s="564"/>
      <c r="M30" s="564"/>
      <c r="N30" s="564"/>
      <c r="O30" s="564"/>
      <c r="P30" s="564"/>
      <c r="Q30" s="564"/>
      <c r="R30" s="564"/>
      <c r="S30" s="564"/>
      <c r="T30" s="564"/>
      <c r="U30" s="564"/>
      <c r="V30" s="564"/>
      <c r="W30" s="564"/>
      <c r="X30" s="564"/>
      <c r="Y30" s="564"/>
      <c r="Z30" s="565"/>
      <c r="AA30" s="566" t="s">
        <v>72</v>
      </c>
      <c r="AB30" s="567"/>
      <c r="AC30" s="567"/>
      <c r="AD30" s="567"/>
      <c r="AE30" s="567"/>
      <c r="AF30" s="567"/>
      <c r="AG30" s="567"/>
      <c r="AH30" s="568"/>
      <c r="AI30" s="569"/>
      <c r="AJ30" s="28"/>
      <c r="AL30" s="18"/>
    </row>
    <row r="31" spans="1:48" ht="28.9" customHeight="1" thickBot="1">
      <c r="A31" s="365" t="s">
        <v>2116</v>
      </c>
      <c r="B31" s="570" t="s">
        <v>2099</v>
      </c>
      <c r="C31" s="570"/>
      <c r="D31" s="570"/>
      <c r="E31" s="570"/>
      <c r="F31" s="570"/>
      <c r="G31" s="570"/>
      <c r="H31" s="570"/>
      <c r="I31" s="570"/>
      <c r="J31" s="570"/>
      <c r="K31" s="570"/>
      <c r="L31" s="570"/>
      <c r="M31" s="570"/>
      <c r="N31" s="570"/>
      <c r="O31" s="570"/>
      <c r="P31" s="570"/>
      <c r="Q31" s="570"/>
      <c r="R31" s="570"/>
      <c r="S31" s="570"/>
      <c r="T31" s="570"/>
      <c r="U31" s="570"/>
      <c r="V31" s="570"/>
      <c r="W31" s="570"/>
      <c r="X31" s="570"/>
      <c r="Y31" s="570"/>
      <c r="Z31" s="571"/>
      <c r="AA31" s="604" t="s">
        <v>59</v>
      </c>
      <c r="AB31" s="604"/>
      <c r="AC31" s="604"/>
      <c r="AD31" s="604"/>
      <c r="AE31" s="604"/>
      <c r="AF31" s="604"/>
      <c r="AG31" s="604"/>
      <c r="AH31" s="604"/>
      <c r="AI31" s="604"/>
      <c r="AJ31" s="35"/>
    </row>
    <row r="32" spans="1:48" ht="37.15" customHeight="1" thickBot="1">
      <c r="A32" s="365" t="s">
        <v>2116</v>
      </c>
      <c r="B32" s="597" t="s">
        <v>2163</v>
      </c>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8"/>
      <c r="AA32" s="605" t="s">
        <v>59</v>
      </c>
      <c r="AB32" s="605"/>
      <c r="AC32" s="605"/>
      <c r="AD32" s="605"/>
      <c r="AE32" s="605"/>
      <c r="AF32" s="605"/>
      <c r="AG32" s="605"/>
      <c r="AH32" s="605"/>
      <c r="AI32" s="605"/>
      <c r="AJ32" s="35"/>
    </row>
    <row r="33" spans="1:53" ht="30" customHeight="1" thickBot="1">
      <c r="A33" s="365" t="s">
        <v>2116</v>
      </c>
      <c r="B33" s="617" t="s">
        <v>73</v>
      </c>
      <c r="C33" s="617"/>
      <c r="D33" s="617"/>
      <c r="E33" s="617"/>
      <c r="F33" s="617"/>
      <c r="G33" s="617"/>
      <c r="H33" s="617"/>
      <c r="I33" s="617"/>
      <c r="J33" s="617"/>
      <c r="K33" s="617"/>
      <c r="L33" s="617"/>
      <c r="M33" s="617"/>
      <c r="N33" s="617"/>
      <c r="O33" s="617"/>
      <c r="P33" s="617"/>
      <c r="Q33" s="617"/>
      <c r="R33" s="617"/>
      <c r="S33" s="617"/>
      <c r="T33" s="617"/>
      <c r="U33" s="617"/>
      <c r="V33" s="617"/>
      <c r="W33" s="617"/>
      <c r="X33" s="617"/>
      <c r="Y33" s="617"/>
      <c r="Z33" s="618"/>
      <c r="AA33" s="619" t="s">
        <v>2111</v>
      </c>
      <c r="AB33" s="619"/>
      <c r="AC33" s="619"/>
      <c r="AD33" s="619"/>
      <c r="AE33" s="619"/>
      <c r="AF33" s="619"/>
      <c r="AG33" s="619"/>
      <c r="AH33" s="619"/>
      <c r="AI33" s="619"/>
      <c r="AJ33" s="20"/>
    </row>
    <row r="34" spans="1:53" ht="30" customHeight="1" thickBot="1">
      <c r="A34" s="365" t="s">
        <v>2116</v>
      </c>
      <c r="B34" s="570" t="s">
        <v>58</v>
      </c>
      <c r="C34" s="570"/>
      <c r="D34" s="570"/>
      <c r="E34" s="570"/>
      <c r="F34" s="570"/>
      <c r="G34" s="570"/>
      <c r="H34" s="570"/>
      <c r="I34" s="570"/>
      <c r="J34" s="570"/>
      <c r="K34" s="570"/>
      <c r="L34" s="570"/>
      <c r="M34" s="570"/>
      <c r="N34" s="570"/>
      <c r="O34" s="570"/>
      <c r="P34" s="570"/>
      <c r="Q34" s="570"/>
      <c r="R34" s="570"/>
      <c r="S34" s="570"/>
      <c r="T34" s="570"/>
      <c r="U34" s="570"/>
      <c r="V34" s="570"/>
      <c r="W34" s="570"/>
      <c r="X34" s="570"/>
      <c r="Y34" s="570"/>
      <c r="Z34" s="571"/>
      <c r="AA34" s="604" t="s">
        <v>59</v>
      </c>
      <c r="AB34" s="604"/>
      <c r="AC34" s="604"/>
      <c r="AD34" s="604"/>
      <c r="AE34" s="604"/>
      <c r="AF34" s="604"/>
      <c r="AG34" s="604"/>
      <c r="AH34" s="604"/>
      <c r="AI34" s="604"/>
      <c r="AJ34" s="20"/>
      <c r="AK34" s="18"/>
    </row>
    <row r="35" spans="1:53" ht="30" customHeight="1" thickBot="1">
      <c r="A35" s="365" t="s">
        <v>2116</v>
      </c>
      <c r="B35" s="570" t="s">
        <v>60</v>
      </c>
      <c r="C35" s="570"/>
      <c r="D35" s="570"/>
      <c r="E35" s="570"/>
      <c r="F35" s="570"/>
      <c r="G35" s="570"/>
      <c r="H35" s="570"/>
      <c r="I35" s="570"/>
      <c r="J35" s="570"/>
      <c r="K35" s="570"/>
      <c r="L35" s="570"/>
      <c r="M35" s="570"/>
      <c r="N35" s="570"/>
      <c r="O35" s="570"/>
      <c r="P35" s="570"/>
      <c r="Q35" s="570"/>
      <c r="R35" s="570"/>
      <c r="S35" s="570"/>
      <c r="T35" s="570"/>
      <c r="U35" s="570"/>
      <c r="V35" s="570"/>
      <c r="W35" s="570"/>
      <c r="X35" s="570"/>
      <c r="Y35" s="570"/>
      <c r="Z35" s="571"/>
      <c r="AA35" s="619" t="s">
        <v>61</v>
      </c>
      <c r="AB35" s="619"/>
      <c r="AC35" s="619"/>
      <c r="AD35" s="619"/>
      <c r="AE35" s="619"/>
      <c r="AF35" s="619"/>
      <c r="AG35" s="619"/>
      <c r="AH35" s="619"/>
      <c r="AI35" s="619"/>
      <c r="AJ35" s="20"/>
      <c r="AK35" s="18"/>
      <c r="AL35" s="19"/>
    </row>
    <row r="36" spans="1:53" ht="19.899999999999999" customHeight="1" thickBot="1">
      <c r="A36" s="365" t="s">
        <v>2116</v>
      </c>
      <c r="B36" s="617" t="s">
        <v>74</v>
      </c>
      <c r="C36" s="617"/>
      <c r="D36" s="617"/>
      <c r="E36" s="617"/>
      <c r="F36" s="617"/>
      <c r="G36" s="617"/>
      <c r="H36" s="617"/>
      <c r="I36" s="617"/>
      <c r="J36" s="617"/>
      <c r="K36" s="617"/>
      <c r="L36" s="617"/>
      <c r="M36" s="617"/>
      <c r="N36" s="617"/>
      <c r="O36" s="617"/>
      <c r="P36" s="617"/>
      <c r="Q36" s="617"/>
      <c r="R36" s="617"/>
      <c r="S36" s="617"/>
      <c r="T36" s="617"/>
      <c r="U36" s="617"/>
      <c r="V36" s="617"/>
      <c r="W36" s="617"/>
      <c r="X36" s="617"/>
      <c r="Y36" s="617"/>
      <c r="Z36" s="618"/>
      <c r="AA36" s="620" t="s">
        <v>62</v>
      </c>
      <c r="AB36" s="620"/>
      <c r="AC36" s="620"/>
      <c r="AD36" s="620"/>
      <c r="AE36" s="620"/>
      <c r="AF36" s="620"/>
      <c r="AG36" s="620"/>
      <c r="AH36" s="620"/>
      <c r="AI36" s="620"/>
      <c r="AJ36" s="20"/>
      <c r="AK36" s="18"/>
      <c r="AL36" s="19"/>
    </row>
    <row r="37" spans="1:53" ht="27.6" customHeight="1" thickBot="1">
      <c r="A37" s="365" t="s">
        <v>2116</v>
      </c>
      <c r="B37" s="597" t="s">
        <v>2112</v>
      </c>
      <c r="C37" s="597"/>
      <c r="D37" s="597"/>
      <c r="E37" s="597"/>
      <c r="F37" s="597"/>
      <c r="G37" s="597"/>
      <c r="H37" s="597"/>
      <c r="I37" s="597"/>
      <c r="J37" s="597"/>
      <c r="K37" s="597"/>
      <c r="L37" s="597"/>
      <c r="M37" s="597"/>
      <c r="N37" s="597"/>
      <c r="O37" s="597"/>
      <c r="P37" s="597"/>
      <c r="Q37" s="597"/>
      <c r="R37" s="597"/>
      <c r="S37" s="597"/>
      <c r="T37" s="597"/>
      <c r="U37" s="597"/>
      <c r="V37" s="597"/>
      <c r="W37" s="597"/>
      <c r="X37" s="597"/>
      <c r="Y37" s="597"/>
      <c r="Z37" s="598"/>
      <c r="AA37" s="604" t="s">
        <v>59</v>
      </c>
      <c r="AB37" s="604"/>
      <c r="AC37" s="604"/>
      <c r="AD37" s="604"/>
      <c r="AE37" s="604"/>
      <c r="AF37" s="604"/>
      <c r="AG37" s="604"/>
      <c r="AH37" s="604"/>
      <c r="AI37" s="604"/>
      <c r="AJ37" s="20"/>
      <c r="AK37" s="18"/>
      <c r="AL37" s="19"/>
    </row>
    <row r="38" spans="1:53" s="28" customFormat="1" ht="10.15" customHeight="1">
      <c r="A38" s="20"/>
      <c r="B38" s="20"/>
      <c r="C38" s="21"/>
      <c r="D38" s="20"/>
      <c r="E38" s="20"/>
      <c r="F38" s="20"/>
      <c r="G38" s="20"/>
      <c r="H38" s="20"/>
      <c r="I38" s="20"/>
      <c r="J38" s="20"/>
      <c r="K38" s="20"/>
      <c r="L38" s="20"/>
      <c r="M38" s="20"/>
      <c r="N38" s="20"/>
      <c r="O38" s="20"/>
      <c r="P38" s="20"/>
      <c r="Q38" s="20"/>
      <c r="R38" s="20"/>
      <c r="S38" s="20"/>
      <c r="T38" s="20"/>
      <c r="U38" s="20"/>
      <c r="V38" s="20"/>
      <c r="W38" s="20"/>
      <c r="X38" s="20"/>
      <c r="Y38" s="20"/>
      <c r="Z38" s="21"/>
      <c r="AA38" s="21"/>
      <c r="AB38" s="21"/>
      <c r="AC38" s="21"/>
      <c r="AD38" s="21"/>
      <c r="AE38" s="21"/>
      <c r="AF38" s="21"/>
      <c r="AG38" s="21"/>
      <c r="AH38" s="21"/>
      <c r="AI38" s="20"/>
      <c r="AJ38" s="20"/>
    </row>
    <row r="39" spans="1:53" ht="4.1500000000000004" customHeight="1">
      <c r="A39" s="28"/>
      <c r="B39" s="30"/>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row>
    <row r="40" spans="1:53" ht="21" customHeight="1">
      <c r="A40" s="32" t="s">
        <v>75</v>
      </c>
      <c r="B40" s="30"/>
      <c r="C40" s="29"/>
      <c r="D40" s="29"/>
      <c r="E40" s="31"/>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row>
    <row r="41" spans="1:53">
      <c r="A41" s="29" t="s">
        <v>76</v>
      </c>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row>
    <row r="42" spans="1:53" ht="10.5" customHeight="1">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row>
    <row r="43" spans="1:53" ht="15" customHeight="1">
      <c r="A43" s="611" t="s">
        <v>77</v>
      </c>
      <c r="B43" s="612"/>
      <c r="C43" s="612"/>
      <c r="D43" s="612"/>
      <c r="E43" s="612"/>
      <c r="F43" s="612"/>
      <c r="G43" s="612"/>
      <c r="H43" s="612"/>
      <c r="I43" s="612"/>
      <c r="J43" s="612"/>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612"/>
      <c r="AI43" s="612"/>
      <c r="AJ43" s="613"/>
      <c r="BA43" s="48" t="s">
        <v>78</v>
      </c>
    </row>
    <row r="44" spans="1:53">
      <c r="A44" s="621" t="s">
        <v>79</v>
      </c>
      <c r="B44" s="622"/>
      <c r="C44" s="622"/>
      <c r="D44" s="622"/>
      <c r="E44" s="622"/>
      <c r="F44" s="622"/>
      <c r="G44" s="622"/>
      <c r="H44" s="622"/>
      <c r="I44" s="622"/>
      <c r="J44" s="622"/>
      <c r="K44" s="622"/>
      <c r="L44" s="622"/>
      <c r="M44" s="622"/>
      <c r="N44" s="622"/>
      <c r="O44" s="622"/>
      <c r="P44" s="622"/>
      <c r="Q44" s="622"/>
      <c r="R44" s="622"/>
      <c r="S44" s="622"/>
      <c r="T44" s="622"/>
      <c r="U44" s="622"/>
      <c r="V44" s="622"/>
      <c r="W44" s="622"/>
      <c r="X44" s="622"/>
      <c r="Y44" s="622"/>
      <c r="Z44" s="622"/>
      <c r="AA44" s="622"/>
      <c r="AB44" s="622"/>
      <c r="AC44" s="622"/>
      <c r="AD44" s="622"/>
      <c r="AE44" s="616" t="str">
        <f>IF(G5="", "", IF(AH16="○", "〇", "×"))</f>
        <v>〇</v>
      </c>
      <c r="AF44" s="616"/>
      <c r="AG44" s="616"/>
      <c r="AH44" s="616"/>
      <c r="AI44" s="616"/>
      <c r="AJ44" s="616"/>
      <c r="BA44" s="48">
        <f>COUNTIF(A44:AJ50, "×")</f>
        <v>0</v>
      </c>
    </row>
    <row r="45" spans="1:53" ht="15" customHeight="1">
      <c r="A45" s="611" t="s">
        <v>80</v>
      </c>
      <c r="B45" s="612"/>
      <c r="C45" s="612"/>
      <c r="D45" s="612"/>
      <c r="E45" s="612"/>
      <c r="F45" s="612"/>
      <c r="G45" s="612"/>
      <c r="H45" s="612"/>
      <c r="I45" s="612"/>
      <c r="J45" s="612"/>
      <c r="K45" s="612"/>
      <c r="L45" s="612"/>
      <c r="M45" s="612"/>
      <c r="N45" s="612"/>
      <c r="O45" s="612"/>
      <c r="P45" s="612"/>
      <c r="Q45" s="612"/>
      <c r="R45" s="612"/>
      <c r="S45" s="612"/>
      <c r="T45" s="612"/>
      <c r="U45" s="612"/>
      <c r="V45" s="612"/>
      <c r="W45" s="612"/>
      <c r="X45" s="612"/>
      <c r="Y45" s="612"/>
      <c r="Z45" s="612"/>
      <c r="AA45" s="612"/>
      <c r="AB45" s="612"/>
      <c r="AC45" s="612"/>
      <c r="AD45" s="612"/>
      <c r="AE45" s="612"/>
      <c r="AF45" s="612"/>
      <c r="AG45" s="612"/>
      <c r="AH45" s="612"/>
      <c r="AI45" s="612"/>
      <c r="AJ45" s="613"/>
    </row>
    <row r="46" spans="1:53">
      <c r="A46" s="614" t="s">
        <v>81</v>
      </c>
      <c r="B46" s="615"/>
      <c r="C46" s="615"/>
      <c r="D46" s="615"/>
      <c r="E46" s="615"/>
      <c r="F46" s="615"/>
      <c r="G46" s="615"/>
      <c r="H46" s="615"/>
      <c r="I46" s="615"/>
      <c r="J46" s="615"/>
      <c r="K46" s="615"/>
      <c r="L46" s="615"/>
      <c r="M46" s="615"/>
      <c r="N46" s="615"/>
      <c r="O46" s="615"/>
      <c r="P46" s="615"/>
      <c r="Q46" s="615"/>
      <c r="R46" s="615"/>
      <c r="S46" s="615"/>
      <c r="T46" s="615"/>
      <c r="U46" s="615"/>
      <c r="V46" s="615"/>
      <c r="W46" s="615"/>
      <c r="X46" s="615"/>
      <c r="Y46" s="615"/>
      <c r="Z46" s="615"/>
      <c r="AA46" s="615"/>
      <c r="AB46" s="615"/>
      <c r="AC46" s="615"/>
      <c r="AD46" s="615"/>
      <c r="AE46" s="616" t="str">
        <f>AH29</f>
        <v>○</v>
      </c>
      <c r="AF46" s="616"/>
      <c r="AG46" s="616"/>
      <c r="AH46" s="616"/>
      <c r="AI46" s="616"/>
      <c r="AJ46" s="616"/>
    </row>
    <row r="47" spans="1:53">
      <c r="A47" s="629" t="s">
        <v>82</v>
      </c>
      <c r="B47" s="630"/>
      <c r="C47" s="630"/>
      <c r="D47" s="630"/>
      <c r="E47" s="630"/>
      <c r="F47" s="630"/>
      <c r="G47" s="630"/>
      <c r="H47" s="630"/>
      <c r="I47" s="630"/>
      <c r="J47" s="630"/>
      <c r="K47" s="630"/>
      <c r="L47" s="630"/>
      <c r="M47" s="630"/>
      <c r="N47" s="630"/>
      <c r="O47" s="630"/>
      <c r="P47" s="630"/>
      <c r="Q47" s="630"/>
      <c r="R47" s="630"/>
      <c r="S47" s="630"/>
      <c r="T47" s="630"/>
      <c r="U47" s="630"/>
      <c r="V47" s="630"/>
      <c r="W47" s="630"/>
      <c r="X47" s="630"/>
      <c r="Y47" s="630"/>
      <c r="Z47" s="630"/>
      <c r="AA47" s="630"/>
      <c r="AB47" s="630"/>
      <c r="AC47" s="630"/>
      <c r="AD47" s="630"/>
      <c r="AE47" s="616" t="str">
        <f>基本情報入力シート!AD36</f>
        <v>○</v>
      </c>
      <c r="AF47" s="616"/>
      <c r="AG47" s="616"/>
      <c r="AH47" s="616"/>
      <c r="AI47" s="616"/>
      <c r="AJ47" s="616"/>
    </row>
    <row r="48" spans="1:53" ht="15" customHeight="1">
      <c r="A48" s="611" t="s">
        <v>2169</v>
      </c>
      <c r="B48" s="612"/>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3"/>
    </row>
    <row r="49" spans="1:48">
      <c r="A49" s="614" t="s">
        <v>83</v>
      </c>
      <c r="B49" s="615"/>
      <c r="C49" s="615"/>
      <c r="D49" s="615"/>
      <c r="E49" s="615"/>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6" t="str">
        <f>'別紙様式2-２（補助金 個票） '!S8</f>
        <v>○</v>
      </c>
      <c r="AF49" s="616"/>
      <c r="AG49" s="616"/>
      <c r="AH49" s="616"/>
      <c r="AI49" s="616"/>
      <c r="AJ49" s="616"/>
      <c r="AR49" s="214"/>
    </row>
    <row r="50" spans="1:48">
      <c r="A50" s="631" t="s">
        <v>84</v>
      </c>
      <c r="B50" s="632"/>
      <c r="C50" s="632"/>
      <c r="D50" s="632"/>
      <c r="E50" s="632"/>
      <c r="F50" s="632"/>
      <c r="G50" s="632"/>
      <c r="H50" s="632"/>
      <c r="I50" s="632"/>
      <c r="J50" s="632"/>
      <c r="K50" s="632"/>
      <c r="L50" s="632"/>
      <c r="M50" s="632"/>
      <c r="N50" s="632"/>
      <c r="O50" s="632"/>
      <c r="P50" s="632"/>
      <c r="Q50" s="632"/>
      <c r="R50" s="632"/>
      <c r="S50" s="632"/>
      <c r="T50" s="632"/>
      <c r="U50" s="632"/>
      <c r="V50" s="632"/>
      <c r="W50" s="632"/>
      <c r="X50" s="632"/>
      <c r="Y50" s="632"/>
      <c r="Z50" s="632"/>
      <c r="AA50" s="632"/>
      <c r="AB50" s="632"/>
      <c r="AC50" s="632"/>
      <c r="AD50" s="632"/>
      <c r="AE50" s="616" t="str">
        <f>'別紙様式2-２（補助金 個票） '!S9</f>
        <v>○</v>
      </c>
      <c r="AF50" s="616"/>
      <c r="AG50" s="616"/>
      <c r="AH50" s="616"/>
      <c r="AI50" s="616"/>
      <c r="AJ50" s="616"/>
    </row>
    <row r="51" spans="1:48">
      <c r="A51" s="629" t="s">
        <v>85</v>
      </c>
      <c r="B51" s="630"/>
      <c r="C51" s="630"/>
      <c r="D51" s="630"/>
      <c r="E51" s="630"/>
      <c r="F51" s="630"/>
      <c r="G51" s="630"/>
      <c r="H51" s="630"/>
      <c r="I51" s="630"/>
      <c r="J51" s="630"/>
      <c r="K51" s="630"/>
      <c r="L51" s="630"/>
      <c r="M51" s="630"/>
      <c r="N51" s="630"/>
      <c r="O51" s="630"/>
      <c r="P51" s="630"/>
      <c r="Q51" s="630"/>
      <c r="R51" s="630"/>
      <c r="S51" s="630"/>
      <c r="T51" s="630"/>
      <c r="U51" s="630"/>
      <c r="V51" s="630"/>
      <c r="W51" s="630"/>
      <c r="X51" s="630"/>
      <c r="Y51" s="630"/>
      <c r="Z51" s="630"/>
      <c r="AA51" s="630"/>
      <c r="AB51" s="630"/>
      <c r="AC51" s="630"/>
      <c r="AD51" s="630"/>
      <c r="AE51" s="616" t="str">
        <f>'別紙様式2-２（補助金 個票） '!S10</f>
        <v>○</v>
      </c>
      <c r="AF51" s="616"/>
      <c r="AG51" s="616"/>
      <c r="AH51" s="616"/>
      <c r="AI51" s="616"/>
      <c r="AJ51" s="616"/>
    </row>
    <row r="52" spans="1:48" ht="14.45" customHeight="1">
      <c r="A52" s="50"/>
      <c r="B52" s="50"/>
      <c r="C52" s="50"/>
      <c r="D52" s="50"/>
      <c r="E52" s="50"/>
      <c r="F52" s="50"/>
      <c r="G52" s="50"/>
      <c r="H52" s="50"/>
      <c r="I52" s="50"/>
      <c r="J52" s="50"/>
      <c r="K52" s="50"/>
      <c r="L52" s="267"/>
      <c r="M52" s="50"/>
      <c r="N52" s="50"/>
      <c r="O52" s="50"/>
      <c r="P52" s="50"/>
      <c r="Q52" s="50"/>
      <c r="R52" s="50"/>
      <c r="S52" s="50"/>
      <c r="T52" s="50"/>
      <c r="U52" s="50"/>
      <c r="V52" s="50"/>
      <c r="W52" s="50"/>
      <c r="X52" s="50"/>
      <c r="Y52" s="50"/>
      <c r="Z52" s="50"/>
      <c r="AA52" s="50"/>
      <c r="AB52" s="50"/>
      <c r="AC52" s="50"/>
      <c r="AD52" s="50"/>
      <c r="AE52" s="50"/>
      <c r="AF52" s="50"/>
      <c r="AG52" s="50"/>
      <c r="AH52" s="50"/>
      <c r="AI52" s="50"/>
      <c r="AJ52" s="50"/>
    </row>
    <row r="53" spans="1:48" s="34" customFormat="1" ht="25.15" customHeight="1">
      <c r="A53" s="623" t="s">
        <v>86</v>
      </c>
      <c r="B53" s="623"/>
      <c r="C53" s="623"/>
      <c r="D53" s="623"/>
      <c r="E53" s="623"/>
      <c r="F53" s="623"/>
      <c r="G53" s="623"/>
      <c r="H53" s="623"/>
      <c r="I53" s="623"/>
      <c r="J53" s="623"/>
      <c r="K53" s="623"/>
      <c r="L53" s="623"/>
      <c r="M53" s="623"/>
      <c r="N53" s="623"/>
      <c r="O53" s="623"/>
      <c r="P53" s="623"/>
      <c r="Q53" s="623"/>
      <c r="R53" s="623"/>
      <c r="S53" s="623"/>
      <c r="T53" s="623"/>
      <c r="U53" s="623"/>
      <c r="V53" s="623"/>
      <c r="W53" s="623"/>
      <c r="X53" s="623"/>
      <c r="Y53" s="623"/>
      <c r="Z53" s="623"/>
      <c r="AA53" s="623"/>
      <c r="AB53" s="623"/>
      <c r="AC53" s="623"/>
      <c r="AD53" s="623"/>
      <c r="AE53" s="623"/>
      <c r="AF53" s="623"/>
      <c r="AG53" s="623"/>
      <c r="AH53" s="623"/>
      <c r="AI53" s="623"/>
      <c r="AJ53" s="623"/>
    </row>
    <row r="54" spans="1:48" s="34" customFormat="1" ht="20.45" customHeight="1" thickBot="1">
      <c r="A54" s="128" t="s">
        <v>2170</v>
      </c>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row>
    <row r="55" spans="1:48" ht="36.6" customHeight="1" thickBot="1">
      <c r="A55" s="624" t="s">
        <v>27</v>
      </c>
      <c r="B55" s="624"/>
      <c r="C55" s="625" t="s">
        <v>87</v>
      </c>
      <c r="D55" s="625"/>
      <c r="E55" s="625"/>
      <c r="F55" s="625"/>
      <c r="G55" s="625"/>
      <c r="H55" s="625" t="s">
        <v>88</v>
      </c>
      <c r="I55" s="625"/>
      <c r="J55" s="625"/>
      <c r="K55" s="625"/>
      <c r="L55" s="625"/>
      <c r="M55" s="625"/>
      <c r="N55" s="625"/>
      <c r="O55" s="625"/>
      <c r="P55" s="625"/>
      <c r="Q55" s="625"/>
      <c r="R55" s="625"/>
      <c r="S55" s="625"/>
      <c r="T55" s="626" t="s">
        <v>89</v>
      </c>
      <c r="U55" s="627"/>
      <c r="V55" s="627"/>
      <c r="W55" s="627"/>
      <c r="X55" s="627"/>
      <c r="Y55" s="627"/>
      <c r="Z55" s="627"/>
      <c r="AA55" s="627"/>
      <c r="AB55" s="627"/>
      <c r="AC55" s="627"/>
      <c r="AD55" s="627"/>
      <c r="AE55" s="627"/>
      <c r="AF55" s="627"/>
      <c r="AG55" s="627"/>
      <c r="AH55" s="627"/>
      <c r="AI55" s="627"/>
      <c r="AJ55" s="628"/>
      <c r="AK55" s="633" t="s">
        <v>2172</v>
      </c>
      <c r="AL55" s="633"/>
      <c r="AM55" s="633"/>
      <c r="AN55" s="633"/>
      <c r="AO55" s="633"/>
      <c r="AP55" s="633"/>
      <c r="AQ55" s="633"/>
      <c r="AR55" s="633"/>
      <c r="AS55" s="633"/>
      <c r="AT55" s="633"/>
      <c r="AU55" s="633"/>
      <c r="AV55" s="634"/>
    </row>
    <row r="56" spans="1:48" ht="31.9" customHeight="1">
      <c r="A56" s="635" t="str">
        <f>AE1</f>
        <v>岡山県</v>
      </c>
      <c r="B56" s="635"/>
      <c r="C56" s="636">
        <f>IFERROR(SUMIF('別紙様式2-２（補助金 個票） '!$D$11:$D$110, '別紙様式2-１（補助金　総括表）'!A56, '別紙様式2-２（補助金 個票） '!$L$11:$L$110), "未入力あり")</f>
        <v>89800</v>
      </c>
      <c r="D56" s="636"/>
      <c r="E56" s="636"/>
      <c r="F56" s="636"/>
      <c r="G56" s="636"/>
      <c r="H56" s="637" t="str">
        <f>IF(C56&gt;0, IFERROR((VLOOKUP(A56&amp;"○", '別紙様式2-２（補助金 個票） '!AH:AI, 2, FALSE)), "振込先未選択"), "")</f>
        <v>居宅介護おかやま</v>
      </c>
      <c r="I56" s="637"/>
      <c r="J56" s="637"/>
      <c r="K56" s="637"/>
      <c r="L56" s="637"/>
      <c r="M56" s="637"/>
      <c r="N56" s="637"/>
      <c r="O56" s="637"/>
      <c r="P56" s="637"/>
      <c r="Q56" s="637"/>
      <c r="R56" s="637"/>
      <c r="S56" s="637"/>
      <c r="T56" s="626" t="str">
        <f>IFERROR(IF(H56="", "", VLOOKUP(H56, '別紙様式2-２（補助金 個票） '!$F$11:$R$110, 13, FALSE)), "未記入")</f>
        <v>債権譲渡をしていない</v>
      </c>
      <c r="U56" s="627"/>
      <c r="V56" s="627"/>
      <c r="W56" s="627"/>
      <c r="X56" s="627"/>
      <c r="Y56" s="627"/>
      <c r="Z56" s="627"/>
      <c r="AA56" s="627"/>
      <c r="AB56" s="627"/>
      <c r="AC56" s="627"/>
      <c r="AD56" s="627"/>
      <c r="AE56" s="627"/>
      <c r="AF56" s="627"/>
      <c r="AG56" s="627"/>
      <c r="AH56" s="627"/>
      <c r="AI56" s="627"/>
      <c r="AJ56" s="628"/>
    </row>
    <row r="57" spans="1:48" ht="8.4499999999999993" customHeight="1">
      <c r="A57" s="60"/>
      <c r="B57" s="60"/>
      <c r="C57" s="61"/>
      <c r="D57" s="61"/>
      <c r="E57" s="61"/>
      <c r="F57" s="61"/>
      <c r="G57" s="61"/>
      <c r="H57" s="62"/>
      <c r="I57" s="62"/>
      <c r="J57" s="62"/>
      <c r="K57" s="62"/>
      <c r="L57" s="62"/>
      <c r="M57" s="62"/>
      <c r="N57" s="62"/>
      <c r="O57" s="62"/>
      <c r="P57" s="62"/>
      <c r="Q57" s="62"/>
      <c r="R57" s="62"/>
      <c r="S57" s="62"/>
      <c r="T57" s="63"/>
      <c r="U57" s="63"/>
      <c r="V57" s="63"/>
      <c r="W57" s="63"/>
      <c r="X57" s="63"/>
      <c r="Y57" s="63"/>
      <c r="Z57" s="63"/>
      <c r="AA57" s="63"/>
      <c r="AB57" s="63"/>
      <c r="AC57" s="63"/>
      <c r="AD57" s="63"/>
      <c r="AE57" s="63"/>
      <c r="AF57" s="63"/>
      <c r="AG57" s="63"/>
      <c r="AH57" s="63"/>
      <c r="AI57" s="63"/>
      <c r="AJ57" s="63"/>
    </row>
    <row r="58" spans="1:48" ht="24.6" customHeight="1">
      <c r="A58" s="129" t="s">
        <v>2177</v>
      </c>
      <c r="B58" s="28"/>
      <c r="C58" s="28"/>
      <c r="D58" s="28"/>
      <c r="E58" s="28"/>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row>
    <row r="59" spans="1:48">
      <c r="A59" s="129" t="s">
        <v>2178</v>
      </c>
      <c r="B59" s="28"/>
      <c r="C59" s="28"/>
      <c r="D59" s="28"/>
      <c r="E59" s="28"/>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42"/>
      <c r="AI59" s="542"/>
      <c r="AJ59" s="542"/>
    </row>
    <row r="60" spans="1:48" s="22" customFormat="1" ht="57.75" customHeight="1">
      <c r="A60" s="543" t="s">
        <v>2179</v>
      </c>
      <c r="B60" s="543"/>
      <c r="C60" s="543"/>
      <c r="D60" s="543"/>
      <c r="E60" s="543"/>
      <c r="F60" s="543"/>
      <c r="G60" s="543" t="s">
        <v>2180</v>
      </c>
      <c r="H60" s="543"/>
      <c r="I60" s="543"/>
      <c r="J60" s="543"/>
      <c r="K60" s="543"/>
      <c r="L60" s="543"/>
      <c r="M60" s="543"/>
      <c r="N60" s="544" t="s">
        <v>2181</v>
      </c>
      <c r="O60" s="544"/>
      <c r="P60" s="544"/>
      <c r="Q60" s="544"/>
      <c r="R60" s="544" t="s">
        <v>2182</v>
      </c>
      <c r="S60" s="544"/>
      <c r="T60" s="544"/>
      <c r="U60" s="544"/>
      <c r="V60" s="544" t="s">
        <v>2183</v>
      </c>
      <c r="W60" s="544"/>
      <c r="X60" s="544"/>
      <c r="Y60" s="544"/>
      <c r="Z60" s="367" t="s">
        <v>2184</v>
      </c>
      <c r="AA60" s="543" t="s">
        <v>2185</v>
      </c>
      <c r="AB60" s="543"/>
      <c r="AC60" s="543"/>
      <c r="AD60" s="543"/>
      <c r="AE60" s="543"/>
      <c r="AF60" s="543"/>
      <c r="AG60" s="543"/>
      <c r="AH60" s="543"/>
      <c r="AI60" s="543"/>
      <c r="AJ60" s="543"/>
    </row>
    <row r="61" spans="1:48" ht="57" customHeight="1">
      <c r="A61" s="642"/>
      <c r="B61" s="642"/>
      <c r="C61" s="642"/>
      <c r="D61" s="642"/>
      <c r="E61" s="642"/>
      <c r="F61" s="642"/>
      <c r="G61" s="642"/>
      <c r="H61" s="642"/>
      <c r="I61" s="642"/>
      <c r="J61" s="642"/>
      <c r="K61" s="642"/>
      <c r="L61" s="642"/>
      <c r="M61" s="642"/>
      <c r="N61" s="643"/>
      <c r="O61" s="643"/>
      <c r="P61" s="643"/>
      <c r="Q61" s="643"/>
      <c r="R61" s="644"/>
      <c r="S61" s="644"/>
      <c r="T61" s="644"/>
      <c r="U61" s="644"/>
      <c r="V61" s="645"/>
      <c r="W61" s="645"/>
      <c r="X61" s="645"/>
      <c r="Y61" s="645"/>
      <c r="Z61" s="368"/>
      <c r="AA61" s="642"/>
      <c r="AB61" s="642"/>
      <c r="AC61" s="642"/>
      <c r="AD61" s="642"/>
      <c r="AE61" s="642"/>
      <c r="AF61" s="642"/>
      <c r="AG61" s="642"/>
      <c r="AH61" s="642"/>
      <c r="AI61" s="642"/>
      <c r="AJ61" s="642"/>
    </row>
    <row r="62" spans="1:48" ht="24.6" customHeight="1"/>
    <row r="63" spans="1:48" ht="24.6" customHeight="1"/>
    <row r="64" spans="1:48" ht="61.15" customHeight="1"/>
    <row r="65" spans="1:36" s="22" customFormat="1" ht="29.45" customHeight="1"/>
    <row r="66" spans="1:36" ht="13.9" customHeight="1"/>
    <row r="67" spans="1:36" ht="13.9" customHeight="1"/>
    <row r="68" spans="1:36" ht="13.9" customHeight="1">
      <c r="A68" s="638"/>
      <c r="B68" s="638"/>
      <c r="C68" s="639"/>
      <c r="D68" s="639"/>
      <c r="E68" s="639"/>
      <c r="F68" s="639"/>
      <c r="G68" s="639"/>
      <c r="H68" s="640"/>
      <c r="I68" s="640"/>
      <c r="J68" s="640"/>
      <c r="K68" s="640"/>
      <c r="L68" s="640"/>
      <c r="M68" s="640"/>
      <c r="N68" s="640"/>
      <c r="O68" s="640"/>
      <c r="P68" s="640"/>
      <c r="Q68" s="640"/>
      <c r="R68" s="640"/>
      <c r="S68" s="640"/>
      <c r="T68" s="641"/>
      <c r="U68" s="641"/>
      <c r="V68" s="641"/>
      <c r="W68" s="641"/>
      <c r="X68" s="641"/>
      <c r="Y68" s="641"/>
      <c r="Z68" s="641"/>
      <c r="AA68" s="641"/>
      <c r="AB68" s="641"/>
      <c r="AC68" s="641"/>
      <c r="AD68" s="641"/>
      <c r="AE68" s="641"/>
      <c r="AF68" s="641"/>
      <c r="AG68" s="641"/>
      <c r="AH68" s="641"/>
      <c r="AI68" s="641"/>
      <c r="AJ68" s="641"/>
    </row>
    <row r="69" spans="1:36" ht="13.9" customHeight="1">
      <c r="A69" s="638"/>
      <c r="B69" s="638"/>
      <c r="C69" s="639"/>
      <c r="D69" s="639"/>
      <c r="E69" s="639"/>
      <c r="F69" s="639"/>
      <c r="G69" s="639"/>
      <c r="H69" s="640"/>
      <c r="I69" s="640"/>
      <c r="J69" s="640"/>
      <c r="K69" s="640"/>
      <c r="L69" s="640"/>
      <c r="M69" s="640"/>
      <c r="N69" s="640"/>
      <c r="O69" s="640"/>
      <c r="P69" s="640"/>
      <c r="Q69" s="640"/>
      <c r="R69" s="640"/>
      <c r="S69" s="640"/>
      <c r="T69" s="641"/>
      <c r="U69" s="641"/>
      <c r="V69" s="641"/>
      <c r="W69" s="641"/>
      <c r="X69" s="641"/>
      <c r="Y69" s="641"/>
      <c r="Z69" s="641"/>
      <c r="AA69" s="641"/>
      <c r="AB69" s="641"/>
      <c r="AC69" s="641"/>
      <c r="AD69" s="641"/>
      <c r="AE69" s="641"/>
      <c r="AF69" s="641"/>
      <c r="AG69" s="641"/>
      <c r="AH69" s="641"/>
      <c r="AI69" s="641"/>
      <c r="AJ69" s="641"/>
    </row>
    <row r="70" spans="1:36" ht="13.9" customHeight="1">
      <c r="A70" s="638"/>
      <c r="B70" s="638"/>
      <c r="C70" s="639"/>
      <c r="D70" s="639"/>
      <c r="E70" s="639"/>
      <c r="F70" s="639"/>
      <c r="G70" s="639"/>
      <c r="H70" s="640"/>
      <c r="I70" s="640"/>
      <c r="J70" s="640"/>
      <c r="K70" s="640"/>
      <c r="L70" s="640"/>
      <c r="M70" s="640"/>
      <c r="N70" s="640"/>
      <c r="O70" s="640"/>
      <c r="P70" s="640"/>
      <c r="Q70" s="640"/>
      <c r="R70" s="640"/>
      <c r="S70" s="640"/>
      <c r="T70" s="641"/>
      <c r="U70" s="641"/>
      <c r="V70" s="641"/>
      <c r="W70" s="641"/>
      <c r="X70" s="641"/>
      <c r="Y70" s="641"/>
      <c r="Z70" s="641"/>
      <c r="AA70" s="641"/>
      <c r="AB70" s="641"/>
      <c r="AC70" s="641"/>
      <c r="AD70" s="641"/>
      <c r="AE70" s="641"/>
      <c r="AF70" s="641"/>
      <c r="AG70" s="641"/>
      <c r="AH70" s="641"/>
      <c r="AI70" s="641"/>
      <c r="AJ70" s="641"/>
    </row>
    <row r="71" spans="1:36" ht="13.9" customHeight="1">
      <c r="A71" s="638"/>
      <c r="B71" s="638"/>
      <c r="C71" s="639"/>
      <c r="D71" s="639"/>
      <c r="E71" s="639"/>
      <c r="F71" s="639"/>
      <c r="G71" s="639"/>
      <c r="H71" s="640"/>
      <c r="I71" s="640"/>
      <c r="J71" s="640"/>
      <c r="K71" s="640"/>
      <c r="L71" s="640"/>
      <c r="M71" s="640"/>
      <c r="N71" s="640"/>
      <c r="O71" s="640"/>
      <c r="P71" s="640"/>
      <c r="Q71" s="640"/>
      <c r="R71" s="640"/>
      <c r="S71" s="640"/>
      <c r="T71" s="641"/>
      <c r="U71" s="641"/>
      <c r="V71" s="641"/>
      <c r="W71" s="641"/>
      <c r="X71" s="641"/>
      <c r="Y71" s="641"/>
      <c r="Z71" s="641"/>
      <c r="AA71" s="641"/>
      <c r="AB71" s="641"/>
      <c r="AC71" s="641"/>
      <c r="AD71" s="641"/>
      <c r="AE71" s="641"/>
      <c r="AF71" s="641"/>
      <c r="AG71" s="641"/>
      <c r="AH71" s="641"/>
      <c r="AI71" s="641"/>
      <c r="AJ71" s="641"/>
    </row>
    <row r="72" spans="1:36" ht="13.9" customHeight="1">
      <c r="A72" s="638"/>
      <c r="B72" s="638"/>
      <c r="C72" s="639"/>
      <c r="D72" s="639"/>
      <c r="E72" s="639"/>
      <c r="F72" s="639"/>
      <c r="G72" s="639"/>
      <c r="H72" s="640"/>
      <c r="I72" s="640"/>
      <c r="J72" s="640"/>
      <c r="K72" s="640"/>
      <c r="L72" s="640"/>
      <c r="M72" s="640"/>
      <c r="N72" s="640"/>
      <c r="O72" s="640"/>
      <c r="P72" s="640"/>
      <c r="Q72" s="640"/>
      <c r="R72" s="640"/>
      <c r="S72" s="640"/>
      <c r="T72" s="641"/>
      <c r="U72" s="641"/>
      <c r="V72" s="641"/>
      <c r="W72" s="641"/>
      <c r="X72" s="641"/>
      <c r="Y72" s="641"/>
      <c r="Z72" s="641"/>
      <c r="AA72" s="641"/>
      <c r="AB72" s="641"/>
      <c r="AC72" s="641"/>
      <c r="AD72" s="641"/>
      <c r="AE72" s="641"/>
      <c r="AF72" s="641"/>
      <c r="AG72" s="641"/>
      <c r="AH72" s="641"/>
      <c r="AI72" s="641"/>
      <c r="AJ72" s="641"/>
    </row>
    <row r="73" spans="1:36" ht="13.9" customHeight="1">
      <c r="A73" s="638"/>
      <c r="B73" s="638"/>
      <c r="C73" s="639"/>
      <c r="D73" s="639"/>
      <c r="E73" s="639"/>
      <c r="F73" s="639"/>
      <c r="G73" s="639"/>
      <c r="H73" s="640"/>
      <c r="I73" s="640"/>
      <c r="J73" s="640"/>
      <c r="K73" s="640"/>
      <c r="L73" s="640"/>
      <c r="M73" s="640"/>
      <c r="N73" s="640"/>
      <c r="O73" s="640"/>
      <c r="P73" s="640"/>
      <c r="Q73" s="640"/>
      <c r="R73" s="640"/>
      <c r="S73" s="640"/>
      <c r="T73" s="641"/>
      <c r="U73" s="641"/>
      <c r="V73" s="641"/>
      <c r="W73" s="641"/>
      <c r="X73" s="641"/>
      <c r="Y73" s="641"/>
      <c r="Z73" s="641"/>
      <c r="AA73" s="641"/>
      <c r="AB73" s="641"/>
      <c r="AC73" s="641"/>
      <c r="AD73" s="641"/>
      <c r="AE73" s="641"/>
      <c r="AF73" s="641"/>
      <c r="AG73" s="641"/>
      <c r="AH73" s="641"/>
      <c r="AI73" s="641"/>
      <c r="AJ73" s="641"/>
    </row>
    <row r="74" spans="1:36" ht="13.9" customHeight="1">
      <c r="A74" s="638"/>
      <c r="B74" s="638"/>
      <c r="C74" s="639"/>
      <c r="D74" s="639"/>
      <c r="E74" s="639"/>
      <c r="F74" s="639"/>
      <c r="G74" s="639"/>
      <c r="H74" s="640"/>
      <c r="I74" s="640"/>
      <c r="J74" s="640"/>
      <c r="K74" s="640"/>
      <c r="L74" s="640"/>
      <c r="M74" s="640"/>
      <c r="N74" s="640"/>
      <c r="O74" s="640"/>
      <c r="P74" s="640"/>
      <c r="Q74" s="640"/>
      <c r="R74" s="640"/>
      <c r="S74" s="640"/>
      <c r="T74" s="641"/>
      <c r="U74" s="641"/>
      <c r="V74" s="641"/>
      <c r="W74" s="641"/>
      <c r="X74" s="641"/>
      <c r="Y74" s="641"/>
      <c r="Z74" s="641"/>
      <c r="AA74" s="641"/>
      <c r="AB74" s="641"/>
      <c r="AC74" s="641"/>
      <c r="AD74" s="641"/>
      <c r="AE74" s="641"/>
      <c r="AF74" s="641"/>
      <c r="AG74" s="641"/>
      <c r="AH74" s="641"/>
      <c r="AI74" s="641"/>
      <c r="AJ74" s="641"/>
    </row>
    <row r="75" spans="1:36" ht="13.9" customHeight="1">
      <c r="A75" s="638"/>
      <c r="B75" s="638"/>
      <c r="C75" s="639"/>
      <c r="D75" s="639"/>
      <c r="E75" s="639"/>
      <c r="F75" s="639"/>
      <c r="G75" s="639"/>
      <c r="H75" s="640"/>
      <c r="I75" s="640"/>
      <c r="J75" s="640"/>
      <c r="K75" s="640"/>
      <c r="L75" s="640"/>
      <c r="M75" s="640"/>
      <c r="N75" s="640"/>
      <c r="O75" s="640"/>
      <c r="P75" s="640"/>
      <c r="Q75" s="640"/>
      <c r="R75" s="640"/>
      <c r="S75" s="640"/>
      <c r="T75" s="641"/>
      <c r="U75" s="641"/>
      <c r="V75" s="641"/>
      <c r="W75" s="641"/>
      <c r="X75" s="641"/>
      <c r="Y75" s="641"/>
      <c r="Z75" s="641"/>
      <c r="AA75" s="641"/>
      <c r="AB75" s="641"/>
      <c r="AC75" s="641"/>
      <c r="AD75" s="641"/>
      <c r="AE75" s="641"/>
      <c r="AF75" s="641"/>
      <c r="AG75" s="641"/>
      <c r="AH75" s="641"/>
      <c r="AI75" s="641"/>
      <c r="AJ75" s="641"/>
    </row>
    <row r="76" spans="1:36" ht="13.9" customHeight="1">
      <c r="A76" s="638"/>
      <c r="B76" s="638"/>
      <c r="C76" s="639"/>
      <c r="D76" s="639"/>
      <c r="E76" s="639"/>
      <c r="F76" s="639"/>
      <c r="G76" s="639"/>
      <c r="H76" s="640"/>
      <c r="I76" s="640"/>
      <c r="J76" s="640"/>
      <c r="K76" s="640"/>
      <c r="L76" s="640"/>
      <c r="M76" s="640"/>
      <c r="N76" s="640"/>
      <c r="O76" s="640"/>
      <c r="P76" s="640"/>
      <c r="Q76" s="640"/>
      <c r="R76" s="640"/>
      <c r="S76" s="640"/>
      <c r="T76" s="641"/>
      <c r="U76" s="641"/>
      <c r="V76" s="641"/>
      <c r="W76" s="641"/>
      <c r="X76" s="641"/>
      <c r="Y76" s="641"/>
      <c r="Z76" s="641"/>
      <c r="AA76" s="641"/>
      <c r="AB76" s="641"/>
      <c r="AC76" s="641"/>
      <c r="AD76" s="641"/>
      <c r="AE76" s="641"/>
      <c r="AF76" s="641"/>
      <c r="AG76" s="641"/>
      <c r="AH76" s="641"/>
      <c r="AI76" s="641"/>
      <c r="AJ76" s="641"/>
    </row>
    <row r="77" spans="1:36" ht="13.9" customHeight="1">
      <c r="A77" s="638"/>
      <c r="B77" s="638"/>
      <c r="C77" s="639"/>
      <c r="D77" s="639"/>
      <c r="E77" s="639"/>
      <c r="F77" s="639"/>
      <c r="G77" s="639"/>
      <c r="H77" s="640"/>
      <c r="I77" s="640"/>
      <c r="J77" s="640"/>
      <c r="K77" s="640"/>
      <c r="L77" s="640"/>
      <c r="M77" s="640"/>
      <c r="N77" s="640"/>
      <c r="O77" s="640"/>
      <c r="P77" s="640"/>
      <c r="Q77" s="640"/>
      <c r="R77" s="640"/>
      <c r="S77" s="640"/>
      <c r="T77" s="641"/>
      <c r="U77" s="641"/>
      <c r="V77" s="641"/>
      <c r="W77" s="641"/>
      <c r="X77" s="641"/>
      <c r="Y77" s="641"/>
      <c r="Z77" s="641"/>
      <c r="AA77" s="641"/>
      <c r="AB77" s="641"/>
      <c r="AC77" s="641"/>
      <c r="AD77" s="641"/>
      <c r="AE77" s="641"/>
      <c r="AF77" s="641"/>
      <c r="AG77" s="641"/>
      <c r="AH77" s="641"/>
      <c r="AI77" s="641"/>
      <c r="AJ77" s="641"/>
    </row>
    <row r="78" spans="1:36" ht="13.9" customHeight="1">
      <c r="A78" s="638"/>
      <c r="B78" s="638"/>
      <c r="C78" s="639"/>
      <c r="D78" s="639"/>
      <c r="E78" s="639"/>
      <c r="F78" s="639"/>
      <c r="G78" s="639"/>
      <c r="H78" s="640"/>
      <c r="I78" s="640"/>
      <c r="J78" s="640"/>
      <c r="K78" s="640"/>
      <c r="L78" s="640"/>
      <c r="M78" s="640"/>
      <c r="N78" s="640"/>
      <c r="O78" s="640"/>
      <c r="P78" s="640"/>
      <c r="Q78" s="640"/>
      <c r="R78" s="640"/>
      <c r="S78" s="640"/>
      <c r="T78" s="641"/>
      <c r="U78" s="641"/>
      <c r="V78" s="641"/>
      <c r="W78" s="641"/>
      <c r="X78" s="641"/>
      <c r="Y78" s="641"/>
      <c r="Z78" s="641"/>
      <c r="AA78" s="641"/>
      <c r="AB78" s="641"/>
      <c r="AC78" s="641"/>
      <c r="AD78" s="641"/>
      <c r="AE78" s="641"/>
      <c r="AF78" s="641"/>
      <c r="AG78" s="641"/>
      <c r="AH78" s="641"/>
      <c r="AI78" s="641"/>
      <c r="AJ78" s="641"/>
    </row>
    <row r="79" spans="1:36" ht="13.9" customHeight="1">
      <c r="A79" s="638"/>
      <c r="B79" s="638"/>
      <c r="C79" s="639"/>
      <c r="D79" s="639"/>
      <c r="E79" s="639"/>
      <c r="F79" s="639"/>
      <c r="G79" s="639"/>
      <c r="H79" s="640"/>
      <c r="I79" s="640"/>
      <c r="J79" s="640"/>
      <c r="K79" s="640"/>
      <c r="L79" s="640"/>
      <c r="M79" s="640"/>
      <c r="N79" s="640"/>
      <c r="O79" s="640"/>
      <c r="P79" s="640"/>
      <c r="Q79" s="640"/>
      <c r="R79" s="640"/>
      <c r="S79" s="640"/>
      <c r="T79" s="641"/>
      <c r="U79" s="641"/>
      <c r="V79" s="641"/>
      <c r="W79" s="641"/>
      <c r="X79" s="641"/>
      <c r="Y79" s="641"/>
      <c r="Z79" s="641"/>
      <c r="AA79" s="641"/>
      <c r="AB79" s="641"/>
      <c r="AC79" s="641"/>
      <c r="AD79" s="641"/>
      <c r="AE79" s="641"/>
      <c r="AF79" s="641"/>
      <c r="AG79" s="641"/>
      <c r="AH79" s="641"/>
      <c r="AI79" s="641"/>
      <c r="AJ79" s="641"/>
    </row>
    <row r="80" spans="1:36" ht="13.9" customHeight="1">
      <c r="A80" s="638"/>
      <c r="B80" s="638"/>
      <c r="C80" s="639"/>
      <c r="D80" s="639"/>
      <c r="E80" s="639"/>
      <c r="F80" s="639"/>
      <c r="G80" s="639"/>
      <c r="H80" s="640"/>
      <c r="I80" s="640"/>
      <c r="J80" s="640"/>
      <c r="K80" s="640"/>
      <c r="L80" s="640"/>
      <c r="M80" s="640"/>
      <c r="N80" s="640"/>
      <c r="O80" s="640"/>
      <c r="P80" s="640"/>
      <c r="Q80" s="640"/>
      <c r="R80" s="640"/>
      <c r="S80" s="640"/>
      <c r="T80" s="641"/>
      <c r="U80" s="641"/>
      <c r="V80" s="641"/>
      <c r="W80" s="641"/>
      <c r="X80" s="641"/>
      <c r="Y80" s="641"/>
      <c r="Z80" s="641"/>
      <c r="AA80" s="641"/>
      <c r="AB80" s="641"/>
      <c r="AC80" s="641"/>
      <c r="AD80" s="641"/>
      <c r="AE80" s="641"/>
      <c r="AF80" s="641"/>
      <c r="AG80" s="641"/>
      <c r="AH80" s="641"/>
      <c r="AI80" s="641"/>
      <c r="AJ80" s="641"/>
    </row>
    <row r="81" spans="1:36" ht="13.9" customHeight="1">
      <c r="A81" s="638"/>
      <c r="B81" s="638"/>
      <c r="C81" s="639"/>
      <c r="D81" s="639"/>
      <c r="E81" s="639"/>
      <c r="F81" s="639"/>
      <c r="G81" s="639"/>
      <c r="H81" s="640"/>
      <c r="I81" s="640"/>
      <c r="J81" s="640"/>
      <c r="K81" s="640"/>
      <c r="L81" s="640"/>
      <c r="M81" s="640"/>
      <c r="N81" s="640"/>
      <c r="O81" s="640"/>
      <c r="P81" s="640"/>
      <c r="Q81" s="640"/>
      <c r="R81" s="640"/>
      <c r="S81" s="640"/>
      <c r="T81" s="641"/>
      <c r="U81" s="641"/>
      <c r="V81" s="641"/>
      <c r="W81" s="641"/>
      <c r="X81" s="641"/>
      <c r="Y81" s="641"/>
      <c r="Z81" s="641"/>
      <c r="AA81" s="641"/>
      <c r="AB81" s="641"/>
      <c r="AC81" s="641"/>
      <c r="AD81" s="641"/>
      <c r="AE81" s="641"/>
      <c r="AF81" s="641"/>
      <c r="AG81" s="641"/>
      <c r="AH81" s="641"/>
      <c r="AI81" s="641"/>
      <c r="AJ81" s="641"/>
    </row>
    <row r="82" spans="1:36" ht="13.9" customHeight="1">
      <c r="A82" s="638"/>
      <c r="B82" s="638"/>
      <c r="C82" s="639"/>
      <c r="D82" s="639"/>
      <c r="E82" s="639"/>
      <c r="F82" s="639"/>
      <c r="G82" s="639"/>
      <c r="H82" s="640"/>
      <c r="I82" s="640"/>
      <c r="J82" s="640"/>
      <c r="K82" s="640"/>
      <c r="L82" s="640"/>
      <c r="M82" s="640"/>
      <c r="N82" s="640"/>
      <c r="O82" s="640"/>
      <c r="P82" s="640"/>
      <c r="Q82" s="640"/>
      <c r="R82" s="640"/>
      <c r="S82" s="640"/>
      <c r="T82" s="641"/>
      <c r="U82" s="641"/>
      <c r="V82" s="641"/>
      <c r="W82" s="641"/>
      <c r="X82" s="641"/>
      <c r="Y82" s="641"/>
      <c r="Z82" s="641"/>
      <c r="AA82" s="641"/>
      <c r="AB82" s="641"/>
      <c r="AC82" s="641"/>
      <c r="AD82" s="641"/>
      <c r="AE82" s="641"/>
      <c r="AF82" s="641"/>
      <c r="AG82" s="641"/>
      <c r="AH82" s="641"/>
      <c r="AI82" s="641"/>
      <c r="AJ82" s="641"/>
    </row>
    <row r="83" spans="1:36" ht="13.9" customHeight="1">
      <c r="A83" s="638"/>
      <c r="B83" s="638"/>
      <c r="C83" s="639"/>
      <c r="D83" s="639"/>
      <c r="E83" s="639"/>
      <c r="F83" s="639"/>
      <c r="G83" s="639"/>
      <c r="H83" s="640"/>
      <c r="I83" s="640"/>
      <c r="J83" s="640"/>
      <c r="K83" s="640"/>
      <c r="L83" s="640"/>
      <c r="M83" s="640"/>
      <c r="N83" s="640"/>
      <c r="O83" s="640"/>
      <c r="P83" s="640"/>
      <c r="Q83" s="640"/>
      <c r="R83" s="640"/>
      <c r="S83" s="640"/>
      <c r="T83" s="641"/>
      <c r="U83" s="641"/>
      <c r="V83" s="641"/>
      <c r="W83" s="641"/>
      <c r="X83" s="641"/>
      <c r="Y83" s="641"/>
      <c r="Z83" s="641"/>
      <c r="AA83" s="641"/>
      <c r="AB83" s="641"/>
      <c r="AC83" s="641"/>
      <c r="AD83" s="641"/>
      <c r="AE83" s="641"/>
      <c r="AF83" s="641"/>
      <c r="AG83" s="641"/>
      <c r="AH83" s="641"/>
      <c r="AI83" s="641"/>
      <c r="AJ83" s="641"/>
    </row>
    <row r="84" spans="1:36" ht="13.9" customHeight="1">
      <c r="A84" s="638"/>
      <c r="B84" s="638"/>
      <c r="C84" s="639"/>
      <c r="D84" s="639"/>
      <c r="E84" s="639"/>
      <c r="F84" s="639"/>
      <c r="G84" s="639"/>
      <c r="H84" s="640"/>
      <c r="I84" s="640"/>
      <c r="J84" s="640"/>
      <c r="K84" s="640"/>
      <c r="L84" s="640"/>
      <c r="M84" s="640"/>
      <c r="N84" s="640"/>
      <c r="O84" s="640"/>
      <c r="P84" s="640"/>
      <c r="Q84" s="640"/>
      <c r="R84" s="640"/>
      <c r="S84" s="640"/>
      <c r="T84" s="641"/>
      <c r="U84" s="641"/>
      <c r="V84" s="641"/>
      <c r="W84" s="641"/>
      <c r="X84" s="641"/>
      <c r="Y84" s="641"/>
      <c r="Z84" s="641"/>
      <c r="AA84" s="641"/>
      <c r="AB84" s="641"/>
      <c r="AC84" s="641"/>
      <c r="AD84" s="641"/>
      <c r="AE84" s="641"/>
      <c r="AF84" s="641"/>
      <c r="AG84" s="641"/>
      <c r="AH84" s="641"/>
      <c r="AI84" s="641"/>
      <c r="AJ84" s="641"/>
    </row>
    <row r="85" spans="1:36" ht="13.9" customHeight="1">
      <c r="A85" s="638"/>
      <c r="B85" s="638"/>
      <c r="C85" s="639"/>
      <c r="D85" s="639"/>
      <c r="E85" s="639"/>
      <c r="F85" s="639"/>
      <c r="G85" s="639"/>
      <c r="H85" s="640"/>
      <c r="I85" s="640"/>
      <c r="J85" s="640"/>
      <c r="K85" s="640"/>
      <c r="L85" s="640"/>
      <c r="M85" s="640"/>
      <c r="N85" s="640"/>
      <c r="O85" s="640"/>
      <c r="P85" s="640"/>
      <c r="Q85" s="640"/>
      <c r="R85" s="640"/>
      <c r="S85" s="640"/>
      <c r="T85" s="641"/>
      <c r="U85" s="641"/>
      <c r="V85" s="641"/>
      <c r="W85" s="641"/>
      <c r="X85" s="641"/>
      <c r="Y85" s="641"/>
      <c r="Z85" s="641"/>
      <c r="AA85" s="641"/>
      <c r="AB85" s="641"/>
      <c r="AC85" s="641"/>
      <c r="AD85" s="641"/>
      <c r="AE85" s="641"/>
      <c r="AF85" s="641"/>
      <c r="AG85" s="641"/>
      <c r="AH85" s="641"/>
      <c r="AI85" s="641"/>
      <c r="AJ85" s="641"/>
    </row>
    <row r="86" spans="1:36" ht="13.9" customHeight="1">
      <c r="A86" s="638"/>
      <c r="B86" s="638"/>
      <c r="C86" s="639"/>
      <c r="D86" s="639"/>
      <c r="E86" s="639"/>
      <c r="F86" s="639"/>
      <c r="G86" s="639"/>
      <c r="H86" s="640"/>
      <c r="I86" s="640"/>
      <c r="J86" s="640"/>
      <c r="K86" s="640"/>
      <c r="L86" s="640"/>
      <c r="M86" s="640"/>
      <c r="N86" s="640"/>
      <c r="O86" s="640"/>
      <c r="P86" s="640"/>
      <c r="Q86" s="640"/>
      <c r="R86" s="640"/>
      <c r="S86" s="640"/>
      <c r="T86" s="641"/>
      <c r="U86" s="641"/>
      <c r="V86" s="641"/>
      <c r="W86" s="641"/>
      <c r="X86" s="641"/>
      <c r="Y86" s="641"/>
      <c r="Z86" s="641"/>
      <c r="AA86" s="641"/>
      <c r="AB86" s="641"/>
      <c r="AC86" s="641"/>
      <c r="AD86" s="641"/>
      <c r="AE86" s="641"/>
      <c r="AF86" s="641"/>
      <c r="AG86" s="641"/>
      <c r="AH86" s="641"/>
      <c r="AI86" s="641"/>
      <c r="AJ86" s="641"/>
    </row>
    <row r="87" spans="1:36" ht="13.9" customHeight="1">
      <c r="A87" s="638"/>
      <c r="B87" s="638"/>
      <c r="C87" s="639"/>
      <c r="D87" s="639"/>
      <c r="E87" s="639"/>
      <c r="F87" s="639"/>
      <c r="G87" s="639"/>
      <c r="H87" s="640"/>
      <c r="I87" s="640"/>
      <c r="J87" s="640"/>
      <c r="K87" s="640"/>
      <c r="L87" s="640"/>
      <c r="M87" s="640"/>
      <c r="N87" s="640"/>
      <c r="O87" s="640"/>
      <c r="P87" s="640"/>
      <c r="Q87" s="640"/>
      <c r="R87" s="640"/>
      <c r="S87" s="640"/>
      <c r="T87" s="641"/>
      <c r="U87" s="641"/>
      <c r="V87" s="641"/>
      <c r="W87" s="641"/>
      <c r="X87" s="641"/>
      <c r="Y87" s="641"/>
      <c r="Z87" s="641"/>
      <c r="AA87" s="641"/>
      <c r="AB87" s="641"/>
      <c r="AC87" s="641"/>
      <c r="AD87" s="641"/>
      <c r="AE87" s="641"/>
      <c r="AF87" s="641"/>
      <c r="AG87" s="641"/>
      <c r="AH87" s="641"/>
      <c r="AI87" s="641"/>
      <c r="AJ87" s="641"/>
    </row>
    <row r="88" spans="1:36" ht="13.9" customHeight="1">
      <c r="A88" s="638"/>
      <c r="B88" s="638"/>
      <c r="C88" s="639"/>
      <c r="D88" s="639"/>
      <c r="E88" s="639"/>
      <c r="F88" s="639"/>
      <c r="G88" s="639"/>
      <c r="H88" s="640"/>
      <c r="I88" s="640"/>
      <c r="J88" s="640"/>
      <c r="K88" s="640"/>
      <c r="L88" s="640"/>
      <c r="M88" s="640"/>
      <c r="N88" s="640"/>
      <c r="O88" s="640"/>
      <c r="P88" s="640"/>
      <c r="Q88" s="640"/>
      <c r="R88" s="640"/>
      <c r="S88" s="640"/>
      <c r="T88" s="641"/>
      <c r="U88" s="641"/>
      <c r="V88" s="641"/>
      <c r="W88" s="641"/>
      <c r="X88" s="641"/>
      <c r="Y88" s="641"/>
      <c r="Z88" s="641"/>
      <c r="AA88" s="641"/>
      <c r="AB88" s="641"/>
      <c r="AC88" s="641"/>
      <c r="AD88" s="641"/>
      <c r="AE88" s="641"/>
      <c r="AF88" s="641"/>
      <c r="AG88" s="641"/>
      <c r="AH88" s="641"/>
      <c r="AI88" s="641"/>
      <c r="AJ88" s="641"/>
    </row>
    <row r="89" spans="1:36" ht="13.9" customHeight="1">
      <c r="A89" s="638"/>
      <c r="B89" s="638"/>
      <c r="C89" s="639"/>
      <c r="D89" s="639"/>
      <c r="E89" s="639"/>
      <c r="F89" s="639"/>
      <c r="G89" s="639"/>
      <c r="H89" s="640"/>
      <c r="I89" s="640"/>
      <c r="J89" s="640"/>
      <c r="K89" s="640"/>
      <c r="L89" s="640"/>
      <c r="M89" s="640"/>
      <c r="N89" s="640"/>
      <c r="O89" s="640"/>
      <c r="P89" s="640"/>
      <c r="Q89" s="640"/>
      <c r="R89" s="640"/>
      <c r="S89" s="640"/>
      <c r="T89" s="641"/>
      <c r="U89" s="641"/>
      <c r="V89" s="641"/>
      <c r="W89" s="641"/>
      <c r="X89" s="641"/>
      <c r="Y89" s="641"/>
      <c r="Z89" s="641"/>
      <c r="AA89" s="641"/>
      <c r="AB89" s="641"/>
      <c r="AC89" s="641"/>
      <c r="AD89" s="641"/>
      <c r="AE89" s="641"/>
      <c r="AF89" s="641"/>
      <c r="AG89" s="641"/>
      <c r="AH89" s="641"/>
      <c r="AI89" s="641"/>
      <c r="AJ89" s="641"/>
    </row>
    <row r="90" spans="1:36" ht="13.9" customHeight="1">
      <c r="A90" s="638"/>
      <c r="B90" s="638"/>
      <c r="C90" s="639"/>
      <c r="D90" s="639"/>
      <c r="E90" s="639"/>
      <c r="F90" s="639"/>
      <c r="G90" s="639"/>
      <c r="H90" s="640"/>
      <c r="I90" s="640"/>
      <c r="J90" s="640"/>
      <c r="K90" s="640"/>
      <c r="L90" s="640"/>
      <c r="M90" s="640"/>
      <c r="N90" s="640"/>
      <c r="O90" s="640"/>
      <c r="P90" s="640"/>
      <c r="Q90" s="640"/>
      <c r="R90" s="640"/>
      <c r="S90" s="640"/>
      <c r="T90" s="641"/>
      <c r="U90" s="641"/>
      <c r="V90" s="641"/>
      <c r="W90" s="641"/>
      <c r="X90" s="641"/>
      <c r="Y90" s="641"/>
      <c r="Z90" s="641"/>
      <c r="AA90" s="641"/>
      <c r="AB90" s="641"/>
      <c r="AC90" s="641"/>
      <c r="AD90" s="641"/>
      <c r="AE90" s="641"/>
      <c r="AF90" s="641"/>
      <c r="AG90" s="641"/>
      <c r="AH90" s="641"/>
      <c r="AI90" s="641"/>
      <c r="AJ90" s="641"/>
    </row>
    <row r="91" spans="1:36" ht="13.9" customHeight="1">
      <c r="A91" s="638"/>
      <c r="B91" s="638"/>
      <c r="C91" s="639"/>
      <c r="D91" s="639"/>
      <c r="E91" s="639"/>
      <c r="F91" s="639"/>
      <c r="G91" s="639"/>
      <c r="H91" s="640"/>
      <c r="I91" s="640"/>
      <c r="J91" s="640"/>
      <c r="K91" s="640"/>
      <c r="L91" s="640"/>
      <c r="M91" s="640"/>
      <c r="N91" s="640"/>
      <c r="O91" s="640"/>
      <c r="P91" s="640"/>
      <c r="Q91" s="640"/>
      <c r="R91" s="640"/>
      <c r="S91" s="640"/>
      <c r="T91" s="641"/>
      <c r="U91" s="641"/>
      <c r="V91" s="641"/>
      <c r="W91" s="641"/>
      <c r="X91" s="641"/>
      <c r="Y91" s="641"/>
      <c r="Z91" s="641"/>
      <c r="AA91" s="641"/>
      <c r="AB91" s="641"/>
      <c r="AC91" s="641"/>
      <c r="AD91" s="641"/>
      <c r="AE91" s="641"/>
      <c r="AF91" s="641"/>
      <c r="AG91" s="641"/>
      <c r="AH91" s="641"/>
      <c r="AI91" s="641"/>
      <c r="AJ91" s="641"/>
    </row>
    <row r="92" spans="1:36" ht="13.9" customHeight="1">
      <c r="A92" s="638"/>
      <c r="B92" s="638"/>
      <c r="C92" s="639"/>
      <c r="D92" s="639"/>
      <c r="E92" s="639"/>
      <c r="F92" s="639"/>
      <c r="G92" s="639"/>
      <c r="H92" s="640"/>
      <c r="I92" s="640"/>
      <c r="J92" s="640"/>
      <c r="K92" s="640"/>
      <c r="L92" s="640"/>
      <c r="M92" s="640"/>
      <c r="N92" s="640"/>
      <c r="O92" s="640"/>
      <c r="P92" s="640"/>
      <c r="Q92" s="640"/>
      <c r="R92" s="640"/>
      <c r="S92" s="640"/>
      <c r="T92" s="641"/>
      <c r="U92" s="641"/>
      <c r="V92" s="641"/>
      <c r="W92" s="641"/>
      <c r="X92" s="641"/>
      <c r="Y92" s="641"/>
      <c r="Z92" s="641"/>
      <c r="AA92" s="641"/>
      <c r="AB92" s="641"/>
      <c r="AC92" s="641"/>
      <c r="AD92" s="641"/>
      <c r="AE92" s="641"/>
      <c r="AF92" s="641"/>
      <c r="AG92" s="641"/>
      <c r="AH92" s="641"/>
      <c r="AI92" s="641"/>
      <c r="AJ92" s="641"/>
    </row>
    <row r="93" spans="1:36" ht="13.9" customHeight="1">
      <c r="A93" s="638"/>
      <c r="B93" s="638"/>
      <c r="C93" s="639"/>
      <c r="D93" s="639"/>
      <c r="E93" s="639"/>
      <c r="F93" s="639"/>
      <c r="G93" s="639"/>
      <c r="H93" s="640"/>
      <c r="I93" s="640"/>
      <c r="J93" s="640"/>
      <c r="K93" s="640"/>
      <c r="L93" s="640"/>
      <c r="M93" s="640"/>
      <c r="N93" s="640"/>
      <c r="O93" s="640"/>
      <c r="P93" s="640"/>
      <c r="Q93" s="640"/>
      <c r="R93" s="640"/>
      <c r="S93" s="640"/>
      <c r="T93" s="641"/>
      <c r="U93" s="641"/>
      <c r="V93" s="641"/>
      <c r="W93" s="641"/>
      <c r="X93" s="641"/>
      <c r="Y93" s="641"/>
      <c r="Z93" s="641"/>
      <c r="AA93" s="641"/>
      <c r="AB93" s="641"/>
      <c r="AC93" s="641"/>
      <c r="AD93" s="641"/>
      <c r="AE93" s="641"/>
      <c r="AF93" s="641"/>
      <c r="AG93" s="641"/>
      <c r="AH93" s="641"/>
      <c r="AI93" s="641"/>
      <c r="AJ93" s="641"/>
    </row>
    <row r="94" spans="1:36" ht="13.9" customHeight="1">
      <c r="A94" s="638"/>
      <c r="B94" s="638"/>
      <c r="C94" s="639"/>
      <c r="D94" s="639"/>
      <c r="E94" s="639"/>
      <c r="F94" s="639"/>
      <c r="G94" s="639"/>
      <c r="H94" s="640"/>
      <c r="I94" s="640"/>
      <c r="J94" s="640"/>
      <c r="K94" s="640"/>
      <c r="L94" s="640"/>
      <c r="M94" s="640"/>
      <c r="N94" s="640"/>
      <c r="O94" s="640"/>
      <c r="P94" s="640"/>
      <c r="Q94" s="640"/>
      <c r="R94" s="640"/>
      <c r="S94" s="640"/>
      <c r="T94" s="641"/>
      <c r="U94" s="641"/>
      <c r="V94" s="641"/>
      <c r="W94" s="641"/>
      <c r="X94" s="641"/>
      <c r="Y94" s="641"/>
      <c r="Z94" s="641"/>
      <c r="AA94" s="641"/>
      <c r="AB94" s="641"/>
      <c r="AC94" s="641"/>
      <c r="AD94" s="641"/>
      <c r="AE94" s="641"/>
      <c r="AF94" s="641"/>
      <c r="AG94" s="641"/>
      <c r="AH94" s="641"/>
      <c r="AI94" s="641"/>
      <c r="AJ94" s="641"/>
    </row>
    <row r="95" spans="1:36" ht="13.9" customHeight="1">
      <c r="A95" s="638"/>
      <c r="B95" s="638"/>
      <c r="C95" s="639"/>
      <c r="D95" s="639"/>
      <c r="E95" s="639"/>
      <c r="F95" s="639"/>
      <c r="G95" s="639"/>
      <c r="H95" s="640"/>
      <c r="I95" s="640"/>
      <c r="J95" s="640"/>
      <c r="K95" s="640"/>
      <c r="L95" s="640"/>
      <c r="M95" s="640"/>
      <c r="N95" s="640"/>
      <c r="O95" s="640"/>
      <c r="P95" s="640"/>
      <c r="Q95" s="640"/>
      <c r="R95" s="640"/>
      <c r="S95" s="640"/>
      <c r="T95" s="641"/>
      <c r="U95" s="641"/>
      <c r="V95" s="641"/>
      <c r="W95" s="641"/>
      <c r="X95" s="641"/>
      <c r="Y95" s="641"/>
      <c r="Z95" s="641"/>
      <c r="AA95" s="641"/>
      <c r="AB95" s="641"/>
      <c r="AC95" s="641"/>
      <c r="AD95" s="641"/>
      <c r="AE95" s="641"/>
      <c r="AF95" s="641"/>
      <c r="AG95" s="641"/>
      <c r="AH95" s="641"/>
      <c r="AI95" s="641"/>
      <c r="AJ95" s="641"/>
    </row>
    <row r="96" spans="1:36" ht="13.9" customHeight="1">
      <c r="A96" s="638"/>
      <c r="B96" s="638"/>
      <c r="C96" s="639"/>
      <c r="D96" s="639"/>
      <c r="E96" s="639"/>
      <c r="F96" s="639"/>
      <c r="G96" s="639"/>
      <c r="H96" s="640"/>
      <c r="I96" s="640"/>
      <c r="J96" s="640"/>
      <c r="K96" s="640"/>
      <c r="L96" s="640"/>
      <c r="M96" s="640"/>
      <c r="N96" s="640"/>
      <c r="O96" s="640"/>
      <c r="P96" s="640"/>
      <c r="Q96" s="640"/>
      <c r="R96" s="640"/>
      <c r="S96" s="640"/>
      <c r="T96" s="641"/>
      <c r="U96" s="641"/>
      <c r="V96" s="641"/>
      <c r="W96" s="641"/>
      <c r="X96" s="641"/>
      <c r="Y96" s="641"/>
      <c r="Z96" s="641"/>
      <c r="AA96" s="641"/>
      <c r="AB96" s="641"/>
      <c r="AC96" s="641"/>
      <c r="AD96" s="641"/>
      <c r="AE96" s="641"/>
      <c r="AF96" s="641"/>
      <c r="AG96" s="641"/>
      <c r="AH96" s="641"/>
      <c r="AI96" s="641"/>
      <c r="AJ96" s="641"/>
    </row>
    <row r="97" spans="1:36" ht="13.9" customHeight="1">
      <c r="A97" s="638"/>
      <c r="B97" s="638"/>
      <c r="C97" s="639"/>
      <c r="D97" s="639"/>
      <c r="E97" s="639"/>
      <c r="F97" s="639"/>
      <c r="G97" s="639"/>
      <c r="H97" s="640"/>
      <c r="I97" s="640"/>
      <c r="J97" s="640"/>
      <c r="K97" s="640"/>
      <c r="L97" s="640"/>
      <c r="M97" s="640"/>
      <c r="N97" s="640"/>
      <c r="O97" s="640"/>
      <c r="P97" s="640"/>
      <c r="Q97" s="640"/>
      <c r="R97" s="640"/>
      <c r="S97" s="640"/>
      <c r="T97" s="641"/>
      <c r="U97" s="641"/>
      <c r="V97" s="641"/>
      <c r="W97" s="641"/>
      <c r="X97" s="641"/>
      <c r="Y97" s="641"/>
      <c r="Z97" s="641"/>
      <c r="AA97" s="641"/>
      <c r="AB97" s="641"/>
      <c r="AC97" s="641"/>
      <c r="AD97" s="641"/>
      <c r="AE97" s="641"/>
      <c r="AF97" s="641"/>
      <c r="AG97" s="641"/>
      <c r="AH97" s="641"/>
      <c r="AI97" s="641"/>
      <c r="AJ97" s="641"/>
    </row>
    <row r="98" spans="1:36" ht="13.9" customHeight="1">
      <c r="A98" s="638"/>
      <c r="B98" s="638"/>
      <c r="C98" s="639"/>
      <c r="D98" s="639"/>
      <c r="E98" s="639"/>
      <c r="F98" s="639"/>
      <c r="G98" s="639"/>
      <c r="H98" s="640"/>
      <c r="I98" s="640"/>
      <c r="J98" s="640"/>
      <c r="K98" s="640"/>
      <c r="L98" s="640"/>
      <c r="M98" s="640"/>
      <c r="N98" s="640"/>
      <c r="O98" s="640"/>
      <c r="P98" s="640"/>
      <c r="Q98" s="640"/>
      <c r="R98" s="640"/>
      <c r="S98" s="640"/>
      <c r="T98" s="641"/>
      <c r="U98" s="641"/>
      <c r="V98" s="641"/>
      <c r="W98" s="641"/>
      <c r="X98" s="641"/>
      <c r="Y98" s="641"/>
      <c r="Z98" s="641"/>
      <c r="AA98" s="641"/>
      <c r="AB98" s="641"/>
      <c r="AC98" s="641"/>
      <c r="AD98" s="641"/>
      <c r="AE98" s="641"/>
      <c r="AF98" s="641"/>
      <c r="AG98" s="641"/>
      <c r="AH98" s="641"/>
      <c r="AI98" s="641"/>
      <c r="AJ98" s="641"/>
    </row>
    <row r="99" spans="1:36" ht="13.9" customHeight="1">
      <c r="A99" s="638"/>
      <c r="B99" s="638"/>
      <c r="C99" s="639"/>
      <c r="D99" s="639"/>
      <c r="E99" s="639"/>
      <c r="F99" s="639"/>
      <c r="G99" s="639"/>
      <c r="H99" s="640"/>
      <c r="I99" s="640"/>
      <c r="J99" s="640"/>
      <c r="K99" s="640"/>
      <c r="L99" s="640"/>
      <c r="M99" s="640"/>
      <c r="N99" s="640"/>
      <c r="O99" s="640"/>
      <c r="P99" s="640"/>
      <c r="Q99" s="640"/>
      <c r="R99" s="640"/>
      <c r="S99" s="640"/>
      <c r="T99" s="641"/>
      <c r="U99" s="641"/>
      <c r="V99" s="641"/>
      <c r="W99" s="641"/>
      <c r="X99" s="641"/>
      <c r="Y99" s="641"/>
      <c r="Z99" s="641"/>
      <c r="AA99" s="641"/>
      <c r="AB99" s="641"/>
      <c r="AC99" s="641"/>
      <c r="AD99" s="641"/>
      <c r="AE99" s="641"/>
      <c r="AF99" s="641"/>
      <c r="AG99" s="641"/>
      <c r="AH99" s="641"/>
      <c r="AI99" s="641"/>
      <c r="AJ99" s="641"/>
    </row>
    <row r="100" spans="1:36" ht="13.9" customHeight="1">
      <c r="A100" s="638"/>
      <c r="B100" s="638"/>
      <c r="C100" s="639"/>
      <c r="D100" s="639"/>
      <c r="E100" s="639"/>
      <c r="F100" s="639"/>
      <c r="G100" s="639"/>
      <c r="H100" s="640"/>
      <c r="I100" s="640"/>
      <c r="J100" s="640"/>
      <c r="K100" s="640"/>
      <c r="L100" s="640"/>
      <c r="M100" s="640"/>
      <c r="N100" s="640"/>
      <c r="O100" s="640"/>
      <c r="P100" s="640"/>
      <c r="Q100" s="640"/>
      <c r="R100" s="640"/>
      <c r="S100" s="640"/>
      <c r="T100" s="641"/>
      <c r="U100" s="641"/>
      <c r="V100" s="641"/>
      <c r="W100" s="641"/>
      <c r="X100" s="641"/>
      <c r="Y100" s="641"/>
      <c r="Z100" s="641"/>
      <c r="AA100" s="641"/>
      <c r="AB100" s="641"/>
      <c r="AC100" s="641"/>
      <c r="AD100" s="641"/>
      <c r="AE100" s="641"/>
      <c r="AF100" s="641"/>
      <c r="AG100" s="641"/>
      <c r="AH100" s="641"/>
      <c r="AI100" s="641"/>
      <c r="AJ100" s="641"/>
    </row>
    <row r="101" spans="1:36" ht="13.9" customHeight="1">
      <c r="A101" s="638"/>
      <c r="B101" s="638"/>
      <c r="C101" s="639"/>
      <c r="D101" s="639"/>
      <c r="E101" s="639"/>
      <c r="F101" s="639"/>
      <c r="G101" s="639"/>
      <c r="H101" s="640"/>
      <c r="I101" s="640"/>
      <c r="J101" s="640"/>
      <c r="K101" s="640"/>
      <c r="L101" s="640"/>
      <c r="M101" s="640"/>
      <c r="N101" s="640"/>
      <c r="O101" s="640"/>
      <c r="P101" s="640"/>
      <c r="Q101" s="640"/>
      <c r="R101" s="640"/>
      <c r="S101" s="640"/>
      <c r="T101" s="641"/>
      <c r="U101" s="641"/>
      <c r="V101" s="641"/>
      <c r="W101" s="641"/>
      <c r="X101" s="641"/>
      <c r="Y101" s="641"/>
      <c r="Z101" s="641"/>
      <c r="AA101" s="641"/>
      <c r="AB101" s="641"/>
      <c r="AC101" s="641"/>
      <c r="AD101" s="641"/>
      <c r="AE101" s="641"/>
      <c r="AF101" s="641"/>
      <c r="AG101" s="641"/>
      <c r="AH101" s="641"/>
      <c r="AI101" s="641"/>
      <c r="AJ101" s="641"/>
    </row>
    <row r="102" spans="1:36" ht="13.9" customHeight="1">
      <c r="A102" s="638"/>
      <c r="B102" s="638"/>
      <c r="C102" s="639"/>
      <c r="D102" s="639"/>
      <c r="E102" s="639"/>
      <c r="F102" s="639"/>
      <c r="G102" s="639"/>
      <c r="H102" s="640"/>
      <c r="I102" s="640"/>
      <c r="J102" s="640"/>
      <c r="K102" s="640"/>
      <c r="L102" s="640"/>
      <c r="M102" s="640"/>
      <c r="N102" s="640"/>
      <c r="O102" s="640"/>
      <c r="P102" s="640"/>
      <c r="Q102" s="640"/>
      <c r="R102" s="640"/>
      <c r="S102" s="640"/>
      <c r="T102" s="641"/>
      <c r="U102" s="641"/>
      <c r="V102" s="641"/>
      <c r="W102" s="641"/>
      <c r="X102" s="641"/>
      <c r="Y102" s="641"/>
      <c r="Z102" s="641"/>
      <c r="AA102" s="641"/>
      <c r="AB102" s="641"/>
      <c r="AC102" s="641"/>
      <c r="AD102" s="641"/>
      <c r="AE102" s="641"/>
      <c r="AF102" s="641"/>
      <c r="AG102" s="641"/>
      <c r="AH102" s="641"/>
      <c r="AI102" s="641"/>
      <c r="AJ102" s="641"/>
    </row>
    <row r="103" spans="1:36" ht="13.9" customHeight="1">
      <c r="A103" s="638"/>
      <c r="B103" s="638"/>
      <c r="C103" s="639"/>
      <c r="D103" s="639"/>
      <c r="E103" s="639"/>
      <c r="F103" s="639"/>
      <c r="G103" s="639"/>
      <c r="H103" s="640"/>
      <c r="I103" s="640"/>
      <c r="J103" s="640"/>
      <c r="K103" s="640"/>
      <c r="L103" s="640"/>
      <c r="M103" s="640"/>
      <c r="N103" s="640"/>
      <c r="O103" s="640"/>
      <c r="P103" s="640"/>
      <c r="Q103" s="640"/>
      <c r="R103" s="640"/>
      <c r="S103" s="640"/>
      <c r="T103" s="641"/>
      <c r="U103" s="641"/>
      <c r="V103" s="641"/>
      <c r="W103" s="641"/>
      <c r="X103" s="641"/>
      <c r="Y103" s="641"/>
      <c r="Z103" s="641"/>
      <c r="AA103" s="641"/>
      <c r="AB103" s="641"/>
      <c r="AC103" s="641"/>
      <c r="AD103" s="641"/>
      <c r="AE103" s="641"/>
      <c r="AF103" s="641"/>
      <c r="AG103" s="641"/>
      <c r="AH103" s="641"/>
      <c r="AI103" s="641"/>
      <c r="AJ103" s="641"/>
    </row>
    <row r="104" spans="1:36" ht="13.9" customHeight="1">
      <c r="A104" s="638"/>
      <c r="B104" s="638"/>
      <c r="C104" s="639"/>
      <c r="D104" s="639"/>
      <c r="E104" s="639"/>
      <c r="F104" s="639"/>
      <c r="G104" s="639"/>
      <c r="H104" s="640"/>
      <c r="I104" s="640"/>
      <c r="J104" s="640"/>
      <c r="K104" s="640"/>
      <c r="L104" s="640"/>
      <c r="M104" s="640"/>
      <c r="N104" s="640"/>
      <c r="O104" s="640"/>
      <c r="P104" s="640"/>
      <c r="Q104" s="640"/>
      <c r="R104" s="640"/>
      <c r="S104" s="640"/>
      <c r="T104" s="641"/>
      <c r="U104" s="641"/>
      <c r="V104" s="641"/>
      <c r="W104" s="641"/>
      <c r="X104" s="641"/>
      <c r="Y104" s="641"/>
      <c r="Z104" s="641"/>
      <c r="AA104" s="641"/>
      <c r="AB104" s="641"/>
      <c r="AC104" s="641"/>
      <c r="AD104" s="641"/>
      <c r="AE104" s="641"/>
      <c r="AF104" s="641"/>
      <c r="AG104" s="641"/>
      <c r="AH104" s="641"/>
      <c r="AI104" s="641"/>
      <c r="AJ104" s="641"/>
    </row>
    <row r="105" spans="1:36" ht="13.9" customHeight="1">
      <c r="A105" s="638"/>
      <c r="B105" s="638"/>
      <c r="C105" s="639"/>
      <c r="D105" s="639"/>
      <c r="E105" s="639"/>
      <c r="F105" s="639"/>
      <c r="G105" s="639"/>
      <c r="H105" s="640"/>
      <c r="I105" s="640"/>
      <c r="J105" s="640"/>
      <c r="K105" s="640"/>
      <c r="L105" s="640"/>
      <c r="M105" s="640"/>
      <c r="N105" s="640"/>
      <c r="O105" s="640"/>
      <c r="P105" s="640"/>
      <c r="Q105" s="640"/>
      <c r="R105" s="640"/>
      <c r="S105" s="640"/>
      <c r="T105" s="641"/>
      <c r="U105" s="641"/>
      <c r="V105" s="641"/>
      <c r="W105" s="641"/>
      <c r="X105" s="641"/>
      <c r="Y105" s="641"/>
      <c r="Z105" s="641"/>
      <c r="AA105" s="641"/>
      <c r="AB105" s="641"/>
      <c r="AC105" s="641"/>
      <c r="AD105" s="641"/>
      <c r="AE105" s="641"/>
      <c r="AF105" s="641"/>
      <c r="AG105" s="641"/>
      <c r="AH105" s="641"/>
      <c r="AI105" s="641"/>
      <c r="AJ105" s="641"/>
    </row>
    <row r="106" spans="1:36" ht="13.9" customHeight="1">
      <c r="A106" s="638"/>
      <c r="B106" s="638"/>
      <c r="C106" s="639"/>
      <c r="D106" s="639"/>
      <c r="E106" s="639"/>
      <c r="F106" s="639"/>
      <c r="G106" s="639"/>
      <c r="H106" s="640"/>
      <c r="I106" s="640"/>
      <c r="J106" s="640"/>
      <c r="K106" s="640"/>
      <c r="L106" s="640"/>
      <c r="M106" s="640"/>
      <c r="N106" s="640"/>
      <c r="O106" s="640"/>
      <c r="P106" s="640"/>
      <c r="Q106" s="640"/>
      <c r="R106" s="640"/>
      <c r="S106" s="640"/>
      <c r="T106" s="641"/>
      <c r="U106" s="641"/>
      <c r="V106" s="641"/>
      <c r="W106" s="641"/>
      <c r="X106" s="641"/>
      <c r="Y106" s="641"/>
      <c r="Z106" s="641"/>
      <c r="AA106" s="641"/>
      <c r="AB106" s="641"/>
      <c r="AC106" s="641"/>
      <c r="AD106" s="641"/>
      <c r="AE106" s="641"/>
      <c r="AF106" s="641"/>
      <c r="AG106" s="641"/>
      <c r="AH106" s="641"/>
      <c r="AI106" s="641"/>
      <c r="AJ106" s="641"/>
    </row>
    <row r="107" spans="1:36" ht="13.9" customHeight="1">
      <c r="A107" s="638"/>
      <c r="B107" s="638"/>
      <c r="C107" s="639"/>
      <c r="D107" s="639"/>
      <c r="E107" s="639"/>
      <c r="F107" s="639"/>
      <c r="G107" s="639"/>
      <c r="H107" s="640"/>
      <c r="I107" s="640"/>
      <c r="J107" s="640"/>
      <c r="K107" s="640"/>
      <c r="L107" s="640"/>
      <c r="M107" s="640"/>
      <c r="N107" s="640"/>
      <c r="O107" s="640"/>
      <c r="P107" s="640"/>
      <c r="Q107" s="640"/>
      <c r="R107" s="640"/>
      <c r="S107" s="640"/>
      <c r="T107" s="641"/>
      <c r="U107" s="641"/>
      <c r="V107" s="641"/>
      <c r="W107" s="641"/>
      <c r="X107" s="641"/>
      <c r="Y107" s="641"/>
      <c r="Z107" s="641"/>
      <c r="AA107" s="641"/>
      <c r="AB107" s="641"/>
      <c r="AC107" s="641"/>
      <c r="AD107" s="641"/>
      <c r="AE107" s="641"/>
      <c r="AF107" s="641"/>
      <c r="AG107" s="641"/>
      <c r="AH107" s="641"/>
      <c r="AI107" s="641"/>
      <c r="AJ107" s="641"/>
    </row>
    <row r="108" spans="1:36" ht="13.9" customHeight="1">
      <c r="A108" s="638"/>
      <c r="B108" s="638"/>
      <c r="C108" s="639"/>
      <c r="D108" s="639"/>
      <c r="E108" s="639"/>
      <c r="F108" s="639"/>
      <c r="G108" s="639"/>
      <c r="H108" s="640"/>
      <c r="I108" s="640"/>
      <c r="J108" s="640"/>
      <c r="K108" s="640"/>
      <c r="L108" s="640"/>
      <c r="M108" s="640"/>
      <c r="N108" s="640"/>
      <c r="O108" s="640"/>
      <c r="P108" s="640"/>
      <c r="Q108" s="640"/>
      <c r="R108" s="640"/>
      <c r="S108" s="640"/>
      <c r="T108" s="641"/>
      <c r="U108" s="641"/>
      <c r="V108" s="641"/>
      <c r="W108" s="641"/>
      <c r="X108" s="641"/>
      <c r="Y108" s="641"/>
      <c r="Z108" s="641"/>
      <c r="AA108" s="641"/>
      <c r="AB108" s="641"/>
      <c r="AC108" s="641"/>
      <c r="AD108" s="641"/>
      <c r="AE108" s="641"/>
      <c r="AF108" s="641"/>
      <c r="AG108" s="641"/>
      <c r="AH108" s="641"/>
      <c r="AI108" s="641"/>
      <c r="AJ108" s="641"/>
    </row>
    <row r="109" spans="1:36" ht="13.9" customHeight="1">
      <c r="A109" s="638"/>
      <c r="B109" s="638"/>
      <c r="C109" s="639"/>
      <c r="D109" s="639"/>
      <c r="E109" s="639"/>
      <c r="F109" s="639"/>
      <c r="G109" s="639"/>
      <c r="H109" s="640"/>
      <c r="I109" s="640"/>
      <c r="J109" s="640"/>
      <c r="K109" s="640"/>
      <c r="L109" s="640"/>
      <c r="M109" s="640"/>
      <c r="N109" s="640"/>
      <c r="O109" s="640"/>
      <c r="P109" s="640"/>
      <c r="Q109" s="640"/>
      <c r="R109" s="640"/>
      <c r="S109" s="640"/>
      <c r="T109" s="641"/>
      <c r="U109" s="641"/>
      <c r="V109" s="641"/>
      <c r="W109" s="641"/>
      <c r="X109" s="641"/>
      <c r="Y109" s="641"/>
      <c r="Z109" s="641"/>
      <c r="AA109" s="641"/>
      <c r="AB109" s="641"/>
      <c r="AC109" s="641"/>
      <c r="AD109" s="641"/>
      <c r="AE109" s="641"/>
      <c r="AF109" s="641"/>
      <c r="AG109" s="641"/>
      <c r="AH109" s="641"/>
      <c r="AI109" s="641"/>
      <c r="AJ109" s="641"/>
    </row>
    <row r="110" spans="1:36" ht="13.9" customHeight="1">
      <c r="A110" s="638"/>
      <c r="B110" s="638"/>
      <c r="C110" s="639"/>
      <c r="D110" s="639"/>
      <c r="E110" s="639"/>
      <c r="F110" s="639"/>
      <c r="G110" s="639"/>
      <c r="H110" s="640"/>
      <c r="I110" s="640"/>
      <c r="J110" s="640"/>
      <c r="K110" s="640"/>
      <c r="L110" s="640"/>
      <c r="M110" s="640"/>
      <c r="N110" s="640"/>
      <c r="O110" s="640"/>
      <c r="P110" s="640"/>
      <c r="Q110" s="640"/>
      <c r="R110" s="640"/>
      <c r="S110" s="640"/>
      <c r="T110" s="641"/>
      <c r="U110" s="641"/>
      <c r="V110" s="641"/>
      <c r="W110" s="641"/>
      <c r="X110" s="641"/>
      <c r="Y110" s="641"/>
      <c r="Z110" s="641"/>
      <c r="AA110" s="641"/>
      <c r="AB110" s="641"/>
      <c r="AC110" s="641"/>
      <c r="AD110" s="641"/>
      <c r="AE110" s="641"/>
      <c r="AF110" s="641"/>
      <c r="AG110" s="641"/>
      <c r="AH110" s="641"/>
      <c r="AI110" s="641"/>
      <c r="AJ110" s="641"/>
    </row>
    <row r="111" spans="1:36" ht="13.9" customHeight="1">
      <c r="A111" s="638"/>
      <c r="B111" s="638"/>
      <c r="C111" s="639"/>
      <c r="D111" s="639"/>
      <c r="E111" s="639"/>
      <c r="F111" s="639"/>
      <c r="G111" s="639"/>
      <c r="H111" s="640"/>
      <c r="I111" s="640"/>
      <c r="J111" s="640"/>
      <c r="K111" s="640"/>
      <c r="L111" s="640"/>
      <c r="M111" s="640"/>
      <c r="N111" s="640"/>
      <c r="O111" s="640"/>
      <c r="P111" s="640"/>
      <c r="Q111" s="640"/>
      <c r="R111" s="640"/>
      <c r="S111" s="640"/>
      <c r="T111" s="641"/>
      <c r="U111" s="641"/>
      <c r="V111" s="641"/>
      <c r="W111" s="641"/>
      <c r="X111" s="641"/>
      <c r="Y111" s="641"/>
      <c r="Z111" s="641"/>
      <c r="AA111" s="641"/>
      <c r="AB111" s="641"/>
      <c r="AC111" s="641"/>
      <c r="AD111" s="641"/>
      <c r="AE111" s="641"/>
      <c r="AF111" s="641"/>
      <c r="AG111" s="641"/>
      <c r="AH111" s="641"/>
      <c r="AI111" s="641"/>
      <c r="AJ111" s="641"/>
    </row>
    <row r="112" spans="1:36" ht="13.9" customHeight="1">
      <c r="A112" s="638"/>
      <c r="B112" s="638"/>
      <c r="C112" s="639"/>
      <c r="D112" s="639"/>
      <c r="E112" s="639"/>
      <c r="F112" s="639"/>
      <c r="G112" s="639"/>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64"/>
      <c r="AJ112" s="28"/>
    </row>
    <row r="113" spans="1:36">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row>
  </sheetData>
  <sheetProtection algorithmName="SHA-512" hashValue="MJYuloSNnqA9JUKixUmkf4xpYAzFCtDqiFfUY2vzEaJgijg9aEzjRrBXIVkLSK3e/1IwIPsGt2J/PjcwUN4lJg==" saltValue="p5jjskcjxbSs4y8SE3og7w==" spinCount="100000" sheet="1" autoFilter="0"/>
  <mergeCells count="318">
    <mergeCell ref="A111:B111"/>
    <mergeCell ref="C111:G111"/>
    <mergeCell ref="H111:S111"/>
    <mergeCell ref="T111:AD111"/>
    <mergeCell ref="AE111:AJ111"/>
    <mergeCell ref="A112:B112"/>
    <mergeCell ref="C112:G112"/>
    <mergeCell ref="A109:B109"/>
    <mergeCell ref="C109:G109"/>
    <mergeCell ref="H109:S109"/>
    <mergeCell ref="T109:AD109"/>
    <mergeCell ref="AE109:AJ109"/>
    <mergeCell ref="A110:B110"/>
    <mergeCell ref="C110:G110"/>
    <mergeCell ref="H110:S110"/>
    <mergeCell ref="T110:AD110"/>
    <mergeCell ref="AE110:AJ110"/>
    <mergeCell ref="A107:B107"/>
    <mergeCell ref="C107:G107"/>
    <mergeCell ref="H107:S107"/>
    <mergeCell ref="T107:AD107"/>
    <mergeCell ref="AE107:AJ107"/>
    <mergeCell ref="A108:B108"/>
    <mergeCell ref="C108:G108"/>
    <mergeCell ref="H108:S108"/>
    <mergeCell ref="T108:AD108"/>
    <mergeCell ref="AE108:AJ108"/>
    <mergeCell ref="A105:B105"/>
    <mergeCell ref="C105:G105"/>
    <mergeCell ref="H105:S105"/>
    <mergeCell ref="T105:AD105"/>
    <mergeCell ref="AE105:AJ105"/>
    <mergeCell ref="A106:B106"/>
    <mergeCell ref="C106:G106"/>
    <mergeCell ref="H106:S106"/>
    <mergeCell ref="T106:AD106"/>
    <mergeCell ref="AE106:AJ106"/>
    <mergeCell ref="A103:B103"/>
    <mergeCell ref="C103:G103"/>
    <mergeCell ref="H103:S103"/>
    <mergeCell ref="T103:AD103"/>
    <mergeCell ref="AE103:AJ103"/>
    <mergeCell ref="A104:B104"/>
    <mergeCell ref="C104:G104"/>
    <mergeCell ref="H104:S104"/>
    <mergeCell ref="T104:AD104"/>
    <mergeCell ref="AE104:AJ104"/>
    <mergeCell ref="A101:B101"/>
    <mergeCell ref="C101:G101"/>
    <mergeCell ref="H101:S101"/>
    <mergeCell ref="T101:AD101"/>
    <mergeCell ref="AE101:AJ101"/>
    <mergeCell ref="A102:B102"/>
    <mergeCell ref="C102:G102"/>
    <mergeCell ref="H102:S102"/>
    <mergeCell ref="T102:AD102"/>
    <mergeCell ref="AE102:AJ102"/>
    <mergeCell ref="A99:B99"/>
    <mergeCell ref="C99:G99"/>
    <mergeCell ref="H99:S99"/>
    <mergeCell ref="T99:AD99"/>
    <mergeCell ref="AE99:AJ99"/>
    <mergeCell ref="A100:B100"/>
    <mergeCell ref="C100:G100"/>
    <mergeCell ref="H100:S100"/>
    <mergeCell ref="T100:AD100"/>
    <mergeCell ref="AE100:AJ100"/>
    <mergeCell ref="A97:B97"/>
    <mergeCell ref="C97:G97"/>
    <mergeCell ref="H97:S97"/>
    <mergeCell ref="T97:AD97"/>
    <mergeCell ref="AE97:AJ97"/>
    <mergeCell ref="A98:B98"/>
    <mergeCell ref="C98:G98"/>
    <mergeCell ref="H98:S98"/>
    <mergeCell ref="T98:AD98"/>
    <mergeCell ref="AE98:AJ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K55:AV55"/>
    <mergeCell ref="A56:B56"/>
    <mergeCell ref="C56:G56"/>
    <mergeCell ref="H56:S56"/>
    <mergeCell ref="T56:AJ56"/>
    <mergeCell ref="A68:B68"/>
    <mergeCell ref="C68:G68"/>
    <mergeCell ref="H68:S68"/>
    <mergeCell ref="T68:AD68"/>
    <mergeCell ref="AE68:AJ68"/>
    <mergeCell ref="A61:F61"/>
    <mergeCell ref="G61:M61"/>
    <mergeCell ref="N61:Q61"/>
    <mergeCell ref="R61:U61"/>
    <mergeCell ref="V61:Y61"/>
    <mergeCell ref="AA61:AJ61"/>
    <mergeCell ref="A53:AJ53"/>
    <mergeCell ref="A55:B55"/>
    <mergeCell ref="C55:G55"/>
    <mergeCell ref="H55:S55"/>
    <mergeCell ref="T55:AJ55"/>
    <mergeCell ref="A47:AD47"/>
    <mergeCell ref="AE47:AJ47"/>
    <mergeCell ref="A48:AJ48"/>
    <mergeCell ref="A49:AD49"/>
    <mergeCell ref="AE49:AJ49"/>
    <mergeCell ref="A50:AD50"/>
    <mergeCell ref="AE50:AJ50"/>
    <mergeCell ref="A51:AD51"/>
    <mergeCell ref="AE51:AJ51"/>
    <mergeCell ref="AA31:AI31"/>
    <mergeCell ref="B32:Z32"/>
    <mergeCell ref="AA32:AI32"/>
    <mergeCell ref="A28:AI28"/>
    <mergeCell ref="A29:AG29"/>
    <mergeCell ref="AH29:AI29"/>
    <mergeCell ref="A45:AJ45"/>
    <mergeCell ref="A46:AD46"/>
    <mergeCell ref="AE46:AJ46"/>
    <mergeCell ref="B37:Z37"/>
    <mergeCell ref="AA37:AI37"/>
    <mergeCell ref="B33:Z33"/>
    <mergeCell ref="AA33:AI33"/>
    <mergeCell ref="B34:Z34"/>
    <mergeCell ref="AA34:AI34"/>
    <mergeCell ref="B35:Z35"/>
    <mergeCell ref="AA35:AI35"/>
    <mergeCell ref="B36:Z36"/>
    <mergeCell ref="AA36:AI36"/>
    <mergeCell ref="A43:AJ43"/>
    <mergeCell ref="A44:AD44"/>
    <mergeCell ref="AE44:AJ44"/>
    <mergeCell ref="AK16:AV16"/>
    <mergeCell ref="A17:AI17"/>
    <mergeCell ref="B18:AI18"/>
    <mergeCell ref="B19:AI19"/>
    <mergeCell ref="B20:AI20"/>
    <mergeCell ref="B21:AI21"/>
    <mergeCell ref="B22:AI22"/>
    <mergeCell ref="B23:AI23"/>
    <mergeCell ref="AK29:AV29"/>
    <mergeCell ref="A24:AI24"/>
    <mergeCell ref="B25:AI25"/>
    <mergeCell ref="A26:AI26"/>
    <mergeCell ref="A5:F5"/>
    <mergeCell ref="G5:AI5"/>
    <mergeCell ref="A6:F8"/>
    <mergeCell ref="H6:L6"/>
    <mergeCell ref="G7:AI7"/>
    <mergeCell ref="G8:AI8"/>
    <mergeCell ref="AB1:AD1"/>
    <mergeCell ref="AE1:AI1"/>
    <mergeCell ref="AY1:BC1"/>
    <mergeCell ref="A2:AJ2"/>
    <mergeCell ref="AY2:BC3"/>
    <mergeCell ref="A4:F4"/>
    <mergeCell ref="G4:AI4"/>
    <mergeCell ref="A9:F11"/>
    <mergeCell ref="H9:L9"/>
    <mergeCell ref="G10:AI10"/>
    <mergeCell ref="G11:AI11"/>
    <mergeCell ref="AH59:AJ59"/>
    <mergeCell ref="A60:F60"/>
    <mergeCell ref="G60:M60"/>
    <mergeCell ref="N60:Q60"/>
    <mergeCell ref="R60:U60"/>
    <mergeCell ref="V60:Y60"/>
    <mergeCell ref="AA60:AJ60"/>
    <mergeCell ref="A12:F12"/>
    <mergeCell ref="G12:AI12"/>
    <mergeCell ref="A13:F13"/>
    <mergeCell ref="G13:AI13"/>
    <mergeCell ref="A14:F14"/>
    <mergeCell ref="G14:J14"/>
    <mergeCell ref="K14:T14"/>
    <mergeCell ref="U14:X14"/>
    <mergeCell ref="Y14:AI14"/>
    <mergeCell ref="AH16:AI16"/>
    <mergeCell ref="A30:Z30"/>
    <mergeCell ref="AA30:AI30"/>
    <mergeCell ref="B31:Z31"/>
  </mergeCells>
  <phoneticPr fontId="8"/>
  <conditionalFormatting sqref="A60:AA61 A24:AJ59">
    <cfRule type="expression" dxfId="12" priority="3">
      <formula>$A$2&lt;&gt;""</formula>
    </cfRule>
  </conditionalFormatting>
  <conditionalFormatting sqref="A61:AA61">
    <cfRule type="expression" dxfId="11" priority="2">
      <formula>$T$67="○"</formula>
    </cfRule>
  </conditionalFormatting>
  <conditionalFormatting sqref="A31:AI31 A32:A37">
    <cfRule type="expression" dxfId="10" priority="11">
      <formula>AND($G$5&lt;&gt;"", $A$25="")</formula>
    </cfRule>
  </conditionalFormatting>
  <conditionalFormatting sqref="A3:AJ20 A21:B23 AJ21:AJ23">
    <cfRule type="expression" dxfId="9" priority="9">
      <formula>$A$2&lt;&gt;""</formula>
    </cfRule>
  </conditionalFormatting>
  <conditionalFormatting sqref="AH59">
    <cfRule type="expression" dxfId="8" priority="1">
      <formula>$A$2&lt;&gt;""</formula>
    </cfRule>
  </conditionalFormatting>
  <conditionalFormatting sqref="AK16:AV16">
    <cfRule type="expression" dxfId="7" priority="7">
      <formula>$AH$16="○"</formula>
    </cfRule>
  </conditionalFormatting>
  <conditionalFormatting sqref="AK29:AV29">
    <cfRule type="expression" dxfId="6" priority="6">
      <formula>$AH$29="○"</formula>
    </cfRule>
  </conditionalFormatting>
  <conditionalFormatting sqref="AK55:AV55">
    <cfRule type="expression" dxfId="5" priority="4">
      <formula>OR($T$56="○", $T$56="債権譲渡をしていない")</formula>
    </cfRule>
  </conditionalFormatting>
  <conditionalFormatting sqref="AK1:AW3">
    <cfRule type="expression" dxfId="4" priority="10">
      <formula>$AK$1=""</formula>
    </cfRule>
  </conditionalFormatting>
  <dataValidations count="3">
    <dataValidation imeMode="halfAlpha" allowBlank="1" showInputMessage="1" showErrorMessage="1" sqref="A14 K14 R60 V60 N60 Z60" xr:uid="{F3F6F6A8-0725-4740-ACB7-38892F43D3F7}"/>
    <dataValidation type="list" imeMode="halfAlpha" allowBlank="1" showInputMessage="1" showErrorMessage="1" sqref="V61:Y61" xr:uid="{92DAF91A-FF71-471A-BEDE-E0B2A506ADB2}">
      <formula1>"1, 2"</formula1>
    </dataValidation>
    <dataValidation type="textLength" imeMode="fullKatakana" allowBlank="1" showInputMessage="1" showErrorMessage="1" sqref="AA60" xr:uid="{6C11EDDE-0ED7-4D1B-B74A-0FC9BE856631}">
      <formula1>0</formula1>
      <formula2>30</formula2>
    </dataValidation>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6"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A19</xm:sqref>
        </x14:dataValidation>
        <x14:dataValidation type="list" allowBlank="1" showInputMessage="1" showErrorMessage="1" xr:uid="{D99DEDDB-7915-4F3A-9F34-45196AE55D62}">
          <x14:formula1>
            <xm:f>【参考】数式用!$W$3:$W$5</xm:f>
          </x14:formula1>
          <xm:sqref>A18 A20:A23</xm:sqref>
        </x14:dataValidation>
        <x14:dataValidation type="list" allowBlank="1" showInputMessage="1" showErrorMessage="1" xr:uid="{2D835DFC-2F66-45E4-81B3-6DF93B5883F1}">
          <x14:formula1>
            <xm:f>【参考】数式用!$W$11:$W$12</xm:f>
          </x14:formula1>
          <xm:sqref>A25 A31:A37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2168</v>
      </c>
      <c r="B1" s="28"/>
      <c r="C1" s="180"/>
      <c r="D1" s="179"/>
      <c r="E1" s="28"/>
      <c r="F1" s="28"/>
      <c r="G1" s="28"/>
      <c r="H1" s="28"/>
      <c r="I1" s="181"/>
      <c r="J1" s="28"/>
      <c r="K1" s="182"/>
      <c r="L1" s="682" t="s">
        <v>29</v>
      </c>
      <c r="M1" s="578"/>
      <c r="N1" s="683"/>
      <c r="O1" s="682" t="str">
        <f>IF(基本情報入力シート!V14&lt;&gt;"", 基本情報入力シート!V14, "")</f>
        <v>岡山県</v>
      </c>
      <c r="P1" s="685"/>
      <c r="Q1" s="686"/>
      <c r="R1" s="31"/>
      <c r="S1" s="80"/>
      <c r="T1" s="183"/>
      <c r="U1" s="183"/>
      <c r="V1" s="183"/>
      <c r="W1" s="183"/>
      <c r="X1" s="183"/>
      <c r="Y1" s="183"/>
      <c r="Z1" s="183"/>
      <c r="AA1" s="183"/>
      <c r="AB1" s="183"/>
      <c r="AC1" s="183"/>
      <c r="AD1" s="183"/>
      <c r="AE1" s="48"/>
      <c r="AF1" s="48"/>
      <c r="AG1" s="580" t="s">
        <v>30</v>
      </c>
      <c r="AH1" s="580"/>
      <c r="AI1" s="580"/>
      <c r="AJ1" s="580"/>
      <c r="AK1" s="580"/>
    </row>
    <row r="2" spans="1:37" ht="21" customHeight="1" thickBot="1">
      <c r="A2" s="647"/>
      <c r="B2" s="647"/>
      <c r="C2" s="647"/>
      <c r="D2" s="647"/>
      <c r="E2" s="647"/>
      <c r="F2" s="647"/>
      <c r="G2" s="647"/>
      <c r="H2" s="647"/>
      <c r="I2" s="647"/>
      <c r="J2" s="647"/>
      <c r="K2" s="181"/>
      <c r="L2" s="181"/>
      <c r="M2" s="181"/>
      <c r="N2" s="28"/>
      <c r="O2" s="28"/>
      <c r="P2" s="28"/>
      <c r="Q2" s="28"/>
      <c r="R2" s="28"/>
      <c r="S2" s="80"/>
      <c r="T2" s="183"/>
      <c r="U2" s="183"/>
      <c r="V2" s="183"/>
      <c r="W2" s="183"/>
      <c r="X2" s="183"/>
      <c r="Y2" s="183"/>
      <c r="Z2" s="183"/>
      <c r="AA2" s="183"/>
      <c r="AB2" s="183"/>
      <c r="AC2" s="183"/>
      <c r="AD2" s="183"/>
      <c r="AG2" s="580"/>
      <c r="AH2" s="580"/>
      <c r="AI2" s="580"/>
      <c r="AJ2" s="580"/>
      <c r="AK2" s="580"/>
    </row>
    <row r="3" spans="1:37" ht="31.15" customHeight="1" thickBot="1">
      <c r="A3" s="661" t="s">
        <v>32</v>
      </c>
      <c r="B3" s="662"/>
      <c r="C3" s="663" t="str">
        <f>IF(基本情報入力シート!L21="", "", 基本情報入力シート!L21)</f>
        <v>岡山県</v>
      </c>
      <c r="D3" s="664"/>
      <c r="E3" s="664"/>
      <c r="F3" s="665"/>
      <c r="G3" s="184"/>
      <c r="H3" s="708" t="s">
        <v>2162</v>
      </c>
      <c r="I3" s="708"/>
      <c r="J3" s="708"/>
      <c r="K3" s="708"/>
      <c r="L3" s="708"/>
      <c r="M3" s="708"/>
      <c r="N3" s="708"/>
      <c r="O3" s="708"/>
      <c r="P3" s="708"/>
      <c r="Q3" s="708"/>
      <c r="R3" s="708"/>
      <c r="S3" s="185"/>
      <c r="AG3" s="580"/>
      <c r="AH3" s="580"/>
      <c r="AI3" s="580"/>
      <c r="AJ3" s="580"/>
      <c r="AK3" s="580"/>
    </row>
    <row r="4" spans="1:37" ht="54.6" customHeight="1" thickBot="1">
      <c r="A4" s="168"/>
      <c r="B4" s="168"/>
      <c r="C4" s="186"/>
      <c r="D4" s="187"/>
      <c r="E4" s="187"/>
      <c r="F4" s="187"/>
      <c r="G4" s="188"/>
      <c r="H4" s="708"/>
      <c r="I4" s="708"/>
      <c r="J4" s="708"/>
      <c r="K4" s="708"/>
      <c r="L4" s="708"/>
      <c r="M4" s="708"/>
      <c r="N4" s="708"/>
      <c r="O4" s="708"/>
      <c r="P4" s="708"/>
      <c r="Q4" s="708"/>
      <c r="R4" s="708"/>
      <c r="S4" s="185"/>
    </row>
    <row r="5" spans="1:37" ht="37.15" customHeight="1" thickBot="1">
      <c r="A5" s="666" t="s">
        <v>90</v>
      </c>
      <c r="B5" s="666"/>
      <c r="C5" s="666"/>
      <c r="D5" s="666"/>
      <c r="E5" s="667"/>
      <c r="F5" s="258">
        <f>IFERROR(SUM(L:L),"")</f>
        <v>89800</v>
      </c>
      <c r="G5" s="188"/>
      <c r="H5" s="708"/>
      <c r="I5" s="708"/>
      <c r="J5" s="708"/>
      <c r="K5" s="708"/>
      <c r="L5" s="708"/>
      <c r="M5" s="708"/>
      <c r="N5" s="708"/>
      <c r="O5" s="708"/>
      <c r="P5" s="708"/>
      <c r="Q5" s="708"/>
      <c r="R5" s="708"/>
      <c r="S5" s="185"/>
    </row>
    <row r="6" spans="1:37" ht="36" customHeight="1" thickBot="1">
      <c r="A6" s="680" t="s">
        <v>91</v>
      </c>
      <c r="B6" s="681"/>
      <c r="C6" s="681"/>
      <c r="D6" s="681"/>
      <c r="E6" s="681"/>
      <c r="F6" s="259">
        <f>IF(C3="", 0, IF(O1="", "提出先未選択", SUMIF(D:D, O1, L:L)))</f>
        <v>89800</v>
      </c>
      <c r="G6" s="188"/>
      <c r="H6" s="708"/>
      <c r="I6" s="708"/>
      <c r="J6" s="708"/>
      <c r="K6" s="708"/>
      <c r="L6" s="708"/>
      <c r="M6" s="708"/>
      <c r="N6" s="708"/>
      <c r="O6" s="708"/>
      <c r="P6" s="708"/>
      <c r="Q6" s="708"/>
      <c r="R6" s="708"/>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68" t="s">
        <v>92</v>
      </c>
      <c r="B8" s="671" t="s">
        <v>21</v>
      </c>
      <c r="C8" s="674" t="s">
        <v>65</v>
      </c>
      <c r="D8" s="657" t="s">
        <v>23</v>
      </c>
      <c r="E8" s="658"/>
      <c r="F8" s="677" t="s">
        <v>66</v>
      </c>
      <c r="G8" s="654" t="s">
        <v>25</v>
      </c>
      <c r="H8" s="651" t="s">
        <v>26</v>
      </c>
      <c r="I8" s="690" t="s">
        <v>2161</v>
      </c>
      <c r="J8" s="693"/>
      <c r="K8" s="696" t="s">
        <v>93</v>
      </c>
      <c r="L8" s="648" t="s">
        <v>94</v>
      </c>
      <c r="M8" s="702" t="s">
        <v>2104</v>
      </c>
      <c r="N8" s="703"/>
      <c r="O8" s="703"/>
      <c r="P8" s="704"/>
      <c r="Q8" s="699" t="s">
        <v>95</v>
      </c>
      <c r="R8" s="687" t="s">
        <v>96</v>
      </c>
      <c r="S8" s="212" t="str">
        <f>IF(C3="", "", IF(COUNTA(基本情報入力シート!X60:X159)=COUNTIF(AG11:AG110, "○"), "○","×"))</f>
        <v>○</v>
      </c>
      <c r="T8" s="684" t="s">
        <v>2160</v>
      </c>
      <c r="U8" s="633"/>
      <c r="V8" s="633"/>
      <c r="W8" s="633"/>
      <c r="X8" s="633"/>
      <c r="Y8" s="633"/>
      <c r="Z8" s="633"/>
      <c r="AA8" s="633"/>
      <c r="AB8" s="633"/>
      <c r="AC8" s="633"/>
      <c r="AD8" s="634"/>
      <c r="AE8" s="80"/>
      <c r="AF8" s="80"/>
      <c r="AG8" s="192"/>
    </row>
    <row r="9" spans="1:37" ht="82.9" customHeight="1" thickBot="1">
      <c r="A9" s="669"/>
      <c r="B9" s="672"/>
      <c r="C9" s="675"/>
      <c r="D9" s="659"/>
      <c r="E9" s="660"/>
      <c r="F9" s="678"/>
      <c r="G9" s="655"/>
      <c r="H9" s="652"/>
      <c r="I9" s="691"/>
      <c r="J9" s="694"/>
      <c r="K9" s="697"/>
      <c r="L9" s="649"/>
      <c r="M9" s="705"/>
      <c r="N9" s="706"/>
      <c r="O9" s="706"/>
      <c r="P9" s="707"/>
      <c r="Q9" s="700"/>
      <c r="R9" s="688"/>
      <c r="S9" s="266" t="str">
        <f>IF(C3="", "", IF(O1="", "提出先未選択", IF(AND(COUNTIFS(D11:D110, O1, Q11:Q110, "○")=1,COUNTA(M11:P110)=COUNTA(Q11:Q110)),  "○","×")))</f>
        <v>○</v>
      </c>
      <c r="T9" s="684" t="s">
        <v>97</v>
      </c>
      <c r="U9" s="633"/>
      <c r="V9" s="633"/>
      <c r="W9" s="633"/>
      <c r="X9" s="633"/>
      <c r="Y9" s="633"/>
      <c r="Z9" s="633"/>
      <c r="AA9" s="633"/>
      <c r="AB9" s="633"/>
      <c r="AC9" s="633"/>
      <c r="AD9" s="634"/>
      <c r="AE9" s="80"/>
      <c r="AF9" s="80"/>
      <c r="AG9" s="192"/>
    </row>
    <row r="10" spans="1:37" ht="47.25" customHeight="1" thickBot="1">
      <c r="A10" s="670"/>
      <c r="B10" s="673"/>
      <c r="C10" s="676"/>
      <c r="D10" s="193" t="s">
        <v>27</v>
      </c>
      <c r="E10" s="193" t="s">
        <v>28</v>
      </c>
      <c r="F10" s="679"/>
      <c r="G10" s="656"/>
      <c r="H10" s="653"/>
      <c r="I10" s="692"/>
      <c r="J10" s="695"/>
      <c r="K10" s="698"/>
      <c r="L10" s="650"/>
      <c r="M10" s="194" t="s">
        <v>2100</v>
      </c>
      <c r="N10" s="194" t="s">
        <v>2175</v>
      </c>
      <c r="O10" s="194" t="s">
        <v>2101</v>
      </c>
      <c r="P10" s="194" t="s">
        <v>2102</v>
      </c>
      <c r="Q10" s="701"/>
      <c r="R10" s="689"/>
      <c r="S10" s="212" t="str">
        <f>IF(C3="", "", IF(COUNTIFS(Q11:Q110, "○", R11:R110, "")=0, "○","×"))</f>
        <v>○</v>
      </c>
      <c r="T10" s="684" t="s">
        <v>98</v>
      </c>
      <c r="U10" s="633"/>
      <c r="V10" s="633"/>
      <c r="W10" s="633"/>
      <c r="X10" s="633"/>
      <c r="Y10" s="633"/>
      <c r="Z10" s="633"/>
      <c r="AA10" s="633"/>
      <c r="AB10" s="633"/>
      <c r="AC10" s="633"/>
      <c r="AD10" s="634"/>
      <c r="AE10" s="80"/>
      <c r="AF10" s="195" t="s">
        <v>99</v>
      </c>
      <c r="AG10" s="213" t="s">
        <v>100</v>
      </c>
      <c r="AH10" s="213" t="s">
        <v>101</v>
      </c>
      <c r="AI10" s="213" t="s">
        <v>102</v>
      </c>
    </row>
    <row r="11" spans="1:37" ht="36.75" customHeight="1">
      <c r="A11" s="196">
        <v>1</v>
      </c>
      <c r="B11" s="197" t="str">
        <f>IF(基本情報入力シート!B60="","",基本情報入力シート!B60)</f>
        <v>3300000000</v>
      </c>
      <c r="C11" s="198" t="str">
        <f>IF(基本情報入力シート!L60="","",基本情報入力シート!L60)</f>
        <v>岡山市</v>
      </c>
      <c r="D11" s="198" t="str">
        <f>IF(基本情報入力シート!Q60="","",基本情報入力シート!Q60)</f>
        <v>岡山県</v>
      </c>
      <c r="E11" s="198" t="str">
        <f>IF(基本情報入力シート!V60="","",基本情報入力シート!V60)</f>
        <v>岡山市</v>
      </c>
      <c r="F11" s="198" t="str">
        <f>IF(基本情報入力シート!W60="","",基本情報入力シート!W60)</f>
        <v>居宅介護おかやま</v>
      </c>
      <c r="G11" s="198" t="str">
        <f>IF(基本情報入力シート!X60="","",基本情報入力シート!X60)</f>
        <v>居宅介護</v>
      </c>
      <c r="H11" s="199" t="str">
        <f>IF(基本情報入力シート!Z60="","",基本情報入力シート!Z60)</f>
        <v>11</v>
      </c>
      <c r="I11" s="23">
        <f>IF(基本情報入力シート!AA60="","",基本情報入力シート!AA60)</f>
        <v>100000</v>
      </c>
      <c r="J11" s="24"/>
      <c r="K11" s="25">
        <f>IF(G11="","",VLOOKUP(G11,【参考】数式用!$A$3:$C$48,3,FALSE))</f>
        <v>0.20300000000000001</v>
      </c>
      <c r="L11" s="363">
        <f>IFERROR(IF(I11="","",ROUNDDOWN(ROUNDDOWN(I11,0)*K11,0)), "金額未入力")</f>
        <v>20300</v>
      </c>
      <c r="M11" s="174" t="s">
        <v>2232</v>
      </c>
      <c r="N11" s="174"/>
      <c r="O11" s="174"/>
      <c r="P11" s="143"/>
      <c r="Q11" s="143" t="s">
        <v>2232</v>
      </c>
      <c r="R11" s="144" t="s">
        <v>2234</v>
      </c>
      <c r="S11" s="28"/>
      <c r="T11" s="646" t="str">
        <f>IF(AND(L11&lt;&gt;"",AG11="×"),"！複数の交付対象月を選んでいる、交付対象月が選ばれていない又は補助金を申請予定でないのに交付対象月が選ばれています。", "")</f>
        <v/>
      </c>
      <c r="U11" s="646"/>
      <c r="V11" s="646"/>
      <c r="W11" s="646"/>
      <c r="X11" s="646"/>
      <c r="Y11" s="646"/>
      <c r="Z11" s="646"/>
      <c r="AA11" s="646"/>
      <c r="AB11" s="646"/>
      <c r="AC11" s="646"/>
      <c r="AD11" s="646"/>
      <c r="AF11" s="211" t="str">
        <f>IF(AND(G11&lt;&gt;""), "色付け", "")</f>
        <v>色付け</v>
      </c>
      <c r="AG11" s="211" t="str">
        <f>IF(COUNTIF(M11:P11, "○")=1, "○", "×")</f>
        <v>○</v>
      </c>
      <c r="AH11" s="200" t="str">
        <f>D11&amp;Q11</f>
        <v>岡山県○</v>
      </c>
      <c r="AI11" s="201" t="str">
        <f t="shared" ref="AI11:AI42" si="0">IF(Q11="○", F11, "")</f>
        <v>居宅介護おかやま</v>
      </c>
    </row>
    <row r="12" spans="1:37" ht="36.75" customHeight="1">
      <c r="A12" s="202">
        <f>A11+1</f>
        <v>2</v>
      </c>
      <c r="B12" s="203" t="str">
        <f>IF(基本情報入力シート!B61="","",基本情報入力シート!B61)</f>
        <v>3300000001</v>
      </c>
      <c r="C12" s="204" t="str">
        <f>IF(基本情報入力シート!L61="","",基本情報入力シート!L61)</f>
        <v>倉敷市</v>
      </c>
      <c r="D12" s="204" t="str">
        <f>IF(基本情報入力シート!Q61="","",基本情報入力シート!Q61)</f>
        <v>岡山県</v>
      </c>
      <c r="E12" s="204" t="str">
        <f>IF(基本情報入力シート!V61="","",基本情報入力シート!V61)</f>
        <v>倉敷市</v>
      </c>
      <c r="F12" s="204" t="str">
        <f>IF(基本情報入力シート!W61="","",基本情報入力シート!W61)</f>
        <v>生活介護おかやま</v>
      </c>
      <c r="G12" s="204" t="str">
        <f>IF(基本情報入力シート!X61="","",基本情報入力シート!X61)</f>
        <v>生活介護</v>
      </c>
      <c r="H12" s="199" t="str">
        <f>IF(基本情報入力シート!Z61="","",基本情報入力シート!Z61)</f>
        <v>22</v>
      </c>
      <c r="I12" s="23">
        <f>IF(基本情報入力シート!AA61="","",基本情報入力シート!AA61)</f>
        <v>100000</v>
      </c>
      <c r="J12" s="26"/>
      <c r="K12" s="25">
        <f>IF(G12="","",VLOOKUP(G12,【参考】数式用!$A$3:$C$48,3,FALSE))</f>
        <v>0.111</v>
      </c>
      <c r="L12" s="205">
        <f t="shared" ref="L12:L75" si="1">IFERROR(IF(I12="","",ROUNDDOWN(ROUNDDOWN(I12,0)*K12,0)), "金額未入力")</f>
        <v>11100</v>
      </c>
      <c r="M12" s="174" t="s">
        <v>2232</v>
      </c>
      <c r="N12" s="175"/>
      <c r="O12" s="175"/>
      <c r="P12" s="142"/>
      <c r="Q12" s="142" t="s">
        <v>2233</v>
      </c>
      <c r="R12" s="145"/>
      <c r="S12" s="28"/>
      <c r="T12" s="646" t="str">
        <f t="shared" ref="T12:T75" si="2">IF(AND(L12&lt;&gt;"",AG12="×"),"！複数の交付対象月を選んでいる、交付対象月が選ばれていない又は補助金を申請予定でないのに交付対象月が選ばれています。", "")</f>
        <v/>
      </c>
      <c r="U12" s="646"/>
      <c r="V12" s="646"/>
      <c r="W12" s="646"/>
      <c r="X12" s="646"/>
      <c r="Y12" s="646"/>
      <c r="Z12" s="646"/>
      <c r="AA12" s="646"/>
      <c r="AB12" s="646"/>
      <c r="AC12" s="646"/>
      <c r="AD12" s="646"/>
      <c r="AF12" s="211" t="str">
        <f t="shared" ref="AF12:AF75" si="3">IF(AND(G12&lt;&gt;""), "色付け", "")</f>
        <v>色付け</v>
      </c>
      <c r="AG12" s="211" t="str">
        <f t="shared" ref="AG12:AG75" si="4">IF(COUNTIF(M12:P12, "○")=1, "○", "×")</f>
        <v>○</v>
      </c>
      <c r="AH12" s="200" t="str">
        <f t="shared" ref="AH12:AH75" si="5">D12&amp;Q12</f>
        <v>岡山県－</v>
      </c>
      <c r="AI12" s="201" t="str">
        <f t="shared" si="0"/>
        <v/>
      </c>
    </row>
    <row r="13" spans="1:37" ht="36.75" customHeight="1">
      <c r="A13" s="202">
        <f t="shared" ref="A13:A76" si="6">A12+1</f>
        <v>3</v>
      </c>
      <c r="B13" s="203" t="str">
        <f>IF(基本情報入力シート!B62="","",基本情報入力シート!B62)</f>
        <v>3300000002</v>
      </c>
      <c r="C13" s="204" t="str">
        <f>IF(基本情報入力シート!L62="","",基本情報入力シート!L62)</f>
        <v>岡山県</v>
      </c>
      <c r="D13" s="204" t="str">
        <f>IF(基本情報入力シート!Q62="","",基本情報入力シート!Q62)</f>
        <v>岡山県</v>
      </c>
      <c r="E13" s="204" t="str">
        <f>IF(基本情報入力シート!V62="","",基本情報入力シート!V62)</f>
        <v>津山市</v>
      </c>
      <c r="F13" s="204" t="str">
        <f>IF(基本情報入力シート!W62="","",基本情報入力シート!W62)</f>
        <v>就労継続支援Ａ型おかやま</v>
      </c>
      <c r="G13" s="204" t="str">
        <f>IF(基本情報入力シート!X62="","",基本情報入力シート!X62)</f>
        <v>就労継続支援Ａ型</v>
      </c>
      <c r="H13" s="199" t="str">
        <f>IF(基本情報入力シート!Z62="","",基本情報入力シート!Z62)</f>
        <v>45</v>
      </c>
      <c r="I13" s="23">
        <f>IF(基本情報入力シート!AA62="","",基本情報入力シート!AA62)</f>
        <v>100000</v>
      </c>
      <c r="J13" s="26"/>
      <c r="K13" s="25">
        <f>IF(G13="","",VLOOKUP(G13,【参考】数式用!$A$3:$C$48,3,FALSE))</f>
        <v>0.114</v>
      </c>
      <c r="L13" s="205">
        <f t="shared" si="1"/>
        <v>11400</v>
      </c>
      <c r="M13" s="174" t="s">
        <v>2232</v>
      </c>
      <c r="N13" s="175"/>
      <c r="O13" s="175"/>
      <c r="P13" s="142"/>
      <c r="Q13" s="142" t="s">
        <v>2233</v>
      </c>
      <c r="R13" s="145"/>
      <c r="S13" s="28"/>
      <c r="T13" s="646" t="str">
        <f t="shared" si="2"/>
        <v/>
      </c>
      <c r="U13" s="646"/>
      <c r="V13" s="646"/>
      <c r="W13" s="646"/>
      <c r="X13" s="646"/>
      <c r="Y13" s="646"/>
      <c r="Z13" s="646"/>
      <c r="AA13" s="646"/>
      <c r="AB13" s="646"/>
      <c r="AC13" s="646"/>
      <c r="AD13" s="646"/>
      <c r="AF13" s="211" t="str">
        <f t="shared" si="3"/>
        <v>色付け</v>
      </c>
      <c r="AG13" s="211" t="str">
        <f t="shared" si="4"/>
        <v>○</v>
      </c>
      <c r="AH13" s="200" t="str">
        <f t="shared" si="5"/>
        <v>岡山県－</v>
      </c>
      <c r="AI13" s="201" t="str">
        <f t="shared" si="0"/>
        <v/>
      </c>
    </row>
    <row r="14" spans="1:37" ht="36.75" customHeight="1">
      <c r="A14" s="202">
        <f>A13+1</f>
        <v>4</v>
      </c>
      <c r="B14" s="203" t="str">
        <f>IF(基本情報入力シート!B63="","",基本情報入力シート!B63)</f>
        <v>3300000003</v>
      </c>
      <c r="C14" s="204" t="str">
        <f>IF(基本情報入力シート!L63="","",基本情報入力シート!L63)</f>
        <v>岡山県</v>
      </c>
      <c r="D14" s="204" t="str">
        <f>IF(基本情報入力シート!Q63="","",基本情報入力シート!Q63)</f>
        <v>岡山県</v>
      </c>
      <c r="E14" s="204" t="str">
        <f>IF(基本情報入力シート!V63="","",基本情報入力シート!V63)</f>
        <v>玉野市</v>
      </c>
      <c r="F14" s="204" t="str">
        <f>IF(基本情報入力シート!W63="","",基本情報入力シート!W63)</f>
        <v>計画相談支援おかやま</v>
      </c>
      <c r="G14" s="204" t="str">
        <f>IF(基本情報入力シート!X63="","",基本情報入力シート!X63)</f>
        <v>計画相談支援</v>
      </c>
      <c r="H14" s="199" t="str">
        <f>IF(基本情報入力シート!Z63="","",基本情報入力シート!Z63)</f>
        <v>52</v>
      </c>
      <c r="I14" s="23">
        <f>IF(基本情報入力シート!AA63="","",基本情報入力シート!AA63)</f>
        <v>100000</v>
      </c>
      <c r="J14" s="26"/>
      <c r="K14" s="25">
        <f>IF(G14="","",VLOOKUP(G14,【参考】数式用!$A$3:$C$48,3,FALSE))</f>
        <v>0.47</v>
      </c>
      <c r="L14" s="205">
        <f t="shared" si="1"/>
        <v>47000</v>
      </c>
      <c r="M14" s="174" t="s">
        <v>2232</v>
      </c>
      <c r="N14" s="175"/>
      <c r="O14" s="175"/>
      <c r="P14" s="142"/>
      <c r="Q14" s="142" t="s">
        <v>2233</v>
      </c>
      <c r="R14" s="145"/>
      <c r="S14" s="28"/>
      <c r="T14" s="646" t="str">
        <f t="shared" si="2"/>
        <v/>
      </c>
      <c r="U14" s="646"/>
      <c r="V14" s="646"/>
      <c r="W14" s="646"/>
      <c r="X14" s="646"/>
      <c r="Y14" s="646"/>
      <c r="Z14" s="646"/>
      <c r="AA14" s="646"/>
      <c r="AB14" s="646"/>
      <c r="AC14" s="646"/>
      <c r="AD14" s="646"/>
      <c r="AF14" s="211" t="str">
        <f t="shared" si="3"/>
        <v>色付け</v>
      </c>
      <c r="AG14" s="211" t="str">
        <f t="shared" si="4"/>
        <v>○</v>
      </c>
      <c r="AH14" s="200" t="str">
        <f t="shared" si="5"/>
        <v>岡山県－</v>
      </c>
      <c r="AI14" s="201" t="str">
        <f t="shared" si="0"/>
        <v/>
      </c>
    </row>
    <row r="15" spans="1:37" ht="36.75" customHeight="1">
      <c r="A15" s="202">
        <f t="shared" si="6"/>
        <v>5</v>
      </c>
      <c r="B15" s="203" t="str">
        <f>IF(基本情報入力シート!B64="","",基本情報入力シート!B64)</f>
        <v/>
      </c>
      <c r="C15" s="204" t="str">
        <f>IF(基本情報入力シート!L64="","",基本情報入力シート!L64)</f>
        <v/>
      </c>
      <c r="D15" s="204" t="str">
        <f>IF(基本情報入力シート!Q64="","",基本情報入力シート!Q64)</f>
        <v/>
      </c>
      <c r="E15" s="204" t="str">
        <f>IF(基本情報入力シート!V64="","",基本情報入力シート!V64)</f>
        <v/>
      </c>
      <c r="F15" s="204" t="str">
        <f>IF(基本情報入力シート!W64="","",基本情報入力シート!W64)</f>
        <v/>
      </c>
      <c r="G15" s="204" t="str">
        <f>IF(基本情報入力シート!X64="","",基本情報入力シート!X64)</f>
        <v/>
      </c>
      <c r="H15" s="199" t="str">
        <f>IF(基本情報入力シート!Z64="","",基本情報入力シート!Z64)</f>
        <v/>
      </c>
      <c r="I15" s="23" t="str">
        <f>IF(基本情報入力シート!AA64="","",基本情報入力シート!AA64)</f>
        <v/>
      </c>
      <c r="J15" s="26"/>
      <c r="K15" s="25" t="str">
        <f>IF(G15="","",VLOOKUP(G15,【参考】数式用!$A$3:$C$48,3,FALSE))</f>
        <v/>
      </c>
      <c r="L15" s="205" t="str">
        <f t="shared" si="1"/>
        <v/>
      </c>
      <c r="M15" s="174"/>
      <c r="N15" s="175"/>
      <c r="O15" s="175"/>
      <c r="P15" s="142"/>
      <c r="Q15" s="142"/>
      <c r="R15" s="145"/>
      <c r="S15" s="28"/>
      <c r="T15" s="646" t="str">
        <f t="shared" si="2"/>
        <v/>
      </c>
      <c r="U15" s="646"/>
      <c r="V15" s="646"/>
      <c r="W15" s="646"/>
      <c r="X15" s="646"/>
      <c r="Y15" s="646"/>
      <c r="Z15" s="646"/>
      <c r="AA15" s="646"/>
      <c r="AB15" s="646"/>
      <c r="AC15" s="646"/>
      <c r="AD15" s="646"/>
      <c r="AF15" s="211" t="str">
        <f t="shared" si="3"/>
        <v/>
      </c>
      <c r="AG15" s="211" t="str">
        <f t="shared" si="4"/>
        <v>×</v>
      </c>
      <c r="AH15" s="200" t="str">
        <f t="shared" si="5"/>
        <v/>
      </c>
      <c r="AI15" s="201" t="str">
        <f t="shared" si="0"/>
        <v/>
      </c>
    </row>
    <row r="16" spans="1:37" ht="36.75" customHeight="1">
      <c r="A16" s="202">
        <f t="shared" si="6"/>
        <v>6</v>
      </c>
      <c r="B16" s="203" t="str">
        <f>IF(基本情報入力シート!B65="","",基本情報入力シート!B65)</f>
        <v/>
      </c>
      <c r="C16" s="204" t="str">
        <f>IF(基本情報入力シート!L65="","",基本情報入力シート!L65)</f>
        <v/>
      </c>
      <c r="D16" s="204" t="str">
        <f>IF(基本情報入力シート!Q65="","",基本情報入力シート!Q65)</f>
        <v/>
      </c>
      <c r="E16" s="204" t="str">
        <f>IF(基本情報入力シート!V65="","",基本情報入力シート!V65)</f>
        <v/>
      </c>
      <c r="F16" s="204" t="str">
        <f>IF(基本情報入力シート!W65="","",基本情報入力シート!W65)</f>
        <v/>
      </c>
      <c r="G16" s="204" t="str">
        <f>IF(基本情報入力シート!X65="","",基本情報入力シート!X65)</f>
        <v/>
      </c>
      <c r="H16" s="199" t="str">
        <f>IF(基本情報入力シート!Z65="","",基本情報入力シート!Z65)</f>
        <v/>
      </c>
      <c r="I16" s="23" t="str">
        <f>IF(基本情報入力シート!AA65="","",基本情報入力シート!AA65)</f>
        <v/>
      </c>
      <c r="J16" s="26"/>
      <c r="K16" s="25" t="str">
        <f>IF(G16="","",VLOOKUP(G16,【参考】数式用!$A$3:$C$48,3,FALSE))</f>
        <v/>
      </c>
      <c r="L16" s="205" t="str">
        <f t="shared" si="1"/>
        <v/>
      </c>
      <c r="M16" s="174"/>
      <c r="N16" s="175"/>
      <c r="O16" s="175"/>
      <c r="P16" s="142"/>
      <c r="Q16" s="142"/>
      <c r="R16" s="145"/>
      <c r="S16" s="28"/>
      <c r="T16" s="646" t="str">
        <f t="shared" si="2"/>
        <v/>
      </c>
      <c r="U16" s="646"/>
      <c r="V16" s="646"/>
      <c r="W16" s="646"/>
      <c r="X16" s="646"/>
      <c r="Y16" s="646"/>
      <c r="Z16" s="646"/>
      <c r="AA16" s="646"/>
      <c r="AB16" s="646"/>
      <c r="AC16" s="646"/>
      <c r="AD16" s="646"/>
      <c r="AF16" s="211" t="str">
        <f t="shared" si="3"/>
        <v/>
      </c>
      <c r="AG16" s="211" t="str">
        <f t="shared" si="4"/>
        <v>×</v>
      </c>
      <c r="AH16" s="200" t="str">
        <f t="shared" si="5"/>
        <v/>
      </c>
      <c r="AI16" s="201" t="str">
        <f t="shared" si="0"/>
        <v/>
      </c>
    </row>
    <row r="17" spans="1:35" ht="36.75" customHeight="1">
      <c r="A17" s="202">
        <f t="shared" si="6"/>
        <v>7</v>
      </c>
      <c r="B17" s="203" t="str">
        <f>IF(基本情報入力シート!B66="","",基本情報入力シート!B66)</f>
        <v/>
      </c>
      <c r="C17" s="204" t="str">
        <f>IF(基本情報入力シート!L66="","",基本情報入力シート!L66)</f>
        <v/>
      </c>
      <c r="D17" s="204" t="str">
        <f>IF(基本情報入力シート!Q66="","",基本情報入力シート!Q66)</f>
        <v/>
      </c>
      <c r="E17" s="204" t="str">
        <f>IF(基本情報入力シート!V66="","",基本情報入力シート!V66)</f>
        <v/>
      </c>
      <c r="F17" s="204" t="str">
        <f>IF(基本情報入力シート!W66="","",基本情報入力シート!W66)</f>
        <v/>
      </c>
      <c r="G17" s="204" t="str">
        <f>IF(基本情報入力シート!X66="","",基本情報入力シート!X66)</f>
        <v/>
      </c>
      <c r="H17" s="199" t="str">
        <f>IF(基本情報入力シート!Z66="","",基本情報入力シート!Z66)</f>
        <v/>
      </c>
      <c r="I17" s="23" t="str">
        <f>IF(基本情報入力シート!AA66="","",基本情報入力シート!AA66)</f>
        <v/>
      </c>
      <c r="J17" s="26"/>
      <c r="K17" s="25" t="str">
        <f>IF(G17="","",VLOOKUP(G17,【参考】数式用!$A$3:$C$48,3,FALSE))</f>
        <v/>
      </c>
      <c r="L17" s="205" t="str">
        <f t="shared" si="1"/>
        <v/>
      </c>
      <c r="M17" s="174"/>
      <c r="N17" s="175"/>
      <c r="O17" s="175"/>
      <c r="P17" s="142"/>
      <c r="Q17" s="142"/>
      <c r="R17" s="145"/>
      <c r="S17" s="28"/>
      <c r="T17" s="646" t="str">
        <f t="shared" si="2"/>
        <v/>
      </c>
      <c r="U17" s="646"/>
      <c r="V17" s="646"/>
      <c r="W17" s="646"/>
      <c r="X17" s="646"/>
      <c r="Y17" s="646"/>
      <c r="Z17" s="646"/>
      <c r="AA17" s="646"/>
      <c r="AB17" s="646"/>
      <c r="AC17" s="646"/>
      <c r="AD17" s="646"/>
      <c r="AF17" s="211" t="str">
        <f t="shared" si="3"/>
        <v/>
      </c>
      <c r="AG17" s="211" t="str">
        <f t="shared" si="4"/>
        <v>×</v>
      </c>
      <c r="AH17" s="200" t="str">
        <f t="shared" si="5"/>
        <v/>
      </c>
      <c r="AI17" s="201" t="str">
        <f t="shared" si="0"/>
        <v/>
      </c>
    </row>
    <row r="18" spans="1:35" ht="36.75" customHeight="1">
      <c r="A18" s="202">
        <f t="shared" si="6"/>
        <v>8</v>
      </c>
      <c r="B18" s="203" t="str">
        <f>IF(基本情報入力シート!B67="","",基本情報入力シート!B67)</f>
        <v/>
      </c>
      <c r="C18" s="204" t="str">
        <f>IF(基本情報入力シート!L67="","",基本情報入力シート!L67)</f>
        <v/>
      </c>
      <c r="D18" s="204" t="str">
        <f>IF(基本情報入力シート!Q67="","",基本情報入力シート!Q67)</f>
        <v/>
      </c>
      <c r="E18" s="204" t="str">
        <f>IF(基本情報入力シート!V67="","",基本情報入力シート!V67)</f>
        <v/>
      </c>
      <c r="F18" s="204" t="str">
        <f>IF(基本情報入力シート!W67="","",基本情報入力シート!W67)</f>
        <v/>
      </c>
      <c r="G18" s="204" t="str">
        <f>IF(基本情報入力シート!X67="","",基本情報入力シート!X67)</f>
        <v/>
      </c>
      <c r="H18" s="199" t="str">
        <f>IF(基本情報入力シート!Z67="","",基本情報入力シート!Z67)</f>
        <v/>
      </c>
      <c r="I18" s="23" t="str">
        <f>IF(基本情報入力シート!AA67="","",基本情報入力シート!AA67)</f>
        <v/>
      </c>
      <c r="J18" s="26"/>
      <c r="K18" s="25" t="str">
        <f>IF(G18="","",VLOOKUP(G18,【参考】数式用!$A$3:$C$48,3,FALSE))</f>
        <v/>
      </c>
      <c r="L18" s="205" t="str">
        <f t="shared" si="1"/>
        <v/>
      </c>
      <c r="M18" s="174"/>
      <c r="N18" s="175"/>
      <c r="O18" s="175"/>
      <c r="P18" s="142"/>
      <c r="Q18" s="142"/>
      <c r="R18" s="145"/>
      <c r="S18" s="28"/>
      <c r="T18" s="646" t="str">
        <f t="shared" si="2"/>
        <v/>
      </c>
      <c r="U18" s="646"/>
      <c r="V18" s="646"/>
      <c r="W18" s="646"/>
      <c r="X18" s="646"/>
      <c r="Y18" s="646"/>
      <c r="Z18" s="646"/>
      <c r="AA18" s="646"/>
      <c r="AB18" s="646"/>
      <c r="AC18" s="646"/>
      <c r="AD18" s="646"/>
      <c r="AF18" s="211" t="str">
        <f t="shared" si="3"/>
        <v/>
      </c>
      <c r="AG18" s="211" t="str">
        <f t="shared" si="4"/>
        <v>×</v>
      </c>
      <c r="AH18" s="200" t="str">
        <f t="shared" si="5"/>
        <v/>
      </c>
      <c r="AI18" s="201" t="str">
        <f t="shared" si="0"/>
        <v/>
      </c>
    </row>
    <row r="19" spans="1:35" ht="36.75" customHeight="1">
      <c r="A19" s="202">
        <f t="shared" si="6"/>
        <v>9</v>
      </c>
      <c r="B19" s="203" t="str">
        <f>IF(基本情報入力シート!B68="","",基本情報入力シート!B68)</f>
        <v/>
      </c>
      <c r="C19" s="204" t="str">
        <f>IF(基本情報入力シート!L68="","",基本情報入力シート!L68)</f>
        <v/>
      </c>
      <c r="D19" s="204" t="str">
        <f>IF(基本情報入力シート!Q68="","",基本情報入力シート!Q68)</f>
        <v/>
      </c>
      <c r="E19" s="204" t="str">
        <f>IF(基本情報入力シート!V68="","",基本情報入力シート!V68)</f>
        <v/>
      </c>
      <c r="F19" s="204" t="str">
        <f>IF(基本情報入力シート!W68="","",基本情報入力シート!W68)</f>
        <v/>
      </c>
      <c r="G19" s="204" t="str">
        <f>IF(基本情報入力シート!X68="","",基本情報入力シート!X68)</f>
        <v/>
      </c>
      <c r="H19" s="199" t="str">
        <f>IF(基本情報入力シート!Z68="","",基本情報入力シート!Z68)</f>
        <v/>
      </c>
      <c r="I19" s="23" t="str">
        <f>IF(基本情報入力シート!AA68="","",基本情報入力シート!AA68)</f>
        <v/>
      </c>
      <c r="J19" s="26"/>
      <c r="K19" s="25" t="str">
        <f>IF(G19="","",VLOOKUP(G19,【参考】数式用!$A$3:$C$48,3,FALSE))</f>
        <v/>
      </c>
      <c r="L19" s="205" t="str">
        <f t="shared" si="1"/>
        <v/>
      </c>
      <c r="M19" s="174"/>
      <c r="N19" s="175"/>
      <c r="O19" s="175"/>
      <c r="P19" s="142"/>
      <c r="Q19" s="142"/>
      <c r="R19" s="145"/>
      <c r="S19" s="28"/>
      <c r="T19" s="646" t="str">
        <f t="shared" si="2"/>
        <v/>
      </c>
      <c r="U19" s="646"/>
      <c r="V19" s="646"/>
      <c r="W19" s="646"/>
      <c r="X19" s="646"/>
      <c r="Y19" s="646"/>
      <c r="Z19" s="646"/>
      <c r="AA19" s="646"/>
      <c r="AB19" s="646"/>
      <c r="AC19" s="646"/>
      <c r="AD19" s="646"/>
      <c r="AF19" s="211" t="str">
        <f t="shared" si="3"/>
        <v/>
      </c>
      <c r="AG19" s="211" t="str">
        <f t="shared" si="4"/>
        <v>×</v>
      </c>
      <c r="AH19" s="200" t="str">
        <f t="shared" si="5"/>
        <v/>
      </c>
      <c r="AI19" s="201" t="str">
        <f t="shared" si="0"/>
        <v/>
      </c>
    </row>
    <row r="20" spans="1:35" ht="36.75" customHeight="1">
      <c r="A20" s="202">
        <f t="shared" si="6"/>
        <v>10</v>
      </c>
      <c r="B20" s="203" t="str">
        <f>IF(基本情報入力シート!B69="","",基本情報入力シート!B69)</f>
        <v/>
      </c>
      <c r="C20" s="204" t="str">
        <f>IF(基本情報入力シート!L69="","",基本情報入力シート!L69)</f>
        <v/>
      </c>
      <c r="D20" s="204" t="str">
        <f>IF(基本情報入力シート!Q69="","",基本情報入力シート!Q69)</f>
        <v/>
      </c>
      <c r="E20" s="204" t="str">
        <f>IF(基本情報入力シート!V69="","",基本情報入力シート!V69)</f>
        <v/>
      </c>
      <c r="F20" s="204" t="str">
        <f>IF(基本情報入力シート!W69="","",基本情報入力シート!W69)</f>
        <v/>
      </c>
      <c r="G20" s="204" t="str">
        <f>IF(基本情報入力シート!X69="","",基本情報入力シート!X69)</f>
        <v/>
      </c>
      <c r="H20" s="199" t="str">
        <f>IF(基本情報入力シート!Z69="","",基本情報入力シート!Z69)</f>
        <v/>
      </c>
      <c r="I20" s="23" t="str">
        <f>IF(基本情報入力シート!AA69="","",基本情報入力シート!AA69)</f>
        <v/>
      </c>
      <c r="J20" s="26"/>
      <c r="K20" s="25" t="str">
        <f>IF(G20="","",VLOOKUP(G20,【参考】数式用!$A$3:$C$48,3,FALSE))</f>
        <v/>
      </c>
      <c r="L20" s="205" t="str">
        <f t="shared" si="1"/>
        <v/>
      </c>
      <c r="M20" s="174"/>
      <c r="N20" s="175"/>
      <c r="O20" s="175"/>
      <c r="P20" s="142"/>
      <c r="Q20" s="142"/>
      <c r="R20" s="145"/>
      <c r="S20" s="28"/>
      <c r="T20" s="646" t="str">
        <f t="shared" si="2"/>
        <v/>
      </c>
      <c r="U20" s="646"/>
      <c r="V20" s="646"/>
      <c r="W20" s="646"/>
      <c r="X20" s="646"/>
      <c r="Y20" s="646"/>
      <c r="Z20" s="646"/>
      <c r="AA20" s="646"/>
      <c r="AB20" s="646"/>
      <c r="AC20" s="646"/>
      <c r="AD20" s="646"/>
      <c r="AF20" s="211" t="str">
        <f t="shared" si="3"/>
        <v/>
      </c>
      <c r="AG20" s="211" t="str">
        <f t="shared" si="4"/>
        <v>×</v>
      </c>
      <c r="AH20" s="200" t="str">
        <f t="shared" si="5"/>
        <v/>
      </c>
      <c r="AI20" s="201" t="str">
        <f t="shared" si="0"/>
        <v/>
      </c>
    </row>
    <row r="21" spans="1:35" ht="36.75" customHeight="1">
      <c r="A21" s="202">
        <f t="shared" si="6"/>
        <v>11</v>
      </c>
      <c r="B21" s="203" t="str">
        <f>IF(基本情報入力シート!B70="","",基本情報入力シート!B70)</f>
        <v/>
      </c>
      <c r="C21" s="204" t="str">
        <f>IF(基本情報入力シート!L70="","",基本情報入力シート!L70)</f>
        <v/>
      </c>
      <c r="D21" s="204" t="str">
        <f>IF(基本情報入力シート!Q70="","",基本情報入力シート!Q70)</f>
        <v/>
      </c>
      <c r="E21" s="204" t="str">
        <f>IF(基本情報入力シート!V70="","",基本情報入力シート!V70)</f>
        <v/>
      </c>
      <c r="F21" s="204" t="str">
        <f>IF(基本情報入力シート!W70="","",基本情報入力シート!W70)</f>
        <v/>
      </c>
      <c r="G21" s="204" t="str">
        <f>IF(基本情報入力シート!X70="","",基本情報入力シート!X70)</f>
        <v/>
      </c>
      <c r="H21" s="199" t="str">
        <f>IF(基本情報入力シート!Z70="","",基本情報入力シート!Z70)</f>
        <v/>
      </c>
      <c r="I21" s="23" t="str">
        <f>IF(基本情報入力シート!AA70="","",基本情報入力シート!AA70)</f>
        <v/>
      </c>
      <c r="J21" s="26"/>
      <c r="K21" s="25" t="str">
        <f>IF(G21="","",VLOOKUP(G21,【参考】数式用!$A$3:$C$48,3,FALSE))</f>
        <v/>
      </c>
      <c r="L21" s="205" t="str">
        <f t="shared" si="1"/>
        <v/>
      </c>
      <c r="M21" s="174"/>
      <c r="N21" s="175"/>
      <c r="O21" s="175"/>
      <c r="P21" s="142"/>
      <c r="Q21" s="142"/>
      <c r="R21" s="145"/>
      <c r="S21" s="28"/>
      <c r="T21" s="646" t="str">
        <f t="shared" si="2"/>
        <v/>
      </c>
      <c r="U21" s="646"/>
      <c r="V21" s="646"/>
      <c r="W21" s="646"/>
      <c r="X21" s="646"/>
      <c r="Y21" s="646"/>
      <c r="Z21" s="646"/>
      <c r="AA21" s="646"/>
      <c r="AB21" s="646"/>
      <c r="AC21" s="646"/>
      <c r="AD21" s="646"/>
      <c r="AF21" s="211" t="str">
        <f t="shared" si="3"/>
        <v/>
      </c>
      <c r="AG21" s="211" t="str">
        <f t="shared" si="4"/>
        <v>×</v>
      </c>
      <c r="AH21" s="200" t="str">
        <f t="shared" si="5"/>
        <v/>
      </c>
      <c r="AI21" s="201" t="str">
        <f t="shared" si="0"/>
        <v/>
      </c>
    </row>
    <row r="22" spans="1:35" ht="36.75" customHeight="1">
      <c r="A22" s="202">
        <f t="shared" si="6"/>
        <v>12</v>
      </c>
      <c r="B22" s="203" t="str">
        <f>IF(基本情報入力シート!B71="","",基本情報入力シート!B71)</f>
        <v/>
      </c>
      <c r="C22" s="204" t="str">
        <f>IF(基本情報入力シート!L71="","",基本情報入力シート!L71)</f>
        <v/>
      </c>
      <c r="D22" s="204" t="str">
        <f>IF(基本情報入力シート!Q71="","",基本情報入力シート!Q71)</f>
        <v/>
      </c>
      <c r="E22" s="204" t="str">
        <f>IF(基本情報入力シート!V71="","",基本情報入力シート!V71)</f>
        <v/>
      </c>
      <c r="F22" s="204" t="str">
        <f>IF(基本情報入力シート!W71="","",基本情報入力シート!W71)</f>
        <v/>
      </c>
      <c r="G22" s="204" t="str">
        <f>IF(基本情報入力シート!X71="","",基本情報入力シート!X71)</f>
        <v/>
      </c>
      <c r="H22" s="199" t="str">
        <f>IF(基本情報入力シート!Z71="","",基本情報入力シート!Z71)</f>
        <v/>
      </c>
      <c r="I22" s="23" t="str">
        <f>IF(基本情報入力シート!AA71="","",基本情報入力シート!AA71)</f>
        <v/>
      </c>
      <c r="J22" s="26"/>
      <c r="K22" s="25" t="str">
        <f>IF(G22="","",VLOOKUP(G22,【参考】数式用!$A$3:$C$48,3,FALSE))</f>
        <v/>
      </c>
      <c r="L22" s="205" t="str">
        <f t="shared" si="1"/>
        <v/>
      </c>
      <c r="M22" s="174"/>
      <c r="N22" s="175"/>
      <c r="O22" s="175"/>
      <c r="P22" s="142"/>
      <c r="Q22" s="142"/>
      <c r="R22" s="145"/>
      <c r="S22" s="28"/>
      <c r="T22" s="646" t="str">
        <f t="shared" si="2"/>
        <v/>
      </c>
      <c r="U22" s="646"/>
      <c r="V22" s="646"/>
      <c r="W22" s="646"/>
      <c r="X22" s="646"/>
      <c r="Y22" s="646"/>
      <c r="Z22" s="646"/>
      <c r="AA22" s="646"/>
      <c r="AB22" s="646"/>
      <c r="AC22" s="646"/>
      <c r="AD22" s="646"/>
      <c r="AF22" s="211" t="str">
        <f t="shared" si="3"/>
        <v/>
      </c>
      <c r="AG22" s="211" t="str">
        <f t="shared" si="4"/>
        <v>×</v>
      </c>
      <c r="AH22" s="200" t="str">
        <f t="shared" si="5"/>
        <v/>
      </c>
      <c r="AI22" s="201" t="str">
        <f t="shared" si="0"/>
        <v/>
      </c>
    </row>
    <row r="23" spans="1:35" ht="36.75" customHeight="1">
      <c r="A23" s="202">
        <f t="shared" si="6"/>
        <v>13</v>
      </c>
      <c r="B23" s="203" t="str">
        <f>IF(基本情報入力シート!B72="","",基本情報入力シート!B72)</f>
        <v/>
      </c>
      <c r="C23" s="204" t="str">
        <f>IF(基本情報入力シート!L72="","",基本情報入力シート!L72)</f>
        <v/>
      </c>
      <c r="D23" s="204" t="str">
        <f>IF(基本情報入力シート!Q72="","",基本情報入力シート!Q72)</f>
        <v/>
      </c>
      <c r="E23" s="204" t="str">
        <f>IF(基本情報入力シート!V72="","",基本情報入力シート!V72)</f>
        <v/>
      </c>
      <c r="F23" s="204" t="str">
        <f>IF(基本情報入力シート!W72="","",基本情報入力シート!W72)</f>
        <v/>
      </c>
      <c r="G23" s="204" t="str">
        <f>IF(基本情報入力シート!X72="","",基本情報入力シート!X72)</f>
        <v/>
      </c>
      <c r="H23" s="199" t="str">
        <f>IF(基本情報入力シート!Z72="","",基本情報入力シート!Z72)</f>
        <v/>
      </c>
      <c r="I23" s="23" t="str">
        <f>IF(基本情報入力シート!AA72="","",基本情報入力シート!AA72)</f>
        <v/>
      </c>
      <c r="J23" s="26"/>
      <c r="K23" s="25" t="str">
        <f>IF(G23="","",VLOOKUP(G23,【参考】数式用!$A$3:$C$48,3,FALSE))</f>
        <v/>
      </c>
      <c r="L23" s="205" t="str">
        <f t="shared" si="1"/>
        <v/>
      </c>
      <c r="M23" s="174"/>
      <c r="N23" s="175"/>
      <c r="O23" s="175"/>
      <c r="P23" s="142"/>
      <c r="Q23" s="142"/>
      <c r="R23" s="145"/>
      <c r="S23" s="28"/>
      <c r="T23" s="646" t="str">
        <f t="shared" si="2"/>
        <v/>
      </c>
      <c r="U23" s="646"/>
      <c r="V23" s="646"/>
      <c r="W23" s="646"/>
      <c r="X23" s="646"/>
      <c r="Y23" s="646"/>
      <c r="Z23" s="646"/>
      <c r="AA23" s="646"/>
      <c r="AB23" s="646"/>
      <c r="AC23" s="646"/>
      <c r="AD23" s="646"/>
      <c r="AF23" s="211" t="str">
        <f t="shared" si="3"/>
        <v/>
      </c>
      <c r="AG23" s="211" t="str">
        <f t="shared" si="4"/>
        <v>×</v>
      </c>
      <c r="AH23" s="200" t="str">
        <f t="shared" si="5"/>
        <v/>
      </c>
      <c r="AI23" s="201" t="str">
        <f t="shared" si="0"/>
        <v/>
      </c>
    </row>
    <row r="24" spans="1:35" ht="36.75" customHeight="1">
      <c r="A24" s="202">
        <f t="shared" si="6"/>
        <v>14</v>
      </c>
      <c r="B24" s="203" t="str">
        <f>IF(基本情報入力シート!B73="","",基本情報入力シート!B73)</f>
        <v/>
      </c>
      <c r="C24" s="204" t="str">
        <f>IF(基本情報入力シート!L73="","",基本情報入力シート!L73)</f>
        <v/>
      </c>
      <c r="D24" s="204" t="str">
        <f>IF(基本情報入力シート!Q73="","",基本情報入力シート!Q73)</f>
        <v/>
      </c>
      <c r="E24" s="204" t="str">
        <f>IF(基本情報入力シート!V73="","",基本情報入力シート!V73)</f>
        <v/>
      </c>
      <c r="F24" s="204" t="str">
        <f>IF(基本情報入力シート!W73="","",基本情報入力シート!W73)</f>
        <v/>
      </c>
      <c r="G24" s="204" t="str">
        <f>IF(基本情報入力シート!X73="","",基本情報入力シート!X73)</f>
        <v/>
      </c>
      <c r="H24" s="199" t="str">
        <f>IF(基本情報入力シート!Z73="","",基本情報入力シート!Z73)</f>
        <v/>
      </c>
      <c r="I24" s="23" t="str">
        <f>IF(基本情報入力シート!AA73="","",基本情報入力シート!AA73)</f>
        <v/>
      </c>
      <c r="J24" s="26"/>
      <c r="K24" s="25" t="str">
        <f>IF(G24="","",VLOOKUP(G24,【参考】数式用!$A$3:$C$48,3,FALSE))</f>
        <v/>
      </c>
      <c r="L24" s="205" t="str">
        <f t="shared" si="1"/>
        <v/>
      </c>
      <c r="M24" s="174"/>
      <c r="N24" s="175"/>
      <c r="O24" s="175"/>
      <c r="P24" s="142"/>
      <c r="Q24" s="142"/>
      <c r="R24" s="145"/>
      <c r="S24" s="28"/>
      <c r="T24" s="646" t="str">
        <f t="shared" si="2"/>
        <v/>
      </c>
      <c r="U24" s="646"/>
      <c r="V24" s="646"/>
      <c r="W24" s="646"/>
      <c r="X24" s="646"/>
      <c r="Y24" s="646"/>
      <c r="Z24" s="646"/>
      <c r="AA24" s="646"/>
      <c r="AB24" s="646"/>
      <c r="AC24" s="646"/>
      <c r="AD24" s="646"/>
      <c r="AF24" s="211" t="str">
        <f t="shared" si="3"/>
        <v/>
      </c>
      <c r="AG24" s="211" t="str">
        <f t="shared" si="4"/>
        <v>×</v>
      </c>
      <c r="AH24" s="200" t="str">
        <f t="shared" si="5"/>
        <v/>
      </c>
      <c r="AI24" s="201" t="str">
        <f t="shared" si="0"/>
        <v/>
      </c>
    </row>
    <row r="25" spans="1:35" ht="36.75" customHeight="1">
      <c r="A25" s="202">
        <f t="shared" si="6"/>
        <v>15</v>
      </c>
      <c r="B25" s="203" t="str">
        <f>IF(基本情報入力シート!B74="","",基本情報入力シート!B74)</f>
        <v/>
      </c>
      <c r="C25" s="204" t="str">
        <f>IF(基本情報入力シート!L74="","",基本情報入力シート!L74)</f>
        <v/>
      </c>
      <c r="D25" s="204" t="str">
        <f>IF(基本情報入力シート!Q74="","",基本情報入力シート!Q74)</f>
        <v/>
      </c>
      <c r="E25" s="204" t="str">
        <f>IF(基本情報入力シート!V74="","",基本情報入力シート!V74)</f>
        <v/>
      </c>
      <c r="F25" s="204" t="str">
        <f>IF(基本情報入力シート!W74="","",基本情報入力シート!W74)</f>
        <v/>
      </c>
      <c r="G25" s="204" t="str">
        <f>IF(基本情報入力シート!X74="","",基本情報入力シート!X74)</f>
        <v/>
      </c>
      <c r="H25" s="199" t="str">
        <f>IF(基本情報入力シート!Z74="","",基本情報入力シート!Z74)</f>
        <v/>
      </c>
      <c r="I25" s="23" t="str">
        <f>IF(基本情報入力シート!AA74="","",基本情報入力シート!AA74)</f>
        <v/>
      </c>
      <c r="J25" s="26"/>
      <c r="K25" s="25" t="str">
        <f>IF(G25="","",VLOOKUP(G25,【参考】数式用!$A$3:$C$48,3,FALSE))</f>
        <v/>
      </c>
      <c r="L25" s="205" t="str">
        <f t="shared" si="1"/>
        <v/>
      </c>
      <c r="M25" s="174"/>
      <c r="N25" s="175"/>
      <c r="O25" s="175"/>
      <c r="P25" s="142"/>
      <c r="Q25" s="142"/>
      <c r="R25" s="145"/>
      <c r="S25" s="28"/>
      <c r="T25" s="646" t="str">
        <f t="shared" si="2"/>
        <v/>
      </c>
      <c r="U25" s="646"/>
      <c r="V25" s="646"/>
      <c r="W25" s="646"/>
      <c r="X25" s="646"/>
      <c r="Y25" s="646"/>
      <c r="Z25" s="646"/>
      <c r="AA25" s="646"/>
      <c r="AB25" s="646"/>
      <c r="AC25" s="646"/>
      <c r="AD25" s="646"/>
      <c r="AF25" s="211" t="str">
        <f t="shared" si="3"/>
        <v/>
      </c>
      <c r="AG25" s="211" t="str">
        <f t="shared" si="4"/>
        <v>×</v>
      </c>
      <c r="AH25" s="200" t="str">
        <f t="shared" si="5"/>
        <v/>
      </c>
      <c r="AI25" s="201" t="str">
        <f t="shared" si="0"/>
        <v/>
      </c>
    </row>
    <row r="26" spans="1:35" ht="36.75" customHeight="1">
      <c r="A26" s="202">
        <f t="shared" si="6"/>
        <v>16</v>
      </c>
      <c r="B26" s="203" t="str">
        <f>IF(基本情報入力シート!B75="","",基本情報入力シート!B75)</f>
        <v/>
      </c>
      <c r="C26" s="204" t="str">
        <f>IF(基本情報入力シート!L75="","",基本情報入力シート!L75)</f>
        <v/>
      </c>
      <c r="D26" s="204" t="str">
        <f>IF(基本情報入力シート!Q75="","",基本情報入力シート!Q75)</f>
        <v/>
      </c>
      <c r="E26" s="204" t="str">
        <f>IF(基本情報入力シート!V75="","",基本情報入力シート!V75)</f>
        <v/>
      </c>
      <c r="F26" s="204" t="str">
        <f>IF(基本情報入力シート!W75="","",基本情報入力シート!W75)</f>
        <v/>
      </c>
      <c r="G26" s="204" t="str">
        <f>IF(基本情報入力シート!X75="","",基本情報入力シート!X75)</f>
        <v/>
      </c>
      <c r="H26" s="199" t="str">
        <f>IF(基本情報入力シート!Z75="","",基本情報入力シート!Z75)</f>
        <v/>
      </c>
      <c r="I26" s="23" t="str">
        <f>IF(基本情報入力シート!AA75="","",基本情報入力シート!AA75)</f>
        <v/>
      </c>
      <c r="J26" s="26"/>
      <c r="K26" s="25" t="str">
        <f>IF(G26="","",VLOOKUP(G26,【参考】数式用!$A$3:$C$48,3,FALSE))</f>
        <v/>
      </c>
      <c r="L26" s="205" t="str">
        <f t="shared" si="1"/>
        <v/>
      </c>
      <c r="M26" s="174"/>
      <c r="N26" s="175"/>
      <c r="O26" s="175"/>
      <c r="P26" s="142"/>
      <c r="Q26" s="142"/>
      <c r="R26" s="145"/>
      <c r="S26" s="28"/>
      <c r="T26" s="646" t="str">
        <f t="shared" si="2"/>
        <v/>
      </c>
      <c r="U26" s="646"/>
      <c r="V26" s="646"/>
      <c r="W26" s="646"/>
      <c r="X26" s="646"/>
      <c r="Y26" s="646"/>
      <c r="Z26" s="646"/>
      <c r="AA26" s="646"/>
      <c r="AB26" s="646"/>
      <c r="AC26" s="646"/>
      <c r="AD26" s="646"/>
      <c r="AF26" s="211" t="str">
        <f t="shared" si="3"/>
        <v/>
      </c>
      <c r="AG26" s="211" t="str">
        <f t="shared" si="4"/>
        <v>×</v>
      </c>
      <c r="AH26" s="200" t="str">
        <f t="shared" si="5"/>
        <v/>
      </c>
      <c r="AI26" s="201" t="str">
        <f t="shared" si="0"/>
        <v/>
      </c>
    </row>
    <row r="27" spans="1:35" ht="36.75" customHeight="1">
      <c r="A27" s="202">
        <f t="shared" si="6"/>
        <v>17</v>
      </c>
      <c r="B27" s="203" t="str">
        <f>IF(基本情報入力シート!B76="","",基本情報入力シート!B76)</f>
        <v/>
      </c>
      <c r="C27" s="204" t="str">
        <f>IF(基本情報入力シート!L76="","",基本情報入力シート!L76)</f>
        <v/>
      </c>
      <c r="D27" s="204" t="str">
        <f>IF(基本情報入力シート!Q76="","",基本情報入力シート!Q76)</f>
        <v/>
      </c>
      <c r="E27" s="204" t="str">
        <f>IF(基本情報入力シート!V76="","",基本情報入力シート!V76)</f>
        <v/>
      </c>
      <c r="F27" s="204" t="str">
        <f>IF(基本情報入力シート!W76="","",基本情報入力シート!W76)</f>
        <v/>
      </c>
      <c r="G27" s="204" t="str">
        <f>IF(基本情報入力シート!X76="","",基本情報入力シート!X76)</f>
        <v/>
      </c>
      <c r="H27" s="199" t="str">
        <f>IF(基本情報入力シート!Z76="","",基本情報入力シート!Z76)</f>
        <v/>
      </c>
      <c r="I27" s="23" t="str">
        <f>IF(基本情報入力シート!AA76="","",基本情報入力シート!AA76)</f>
        <v/>
      </c>
      <c r="J27" s="26"/>
      <c r="K27" s="25" t="str">
        <f>IF(G27="","",VLOOKUP(G27,【参考】数式用!$A$3:$C$48,3,FALSE))</f>
        <v/>
      </c>
      <c r="L27" s="205" t="str">
        <f t="shared" si="1"/>
        <v/>
      </c>
      <c r="M27" s="174"/>
      <c r="N27" s="175"/>
      <c r="O27" s="175"/>
      <c r="P27" s="142"/>
      <c r="Q27" s="142"/>
      <c r="R27" s="145"/>
      <c r="S27" s="28"/>
      <c r="T27" s="646" t="str">
        <f t="shared" si="2"/>
        <v/>
      </c>
      <c r="U27" s="646"/>
      <c r="V27" s="646"/>
      <c r="W27" s="646"/>
      <c r="X27" s="646"/>
      <c r="Y27" s="646"/>
      <c r="Z27" s="646"/>
      <c r="AA27" s="646"/>
      <c r="AB27" s="646"/>
      <c r="AC27" s="646"/>
      <c r="AD27" s="646"/>
      <c r="AF27" s="211" t="str">
        <f t="shared" si="3"/>
        <v/>
      </c>
      <c r="AG27" s="211" t="str">
        <f t="shared" si="4"/>
        <v>×</v>
      </c>
      <c r="AH27" s="200" t="str">
        <f t="shared" si="5"/>
        <v/>
      </c>
      <c r="AI27" s="201" t="str">
        <f t="shared" si="0"/>
        <v/>
      </c>
    </row>
    <row r="28" spans="1:35" ht="36.75" customHeight="1">
      <c r="A28" s="202">
        <f t="shared" si="6"/>
        <v>18</v>
      </c>
      <c r="B28" s="203" t="str">
        <f>IF(基本情報入力シート!B77="","",基本情報入力シート!B77)</f>
        <v/>
      </c>
      <c r="C28" s="204" t="str">
        <f>IF(基本情報入力シート!L77="","",基本情報入力シート!L77)</f>
        <v/>
      </c>
      <c r="D28" s="204" t="str">
        <f>IF(基本情報入力シート!Q77="","",基本情報入力シート!Q77)</f>
        <v/>
      </c>
      <c r="E28" s="204" t="str">
        <f>IF(基本情報入力シート!V77="","",基本情報入力シート!V77)</f>
        <v/>
      </c>
      <c r="F28" s="204" t="str">
        <f>IF(基本情報入力シート!W77="","",基本情報入力シート!W77)</f>
        <v/>
      </c>
      <c r="G28" s="204" t="str">
        <f>IF(基本情報入力シート!X77="","",基本情報入力シート!X77)</f>
        <v/>
      </c>
      <c r="H28" s="199" t="str">
        <f>IF(基本情報入力シート!Z77="","",基本情報入力シート!Z77)</f>
        <v/>
      </c>
      <c r="I28" s="23" t="str">
        <f>IF(基本情報入力シート!AA77="","",基本情報入力シート!AA77)</f>
        <v/>
      </c>
      <c r="J28" s="26"/>
      <c r="K28" s="25" t="str">
        <f>IF(G28="","",VLOOKUP(G28,【参考】数式用!$A$3:$C$48,3,FALSE))</f>
        <v/>
      </c>
      <c r="L28" s="205" t="str">
        <f t="shared" si="1"/>
        <v/>
      </c>
      <c r="M28" s="174"/>
      <c r="N28" s="175"/>
      <c r="O28" s="175"/>
      <c r="P28" s="142"/>
      <c r="Q28" s="142"/>
      <c r="R28" s="145"/>
      <c r="S28" s="28"/>
      <c r="T28" s="646" t="str">
        <f t="shared" si="2"/>
        <v/>
      </c>
      <c r="U28" s="646"/>
      <c r="V28" s="646"/>
      <c r="W28" s="646"/>
      <c r="X28" s="646"/>
      <c r="Y28" s="646"/>
      <c r="Z28" s="646"/>
      <c r="AA28" s="646"/>
      <c r="AB28" s="646"/>
      <c r="AC28" s="646"/>
      <c r="AD28" s="646"/>
      <c r="AF28" s="211" t="str">
        <f t="shared" si="3"/>
        <v/>
      </c>
      <c r="AG28" s="211" t="str">
        <f t="shared" si="4"/>
        <v>×</v>
      </c>
      <c r="AH28" s="200" t="str">
        <f t="shared" si="5"/>
        <v/>
      </c>
      <c r="AI28" s="201" t="str">
        <f t="shared" si="0"/>
        <v/>
      </c>
    </row>
    <row r="29" spans="1:35" ht="36.75" customHeight="1">
      <c r="A29" s="202">
        <f t="shared" si="6"/>
        <v>19</v>
      </c>
      <c r="B29" s="203" t="str">
        <f>IF(基本情報入力シート!B78="","",基本情報入力シート!B78)</f>
        <v/>
      </c>
      <c r="C29" s="204" t="str">
        <f>IF(基本情報入力シート!L78="","",基本情報入力シート!L78)</f>
        <v/>
      </c>
      <c r="D29" s="204" t="str">
        <f>IF(基本情報入力シート!Q78="","",基本情報入力シート!Q78)</f>
        <v/>
      </c>
      <c r="E29" s="204" t="str">
        <f>IF(基本情報入力シート!V78="","",基本情報入力シート!V78)</f>
        <v/>
      </c>
      <c r="F29" s="204" t="str">
        <f>IF(基本情報入力シート!W78="","",基本情報入力シート!W78)</f>
        <v/>
      </c>
      <c r="G29" s="204" t="str">
        <f>IF(基本情報入力シート!X78="","",基本情報入力シート!X78)</f>
        <v/>
      </c>
      <c r="H29" s="199" t="str">
        <f>IF(基本情報入力シート!Z78="","",基本情報入力シート!Z78)</f>
        <v/>
      </c>
      <c r="I29" s="23" t="str">
        <f>IF(基本情報入力シート!AA78="","",基本情報入力シート!AA78)</f>
        <v/>
      </c>
      <c r="J29" s="26"/>
      <c r="K29" s="25" t="str">
        <f>IF(G29="","",VLOOKUP(G29,【参考】数式用!$A$3:$C$48,3,FALSE))</f>
        <v/>
      </c>
      <c r="L29" s="205" t="str">
        <f t="shared" si="1"/>
        <v/>
      </c>
      <c r="M29" s="174"/>
      <c r="N29" s="175"/>
      <c r="O29" s="175"/>
      <c r="P29" s="142"/>
      <c r="Q29" s="142"/>
      <c r="R29" s="145"/>
      <c r="S29" s="28"/>
      <c r="T29" s="646" t="str">
        <f t="shared" si="2"/>
        <v/>
      </c>
      <c r="U29" s="646"/>
      <c r="V29" s="646"/>
      <c r="W29" s="646"/>
      <c r="X29" s="646"/>
      <c r="Y29" s="646"/>
      <c r="Z29" s="646"/>
      <c r="AA29" s="646"/>
      <c r="AB29" s="646"/>
      <c r="AC29" s="646"/>
      <c r="AD29" s="646"/>
      <c r="AF29" s="211" t="str">
        <f t="shared" si="3"/>
        <v/>
      </c>
      <c r="AG29" s="211" t="str">
        <f t="shared" si="4"/>
        <v>×</v>
      </c>
      <c r="AH29" s="200" t="str">
        <f t="shared" si="5"/>
        <v/>
      </c>
      <c r="AI29" s="201" t="str">
        <f t="shared" si="0"/>
        <v/>
      </c>
    </row>
    <row r="30" spans="1:35" ht="36.75" customHeight="1">
      <c r="A30" s="202">
        <f t="shared" si="6"/>
        <v>20</v>
      </c>
      <c r="B30" s="203" t="str">
        <f>IF(基本情報入力シート!B79="","",基本情報入力シート!B79)</f>
        <v/>
      </c>
      <c r="C30" s="204" t="str">
        <f>IF(基本情報入力シート!L79="","",基本情報入力シート!L79)</f>
        <v/>
      </c>
      <c r="D30" s="204" t="str">
        <f>IF(基本情報入力シート!Q79="","",基本情報入力シート!Q79)</f>
        <v/>
      </c>
      <c r="E30" s="204" t="str">
        <f>IF(基本情報入力シート!V79="","",基本情報入力シート!V79)</f>
        <v/>
      </c>
      <c r="F30" s="204" t="str">
        <f>IF(基本情報入力シート!W79="","",基本情報入力シート!W79)</f>
        <v/>
      </c>
      <c r="G30" s="204" t="str">
        <f>IF(基本情報入力シート!X79="","",基本情報入力シート!X79)</f>
        <v/>
      </c>
      <c r="H30" s="199" t="str">
        <f>IF(基本情報入力シート!Z79="","",基本情報入力シート!Z79)</f>
        <v/>
      </c>
      <c r="I30" s="23" t="str">
        <f>IF(基本情報入力シート!AA79="","",基本情報入力シート!AA79)</f>
        <v/>
      </c>
      <c r="J30" s="26"/>
      <c r="K30" s="25" t="str">
        <f>IF(G30="","",VLOOKUP(G30,【参考】数式用!$A$3:$C$48,3,FALSE))</f>
        <v/>
      </c>
      <c r="L30" s="205" t="str">
        <f t="shared" si="1"/>
        <v/>
      </c>
      <c r="M30" s="174"/>
      <c r="N30" s="175"/>
      <c r="O30" s="175"/>
      <c r="P30" s="142"/>
      <c r="Q30" s="142"/>
      <c r="R30" s="145"/>
      <c r="S30" s="28"/>
      <c r="T30" s="646" t="str">
        <f t="shared" si="2"/>
        <v/>
      </c>
      <c r="U30" s="646"/>
      <c r="V30" s="646"/>
      <c r="W30" s="646"/>
      <c r="X30" s="646"/>
      <c r="Y30" s="646"/>
      <c r="Z30" s="646"/>
      <c r="AA30" s="646"/>
      <c r="AB30" s="646"/>
      <c r="AC30" s="646"/>
      <c r="AD30" s="646"/>
      <c r="AF30" s="211" t="str">
        <f t="shared" si="3"/>
        <v/>
      </c>
      <c r="AG30" s="211" t="str">
        <f t="shared" si="4"/>
        <v>×</v>
      </c>
      <c r="AH30" s="200" t="str">
        <f t="shared" si="5"/>
        <v/>
      </c>
      <c r="AI30" s="201" t="str">
        <f t="shared" si="0"/>
        <v/>
      </c>
    </row>
    <row r="31" spans="1:35" ht="36.75" customHeight="1">
      <c r="A31" s="202">
        <f t="shared" si="6"/>
        <v>21</v>
      </c>
      <c r="B31" s="203" t="str">
        <f>IF(基本情報入力シート!B80="","",基本情報入力シート!B80)</f>
        <v/>
      </c>
      <c r="C31" s="204" t="str">
        <f>IF(基本情報入力シート!L80="","",基本情報入力シート!L80)</f>
        <v/>
      </c>
      <c r="D31" s="204" t="str">
        <f>IF(基本情報入力シート!Q80="","",基本情報入力シート!Q80)</f>
        <v/>
      </c>
      <c r="E31" s="204" t="str">
        <f>IF(基本情報入力シート!V80="","",基本情報入力シート!V80)</f>
        <v/>
      </c>
      <c r="F31" s="204" t="str">
        <f>IF(基本情報入力シート!W80="","",基本情報入力シート!W80)</f>
        <v/>
      </c>
      <c r="G31" s="204" t="str">
        <f>IF(基本情報入力シート!X80="","",基本情報入力シート!X80)</f>
        <v/>
      </c>
      <c r="H31" s="199" t="str">
        <f>IF(基本情報入力シート!Z80="","",基本情報入力シート!Z80)</f>
        <v/>
      </c>
      <c r="I31" s="23" t="str">
        <f>IF(基本情報入力シート!AA80="","",基本情報入力シート!AA80)</f>
        <v/>
      </c>
      <c r="J31" s="26"/>
      <c r="K31" s="25" t="str">
        <f>IF(G31="","",VLOOKUP(G31,【参考】数式用!$A$3:$C$48,3,FALSE))</f>
        <v/>
      </c>
      <c r="L31" s="205" t="str">
        <f t="shared" si="1"/>
        <v/>
      </c>
      <c r="M31" s="174"/>
      <c r="N31" s="175"/>
      <c r="O31" s="175"/>
      <c r="P31" s="142"/>
      <c r="Q31" s="142"/>
      <c r="R31" s="145"/>
      <c r="S31" s="28"/>
      <c r="T31" s="646" t="str">
        <f t="shared" si="2"/>
        <v/>
      </c>
      <c r="U31" s="646"/>
      <c r="V31" s="646"/>
      <c r="W31" s="646"/>
      <c r="X31" s="646"/>
      <c r="Y31" s="646"/>
      <c r="Z31" s="646"/>
      <c r="AA31" s="646"/>
      <c r="AB31" s="646"/>
      <c r="AC31" s="646"/>
      <c r="AD31" s="646"/>
      <c r="AF31" s="211" t="str">
        <f t="shared" si="3"/>
        <v/>
      </c>
      <c r="AG31" s="211" t="str">
        <f t="shared" si="4"/>
        <v>×</v>
      </c>
      <c r="AH31" s="200" t="str">
        <f t="shared" si="5"/>
        <v/>
      </c>
      <c r="AI31" s="201" t="str">
        <f t="shared" si="0"/>
        <v/>
      </c>
    </row>
    <row r="32" spans="1:35" ht="36.75" customHeight="1">
      <c r="A32" s="202">
        <f t="shared" si="6"/>
        <v>22</v>
      </c>
      <c r="B32" s="203" t="str">
        <f>IF(基本情報入力シート!B81="","",基本情報入力シート!B81)</f>
        <v/>
      </c>
      <c r="C32" s="204" t="str">
        <f>IF(基本情報入力シート!L81="","",基本情報入力シート!L81)</f>
        <v/>
      </c>
      <c r="D32" s="204" t="str">
        <f>IF(基本情報入力シート!Q81="","",基本情報入力シート!Q81)</f>
        <v/>
      </c>
      <c r="E32" s="204" t="str">
        <f>IF(基本情報入力シート!V81="","",基本情報入力シート!V81)</f>
        <v/>
      </c>
      <c r="F32" s="204" t="str">
        <f>IF(基本情報入力シート!W81="","",基本情報入力シート!W81)</f>
        <v/>
      </c>
      <c r="G32" s="204" t="str">
        <f>IF(基本情報入力シート!X81="","",基本情報入力シート!X81)</f>
        <v/>
      </c>
      <c r="H32" s="199" t="str">
        <f>IF(基本情報入力シート!Z81="","",基本情報入力シート!Z81)</f>
        <v/>
      </c>
      <c r="I32" s="23" t="str">
        <f>IF(基本情報入力シート!AA81="","",基本情報入力シート!AA81)</f>
        <v/>
      </c>
      <c r="J32" s="26"/>
      <c r="K32" s="25" t="str">
        <f>IF(G32="","",VLOOKUP(G32,【参考】数式用!$A$3:$C$48,3,FALSE))</f>
        <v/>
      </c>
      <c r="L32" s="205" t="str">
        <f t="shared" si="1"/>
        <v/>
      </c>
      <c r="M32" s="174"/>
      <c r="N32" s="175"/>
      <c r="O32" s="175"/>
      <c r="P32" s="142"/>
      <c r="Q32" s="142"/>
      <c r="R32" s="145"/>
      <c r="S32" s="28"/>
      <c r="T32" s="646" t="str">
        <f t="shared" si="2"/>
        <v/>
      </c>
      <c r="U32" s="646"/>
      <c r="V32" s="646"/>
      <c r="W32" s="646"/>
      <c r="X32" s="646"/>
      <c r="Y32" s="646"/>
      <c r="Z32" s="646"/>
      <c r="AA32" s="646"/>
      <c r="AB32" s="646"/>
      <c r="AC32" s="646"/>
      <c r="AD32" s="646"/>
      <c r="AF32" s="211" t="str">
        <f t="shared" si="3"/>
        <v/>
      </c>
      <c r="AG32" s="211" t="str">
        <f t="shared" si="4"/>
        <v>×</v>
      </c>
      <c r="AH32" s="200" t="str">
        <f t="shared" si="5"/>
        <v/>
      </c>
      <c r="AI32" s="201" t="str">
        <f t="shared" si="0"/>
        <v/>
      </c>
    </row>
    <row r="33" spans="1:35" ht="36.75" customHeight="1">
      <c r="A33" s="202">
        <f t="shared" si="6"/>
        <v>23</v>
      </c>
      <c r="B33" s="203" t="str">
        <f>IF(基本情報入力シート!B82="","",基本情報入力シート!B82)</f>
        <v/>
      </c>
      <c r="C33" s="204" t="str">
        <f>IF(基本情報入力シート!L82="","",基本情報入力シート!L82)</f>
        <v/>
      </c>
      <c r="D33" s="204" t="str">
        <f>IF(基本情報入力シート!Q82="","",基本情報入力シート!Q82)</f>
        <v/>
      </c>
      <c r="E33" s="204" t="str">
        <f>IF(基本情報入力シート!V82="","",基本情報入力シート!V82)</f>
        <v/>
      </c>
      <c r="F33" s="204" t="str">
        <f>IF(基本情報入力シート!W82="","",基本情報入力シート!W82)</f>
        <v/>
      </c>
      <c r="G33" s="204" t="str">
        <f>IF(基本情報入力シート!X82="","",基本情報入力シート!X82)</f>
        <v/>
      </c>
      <c r="H33" s="199" t="str">
        <f>IF(基本情報入力シート!Z82="","",基本情報入力シート!Z82)</f>
        <v/>
      </c>
      <c r="I33" s="23" t="str">
        <f>IF(基本情報入力シート!AA82="","",基本情報入力シート!AA82)</f>
        <v/>
      </c>
      <c r="J33" s="26"/>
      <c r="K33" s="25" t="str">
        <f>IF(G33="","",VLOOKUP(G33,【参考】数式用!$A$3:$C$48,3,FALSE))</f>
        <v/>
      </c>
      <c r="L33" s="205" t="str">
        <f t="shared" si="1"/>
        <v/>
      </c>
      <c r="M33" s="174"/>
      <c r="N33" s="175"/>
      <c r="O33" s="175"/>
      <c r="P33" s="142"/>
      <c r="Q33" s="142"/>
      <c r="R33" s="145"/>
      <c r="S33" s="28"/>
      <c r="T33" s="646" t="str">
        <f t="shared" si="2"/>
        <v/>
      </c>
      <c r="U33" s="646"/>
      <c r="V33" s="646"/>
      <c r="W33" s="646"/>
      <c r="X33" s="646"/>
      <c r="Y33" s="646"/>
      <c r="Z33" s="646"/>
      <c r="AA33" s="646"/>
      <c r="AB33" s="646"/>
      <c r="AC33" s="646"/>
      <c r="AD33" s="646"/>
      <c r="AF33" s="211" t="str">
        <f t="shared" si="3"/>
        <v/>
      </c>
      <c r="AG33" s="211" t="str">
        <f t="shared" si="4"/>
        <v>×</v>
      </c>
      <c r="AH33" s="200" t="str">
        <f t="shared" si="5"/>
        <v/>
      </c>
      <c r="AI33" s="201" t="str">
        <f t="shared" si="0"/>
        <v/>
      </c>
    </row>
    <row r="34" spans="1:35" ht="36.75" customHeight="1">
      <c r="A34" s="202">
        <f t="shared" si="6"/>
        <v>24</v>
      </c>
      <c r="B34" s="203" t="str">
        <f>IF(基本情報入力シート!B83="","",基本情報入力シート!B83)</f>
        <v/>
      </c>
      <c r="C34" s="204" t="str">
        <f>IF(基本情報入力シート!L83="","",基本情報入力シート!L83)</f>
        <v/>
      </c>
      <c r="D34" s="204" t="str">
        <f>IF(基本情報入力シート!Q83="","",基本情報入力シート!Q83)</f>
        <v/>
      </c>
      <c r="E34" s="204" t="str">
        <f>IF(基本情報入力シート!V83="","",基本情報入力シート!V83)</f>
        <v/>
      </c>
      <c r="F34" s="204" t="str">
        <f>IF(基本情報入力シート!W83="","",基本情報入力シート!W83)</f>
        <v/>
      </c>
      <c r="G34" s="204" t="str">
        <f>IF(基本情報入力シート!X83="","",基本情報入力シート!X83)</f>
        <v/>
      </c>
      <c r="H34" s="199" t="str">
        <f>IF(基本情報入力シート!Z83="","",基本情報入力シート!Z83)</f>
        <v/>
      </c>
      <c r="I34" s="23" t="str">
        <f>IF(基本情報入力シート!AA83="","",基本情報入力シート!AA83)</f>
        <v/>
      </c>
      <c r="J34" s="26"/>
      <c r="K34" s="25" t="str">
        <f>IF(G34="","",VLOOKUP(G34,【参考】数式用!$A$3:$C$48,3,FALSE))</f>
        <v/>
      </c>
      <c r="L34" s="205" t="str">
        <f t="shared" si="1"/>
        <v/>
      </c>
      <c r="M34" s="174"/>
      <c r="N34" s="175"/>
      <c r="O34" s="175"/>
      <c r="P34" s="142"/>
      <c r="Q34" s="142"/>
      <c r="R34" s="145"/>
      <c r="S34" s="28"/>
      <c r="T34" s="646" t="str">
        <f t="shared" si="2"/>
        <v/>
      </c>
      <c r="U34" s="646"/>
      <c r="V34" s="646"/>
      <c r="W34" s="646"/>
      <c r="X34" s="646"/>
      <c r="Y34" s="646"/>
      <c r="Z34" s="646"/>
      <c r="AA34" s="646"/>
      <c r="AB34" s="646"/>
      <c r="AC34" s="646"/>
      <c r="AD34" s="646"/>
      <c r="AF34" s="211" t="str">
        <f t="shared" si="3"/>
        <v/>
      </c>
      <c r="AG34" s="211" t="str">
        <f t="shared" si="4"/>
        <v>×</v>
      </c>
      <c r="AH34" s="200" t="str">
        <f t="shared" si="5"/>
        <v/>
      </c>
      <c r="AI34" s="201" t="str">
        <f t="shared" si="0"/>
        <v/>
      </c>
    </row>
    <row r="35" spans="1:35" ht="36.75" customHeight="1">
      <c r="A35" s="202">
        <f t="shared" si="6"/>
        <v>25</v>
      </c>
      <c r="B35" s="203" t="str">
        <f>IF(基本情報入力シート!B84="","",基本情報入力シート!B84)</f>
        <v/>
      </c>
      <c r="C35" s="204" t="str">
        <f>IF(基本情報入力シート!L84="","",基本情報入力シート!L84)</f>
        <v/>
      </c>
      <c r="D35" s="204" t="str">
        <f>IF(基本情報入力シート!Q84="","",基本情報入力シート!Q84)</f>
        <v/>
      </c>
      <c r="E35" s="204" t="str">
        <f>IF(基本情報入力シート!V84="","",基本情報入力シート!V84)</f>
        <v/>
      </c>
      <c r="F35" s="204" t="str">
        <f>IF(基本情報入力シート!W84="","",基本情報入力シート!W84)</f>
        <v/>
      </c>
      <c r="G35" s="204" t="str">
        <f>IF(基本情報入力シート!X84="","",基本情報入力シート!X84)</f>
        <v/>
      </c>
      <c r="H35" s="199" t="str">
        <f>IF(基本情報入力シート!Z84="","",基本情報入力シート!Z84)</f>
        <v/>
      </c>
      <c r="I35" s="23" t="str">
        <f>IF(基本情報入力シート!AA84="","",基本情報入力シート!AA84)</f>
        <v/>
      </c>
      <c r="J35" s="26"/>
      <c r="K35" s="25" t="str">
        <f>IF(G35="","",VLOOKUP(G35,【参考】数式用!$A$3:$C$48,3,FALSE))</f>
        <v/>
      </c>
      <c r="L35" s="205" t="str">
        <f t="shared" si="1"/>
        <v/>
      </c>
      <c r="M35" s="174"/>
      <c r="N35" s="175"/>
      <c r="O35" s="175"/>
      <c r="P35" s="142"/>
      <c r="Q35" s="142"/>
      <c r="R35" s="145"/>
      <c r="S35" s="28"/>
      <c r="T35" s="646" t="str">
        <f t="shared" si="2"/>
        <v/>
      </c>
      <c r="U35" s="646"/>
      <c r="V35" s="646"/>
      <c r="W35" s="646"/>
      <c r="X35" s="646"/>
      <c r="Y35" s="646"/>
      <c r="Z35" s="646"/>
      <c r="AA35" s="646"/>
      <c r="AB35" s="646"/>
      <c r="AC35" s="646"/>
      <c r="AD35" s="646"/>
      <c r="AF35" s="211" t="str">
        <f t="shared" si="3"/>
        <v/>
      </c>
      <c r="AG35" s="211" t="str">
        <f t="shared" si="4"/>
        <v>×</v>
      </c>
      <c r="AH35" s="200" t="str">
        <f t="shared" si="5"/>
        <v/>
      </c>
      <c r="AI35" s="201" t="str">
        <f t="shared" si="0"/>
        <v/>
      </c>
    </row>
    <row r="36" spans="1:35" ht="36.75" customHeight="1">
      <c r="A36" s="202">
        <f t="shared" si="6"/>
        <v>26</v>
      </c>
      <c r="B36" s="203" t="str">
        <f>IF(基本情報入力シート!B85="","",基本情報入力シート!B85)</f>
        <v/>
      </c>
      <c r="C36" s="204" t="str">
        <f>IF(基本情報入力シート!L85="","",基本情報入力シート!L85)</f>
        <v/>
      </c>
      <c r="D36" s="204" t="str">
        <f>IF(基本情報入力シート!Q85="","",基本情報入力シート!Q85)</f>
        <v/>
      </c>
      <c r="E36" s="204" t="str">
        <f>IF(基本情報入力シート!V85="","",基本情報入力シート!V85)</f>
        <v/>
      </c>
      <c r="F36" s="204" t="str">
        <f>IF(基本情報入力シート!W85="","",基本情報入力シート!W85)</f>
        <v/>
      </c>
      <c r="G36" s="204" t="str">
        <f>IF(基本情報入力シート!X85="","",基本情報入力シート!X85)</f>
        <v/>
      </c>
      <c r="H36" s="199" t="str">
        <f>IF(基本情報入力シート!Z85="","",基本情報入力シート!Z85)</f>
        <v/>
      </c>
      <c r="I36" s="23" t="str">
        <f>IF(基本情報入力シート!AA85="","",基本情報入力シート!AA85)</f>
        <v/>
      </c>
      <c r="J36" s="26"/>
      <c r="K36" s="25" t="str">
        <f>IF(G36="","",VLOOKUP(G36,【参考】数式用!$A$3:$C$48,3,FALSE))</f>
        <v/>
      </c>
      <c r="L36" s="205" t="str">
        <f t="shared" si="1"/>
        <v/>
      </c>
      <c r="M36" s="174"/>
      <c r="N36" s="175"/>
      <c r="O36" s="175"/>
      <c r="P36" s="142"/>
      <c r="Q36" s="142"/>
      <c r="R36" s="145"/>
      <c r="S36" s="28"/>
      <c r="T36" s="646" t="str">
        <f t="shared" si="2"/>
        <v/>
      </c>
      <c r="U36" s="646"/>
      <c r="V36" s="646"/>
      <c r="W36" s="646"/>
      <c r="X36" s="646"/>
      <c r="Y36" s="646"/>
      <c r="Z36" s="646"/>
      <c r="AA36" s="646"/>
      <c r="AB36" s="646"/>
      <c r="AC36" s="646"/>
      <c r="AD36" s="646"/>
      <c r="AF36" s="211" t="str">
        <f t="shared" si="3"/>
        <v/>
      </c>
      <c r="AG36" s="211" t="str">
        <f t="shared" si="4"/>
        <v>×</v>
      </c>
      <c r="AH36" s="200" t="str">
        <f t="shared" si="5"/>
        <v/>
      </c>
      <c r="AI36" s="201" t="str">
        <f t="shared" si="0"/>
        <v/>
      </c>
    </row>
    <row r="37" spans="1:35" ht="36.75" customHeight="1">
      <c r="A37" s="202">
        <f t="shared" si="6"/>
        <v>27</v>
      </c>
      <c r="B37" s="203" t="str">
        <f>IF(基本情報入力シート!B86="","",基本情報入力シート!B86)</f>
        <v/>
      </c>
      <c r="C37" s="204" t="str">
        <f>IF(基本情報入力シート!L86="","",基本情報入力シート!L86)</f>
        <v/>
      </c>
      <c r="D37" s="204" t="str">
        <f>IF(基本情報入力シート!Q86="","",基本情報入力シート!Q86)</f>
        <v/>
      </c>
      <c r="E37" s="204" t="str">
        <f>IF(基本情報入力シート!V86="","",基本情報入力シート!V86)</f>
        <v/>
      </c>
      <c r="F37" s="204" t="str">
        <f>IF(基本情報入力シート!W86="","",基本情報入力シート!W86)</f>
        <v/>
      </c>
      <c r="G37" s="204" t="str">
        <f>IF(基本情報入力シート!X86="","",基本情報入力シート!X86)</f>
        <v/>
      </c>
      <c r="H37" s="199" t="str">
        <f>IF(基本情報入力シート!Z86="","",基本情報入力シート!Z86)</f>
        <v/>
      </c>
      <c r="I37" s="23" t="str">
        <f>IF(基本情報入力シート!AA86="","",基本情報入力シート!AA86)</f>
        <v/>
      </c>
      <c r="J37" s="26"/>
      <c r="K37" s="25" t="str">
        <f>IF(G37="","",VLOOKUP(G37,【参考】数式用!$A$3:$C$48,3,FALSE))</f>
        <v/>
      </c>
      <c r="L37" s="205" t="str">
        <f t="shared" si="1"/>
        <v/>
      </c>
      <c r="M37" s="174"/>
      <c r="N37" s="175"/>
      <c r="O37" s="175"/>
      <c r="P37" s="142"/>
      <c r="Q37" s="142"/>
      <c r="R37" s="145"/>
      <c r="S37" s="28"/>
      <c r="T37" s="646" t="str">
        <f t="shared" si="2"/>
        <v/>
      </c>
      <c r="U37" s="646"/>
      <c r="V37" s="646"/>
      <c r="W37" s="646"/>
      <c r="X37" s="646"/>
      <c r="Y37" s="646"/>
      <c r="Z37" s="646"/>
      <c r="AA37" s="646"/>
      <c r="AB37" s="646"/>
      <c r="AC37" s="646"/>
      <c r="AD37" s="646"/>
      <c r="AF37" s="211" t="str">
        <f t="shared" si="3"/>
        <v/>
      </c>
      <c r="AG37" s="211" t="str">
        <f t="shared" si="4"/>
        <v>×</v>
      </c>
      <c r="AH37" s="200" t="str">
        <f t="shared" si="5"/>
        <v/>
      </c>
      <c r="AI37" s="201" t="str">
        <f t="shared" si="0"/>
        <v/>
      </c>
    </row>
    <row r="38" spans="1:35" ht="36.75" customHeight="1">
      <c r="A38" s="202">
        <f t="shared" si="6"/>
        <v>28</v>
      </c>
      <c r="B38" s="203" t="str">
        <f>IF(基本情報入力シート!B87="","",基本情報入力シート!B87)</f>
        <v/>
      </c>
      <c r="C38" s="204" t="str">
        <f>IF(基本情報入力シート!L87="","",基本情報入力シート!L87)</f>
        <v/>
      </c>
      <c r="D38" s="204" t="str">
        <f>IF(基本情報入力シート!Q87="","",基本情報入力シート!Q87)</f>
        <v/>
      </c>
      <c r="E38" s="204" t="str">
        <f>IF(基本情報入力シート!V87="","",基本情報入力シート!V87)</f>
        <v/>
      </c>
      <c r="F38" s="204" t="str">
        <f>IF(基本情報入力シート!W87="","",基本情報入力シート!W87)</f>
        <v/>
      </c>
      <c r="G38" s="204" t="str">
        <f>IF(基本情報入力シート!X87="","",基本情報入力シート!X87)</f>
        <v/>
      </c>
      <c r="H38" s="199" t="str">
        <f>IF(基本情報入力シート!Z87="","",基本情報入力シート!Z87)</f>
        <v/>
      </c>
      <c r="I38" s="23" t="str">
        <f>IF(基本情報入力シート!AA87="","",基本情報入力シート!AA87)</f>
        <v/>
      </c>
      <c r="J38" s="26"/>
      <c r="K38" s="25" t="str">
        <f>IF(G38="","",VLOOKUP(G38,【参考】数式用!$A$3:$C$48,3,FALSE))</f>
        <v/>
      </c>
      <c r="L38" s="205" t="str">
        <f t="shared" si="1"/>
        <v/>
      </c>
      <c r="M38" s="174"/>
      <c r="N38" s="175"/>
      <c r="O38" s="175"/>
      <c r="P38" s="142"/>
      <c r="Q38" s="142"/>
      <c r="R38" s="145"/>
      <c r="S38" s="28"/>
      <c r="T38" s="646" t="str">
        <f t="shared" si="2"/>
        <v/>
      </c>
      <c r="U38" s="646"/>
      <c r="V38" s="646"/>
      <c r="W38" s="646"/>
      <c r="X38" s="646"/>
      <c r="Y38" s="646"/>
      <c r="Z38" s="646"/>
      <c r="AA38" s="646"/>
      <c r="AB38" s="646"/>
      <c r="AC38" s="646"/>
      <c r="AD38" s="646"/>
      <c r="AF38" s="211" t="str">
        <f t="shared" si="3"/>
        <v/>
      </c>
      <c r="AG38" s="211" t="str">
        <f t="shared" si="4"/>
        <v>×</v>
      </c>
      <c r="AH38" s="200" t="str">
        <f t="shared" si="5"/>
        <v/>
      </c>
      <c r="AI38" s="201" t="str">
        <f t="shared" si="0"/>
        <v/>
      </c>
    </row>
    <row r="39" spans="1:35" ht="36.75" customHeight="1">
      <c r="A39" s="202">
        <f t="shared" si="6"/>
        <v>29</v>
      </c>
      <c r="B39" s="203" t="str">
        <f>IF(基本情報入力シート!B88="","",基本情報入力シート!B88)</f>
        <v/>
      </c>
      <c r="C39" s="204" t="str">
        <f>IF(基本情報入力シート!L88="","",基本情報入力シート!L88)</f>
        <v/>
      </c>
      <c r="D39" s="204" t="str">
        <f>IF(基本情報入力シート!Q88="","",基本情報入力シート!Q88)</f>
        <v/>
      </c>
      <c r="E39" s="204" t="str">
        <f>IF(基本情報入力シート!V88="","",基本情報入力シート!V88)</f>
        <v/>
      </c>
      <c r="F39" s="204" t="str">
        <f>IF(基本情報入力シート!W88="","",基本情報入力シート!W88)</f>
        <v/>
      </c>
      <c r="G39" s="204" t="str">
        <f>IF(基本情報入力シート!X88="","",基本情報入力シート!X88)</f>
        <v/>
      </c>
      <c r="H39" s="199" t="str">
        <f>IF(基本情報入力シート!Z88="","",基本情報入力シート!Z88)</f>
        <v/>
      </c>
      <c r="I39" s="23" t="str">
        <f>IF(基本情報入力シート!AA88="","",基本情報入力シート!AA88)</f>
        <v/>
      </c>
      <c r="J39" s="26"/>
      <c r="K39" s="25" t="str">
        <f>IF(G39="","",VLOOKUP(G39,【参考】数式用!$A$3:$C$48,3,FALSE))</f>
        <v/>
      </c>
      <c r="L39" s="205" t="str">
        <f t="shared" si="1"/>
        <v/>
      </c>
      <c r="M39" s="174"/>
      <c r="N39" s="175"/>
      <c r="O39" s="175"/>
      <c r="P39" s="142"/>
      <c r="Q39" s="142"/>
      <c r="R39" s="145"/>
      <c r="S39" s="28"/>
      <c r="T39" s="646" t="str">
        <f t="shared" si="2"/>
        <v/>
      </c>
      <c r="U39" s="646"/>
      <c r="V39" s="646"/>
      <c r="W39" s="646"/>
      <c r="X39" s="646"/>
      <c r="Y39" s="646"/>
      <c r="Z39" s="646"/>
      <c r="AA39" s="646"/>
      <c r="AB39" s="646"/>
      <c r="AC39" s="646"/>
      <c r="AD39" s="646"/>
      <c r="AF39" s="211" t="str">
        <f t="shared" si="3"/>
        <v/>
      </c>
      <c r="AG39" s="211" t="str">
        <f t="shared" si="4"/>
        <v>×</v>
      </c>
      <c r="AH39" s="200" t="str">
        <f t="shared" si="5"/>
        <v/>
      </c>
      <c r="AI39" s="201" t="str">
        <f t="shared" si="0"/>
        <v/>
      </c>
    </row>
    <row r="40" spans="1:35" ht="36.75" customHeight="1">
      <c r="A40" s="202">
        <f t="shared" si="6"/>
        <v>30</v>
      </c>
      <c r="B40" s="203" t="str">
        <f>IF(基本情報入力シート!B89="","",基本情報入力シート!B89)</f>
        <v/>
      </c>
      <c r="C40" s="204" t="str">
        <f>IF(基本情報入力シート!L89="","",基本情報入力シート!L89)</f>
        <v/>
      </c>
      <c r="D40" s="204" t="str">
        <f>IF(基本情報入力シート!Q89="","",基本情報入力シート!Q89)</f>
        <v/>
      </c>
      <c r="E40" s="204" t="str">
        <f>IF(基本情報入力シート!V89="","",基本情報入力シート!V89)</f>
        <v/>
      </c>
      <c r="F40" s="204" t="str">
        <f>IF(基本情報入力シート!W89="","",基本情報入力シート!W89)</f>
        <v/>
      </c>
      <c r="G40" s="204" t="str">
        <f>IF(基本情報入力シート!X89="","",基本情報入力シート!X89)</f>
        <v/>
      </c>
      <c r="H40" s="199" t="str">
        <f>IF(基本情報入力シート!Z89="","",基本情報入力シート!Z89)</f>
        <v/>
      </c>
      <c r="I40" s="23" t="str">
        <f>IF(基本情報入力シート!AA89="","",基本情報入力シート!AA89)</f>
        <v/>
      </c>
      <c r="J40" s="26"/>
      <c r="K40" s="25" t="str">
        <f>IF(G40="","",VLOOKUP(G40,【参考】数式用!$A$3:$C$48,3,FALSE))</f>
        <v/>
      </c>
      <c r="L40" s="205" t="str">
        <f t="shared" si="1"/>
        <v/>
      </c>
      <c r="M40" s="174"/>
      <c r="N40" s="175"/>
      <c r="O40" s="175"/>
      <c r="P40" s="142"/>
      <c r="Q40" s="142"/>
      <c r="R40" s="145"/>
      <c r="S40" s="28"/>
      <c r="T40" s="646" t="str">
        <f t="shared" si="2"/>
        <v/>
      </c>
      <c r="U40" s="646"/>
      <c r="V40" s="646"/>
      <c r="W40" s="646"/>
      <c r="X40" s="646"/>
      <c r="Y40" s="646"/>
      <c r="Z40" s="646"/>
      <c r="AA40" s="646"/>
      <c r="AB40" s="646"/>
      <c r="AC40" s="646"/>
      <c r="AD40" s="646"/>
      <c r="AF40" s="211" t="str">
        <f t="shared" si="3"/>
        <v/>
      </c>
      <c r="AG40" s="211" t="str">
        <f t="shared" si="4"/>
        <v>×</v>
      </c>
      <c r="AH40" s="200" t="str">
        <f t="shared" si="5"/>
        <v/>
      </c>
      <c r="AI40" s="201" t="str">
        <f t="shared" si="0"/>
        <v/>
      </c>
    </row>
    <row r="41" spans="1:35" ht="36.75" customHeight="1">
      <c r="A41" s="202">
        <f t="shared" si="6"/>
        <v>31</v>
      </c>
      <c r="B41" s="203" t="str">
        <f>IF(基本情報入力シート!B90="","",基本情報入力シート!B90)</f>
        <v/>
      </c>
      <c r="C41" s="204" t="str">
        <f>IF(基本情報入力シート!L90="","",基本情報入力シート!L90)</f>
        <v/>
      </c>
      <c r="D41" s="204" t="str">
        <f>IF(基本情報入力シート!Q90="","",基本情報入力シート!Q90)</f>
        <v/>
      </c>
      <c r="E41" s="204" t="str">
        <f>IF(基本情報入力シート!V90="","",基本情報入力シート!V90)</f>
        <v/>
      </c>
      <c r="F41" s="204" t="str">
        <f>IF(基本情報入力シート!W90="","",基本情報入力シート!W90)</f>
        <v/>
      </c>
      <c r="G41" s="204" t="str">
        <f>IF(基本情報入力シート!X90="","",基本情報入力シート!X90)</f>
        <v/>
      </c>
      <c r="H41" s="199" t="str">
        <f>IF(基本情報入力シート!Z90="","",基本情報入力シート!Z90)</f>
        <v/>
      </c>
      <c r="I41" s="23" t="str">
        <f>IF(基本情報入力シート!AA90="","",基本情報入力シート!AA90)</f>
        <v/>
      </c>
      <c r="J41" s="26"/>
      <c r="K41" s="25" t="str">
        <f>IF(G41="","",VLOOKUP(G41,【参考】数式用!$A$3:$C$48,3,FALSE))</f>
        <v/>
      </c>
      <c r="L41" s="205" t="str">
        <f t="shared" si="1"/>
        <v/>
      </c>
      <c r="M41" s="174"/>
      <c r="N41" s="175"/>
      <c r="O41" s="175"/>
      <c r="P41" s="142"/>
      <c r="Q41" s="142"/>
      <c r="R41" s="145"/>
      <c r="S41" s="28"/>
      <c r="T41" s="646" t="str">
        <f t="shared" si="2"/>
        <v/>
      </c>
      <c r="U41" s="646"/>
      <c r="V41" s="646"/>
      <c r="W41" s="646"/>
      <c r="X41" s="646"/>
      <c r="Y41" s="646"/>
      <c r="Z41" s="646"/>
      <c r="AA41" s="646"/>
      <c r="AB41" s="646"/>
      <c r="AC41" s="646"/>
      <c r="AD41" s="646"/>
      <c r="AF41" s="211" t="str">
        <f t="shared" si="3"/>
        <v/>
      </c>
      <c r="AG41" s="211" t="str">
        <f t="shared" si="4"/>
        <v>×</v>
      </c>
      <c r="AH41" s="200" t="str">
        <f t="shared" si="5"/>
        <v/>
      </c>
      <c r="AI41" s="201" t="str">
        <f t="shared" si="0"/>
        <v/>
      </c>
    </row>
    <row r="42" spans="1:35" ht="36.75" customHeight="1">
      <c r="A42" s="202">
        <f t="shared" si="6"/>
        <v>32</v>
      </c>
      <c r="B42" s="203" t="str">
        <f>IF(基本情報入力シート!B91="","",基本情報入力シート!B91)</f>
        <v/>
      </c>
      <c r="C42" s="204" t="str">
        <f>IF(基本情報入力シート!L91="","",基本情報入力シート!L91)</f>
        <v/>
      </c>
      <c r="D42" s="204" t="str">
        <f>IF(基本情報入力シート!Q91="","",基本情報入力シート!Q91)</f>
        <v/>
      </c>
      <c r="E42" s="204" t="str">
        <f>IF(基本情報入力シート!V91="","",基本情報入力シート!V91)</f>
        <v/>
      </c>
      <c r="F42" s="204" t="str">
        <f>IF(基本情報入力シート!W91="","",基本情報入力シート!W91)</f>
        <v/>
      </c>
      <c r="G42" s="204" t="str">
        <f>IF(基本情報入力シート!X91="","",基本情報入力シート!X91)</f>
        <v/>
      </c>
      <c r="H42" s="199" t="str">
        <f>IF(基本情報入力シート!Z91="","",基本情報入力シート!Z91)</f>
        <v/>
      </c>
      <c r="I42" s="23" t="str">
        <f>IF(基本情報入力シート!AA91="","",基本情報入力シート!AA91)</f>
        <v/>
      </c>
      <c r="J42" s="26"/>
      <c r="K42" s="25" t="str">
        <f>IF(G42="","",VLOOKUP(G42,【参考】数式用!$A$3:$C$48,3,FALSE))</f>
        <v/>
      </c>
      <c r="L42" s="205" t="str">
        <f t="shared" si="1"/>
        <v/>
      </c>
      <c r="M42" s="174"/>
      <c r="N42" s="175"/>
      <c r="O42" s="175"/>
      <c r="P42" s="142"/>
      <c r="Q42" s="142"/>
      <c r="R42" s="145"/>
      <c r="S42" s="28"/>
      <c r="T42" s="646" t="str">
        <f t="shared" si="2"/>
        <v/>
      </c>
      <c r="U42" s="646"/>
      <c r="V42" s="646"/>
      <c r="W42" s="646"/>
      <c r="X42" s="646"/>
      <c r="Y42" s="646"/>
      <c r="Z42" s="646"/>
      <c r="AA42" s="646"/>
      <c r="AB42" s="646"/>
      <c r="AC42" s="646"/>
      <c r="AD42" s="646"/>
      <c r="AF42" s="211" t="str">
        <f t="shared" si="3"/>
        <v/>
      </c>
      <c r="AG42" s="211" t="str">
        <f t="shared" si="4"/>
        <v>×</v>
      </c>
      <c r="AH42" s="200" t="str">
        <f t="shared" si="5"/>
        <v/>
      </c>
      <c r="AI42" s="201" t="str">
        <f t="shared" si="0"/>
        <v/>
      </c>
    </row>
    <row r="43" spans="1:35" ht="36.75" customHeight="1">
      <c r="A43" s="202">
        <f t="shared" si="6"/>
        <v>33</v>
      </c>
      <c r="B43" s="203" t="str">
        <f>IF(基本情報入力シート!B92="","",基本情報入力シート!B92)</f>
        <v/>
      </c>
      <c r="C43" s="204" t="str">
        <f>IF(基本情報入力シート!L92="","",基本情報入力シート!L92)</f>
        <v/>
      </c>
      <c r="D43" s="204" t="str">
        <f>IF(基本情報入力シート!Q92="","",基本情報入力シート!Q92)</f>
        <v/>
      </c>
      <c r="E43" s="204" t="str">
        <f>IF(基本情報入力シート!V92="","",基本情報入力シート!V92)</f>
        <v/>
      </c>
      <c r="F43" s="204" t="str">
        <f>IF(基本情報入力シート!W92="","",基本情報入力シート!W92)</f>
        <v/>
      </c>
      <c r="G43" s="204" t="str">
        <f>IF(基本情報入力シート!X92="","",基本情報入力シート!X92)</f>
        <v/>
      </c>
      <c r="H43" s="199" t="str">
        <f>IF(基本情報入力シート!Z92="","",基本情報入力シート!Z92)</f>
        <v/>
      </c>
      <c r="I43" s="23" t="str">
        <f>IF(基本情報入力シート!AA92="","",基本情報入力シート!AA92)</f>
        <v/>
      </c>
      <c r="J43" s="26"/>
      <c r="K43" s="25" t="str">
        <f>IF(G43="","",VLOOKUP(G43,【参考】数式用!$A$3:$C$48,3,FALSE))</f>
        <v/>
      </c>
      <c r="L43" s="205" t="str">
        <f t="shared" si="1"/>
        <v/>
      </c>
      <c r="M43" s="174"/>
      <c r="N43" s="175"/>
      <c r="O43" s="175"/>
      <c r="P43" s="142"/>
      <c r="Q43" s="142"/>
      <c r="R43" s="145"/>
      <c r="S43" s="28"/>
      <c r="T43" s="646" t="str">
        <f t="shared" si="2"/>
        <v/>
      </c>
      <c r="U43" s="646"/>
      <c r="V43" s="646"/>
      <c r="W43" s="646"/>
      <c r="X43" s="646"/>
      <c r="Y43" s="646"/>
      <c r="Z43" s="646"/>
      <c r="AA43" s="646"/>
      <c r="AB43" s="646"/>
      <c r="AC43" s="646"/>
      <c r="AD43" s="646"/>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IF(基本情報入力シート!B93="","",基本情報入力シート!B93)</f>
        <v/>
      </c>
      <c r="C44" s="204" t="str">
        <f>IF(基本情報入力シート!L93="","",基本情報入力シート!L93)</f>
        <v/>
      </c>
      <c r="D44" s="204" t="str">
        <f>IF(基本情報入力シート!Q93="","",基本情報入力シート!Q93)</f>
        <v/>
      </c>
      <c r="E44" s="204" t="str">
        <f>IF(基本情報入力シート!V93="","",基本情報入力シート!V93)</f>
        <v/>
      </c>
      <c r="F44" s="204" t="str">
        <f>IF(基本情報入力シート!W93="","",基本情報入力シート!W93)</f>
        <v/>
      </c>
      <c r="G44" s="204" t="str">
        <f>IF(基本情報入力シート!X93="","",基本情報入力シート!X93)</f>
        <v/>
      </c>
      <c r="H44" s="199" t="str">
        <f>IF(基本情報入力シート!Z93="","",基本情報入力シート!Z93)</f>
        <v/>
      </c>
      <c r="I44" s="23" t="str">
        <f>IF(基本情報入力シート!AA93="","",基本情報入力シート!AA93)</f>
        <v/>
      </c>
      <c r="J44" s="26"/>
      <c r="K44" s="25" t="str">
        <f>IF(G44="","",VLOOKUP(G44,【参考】数式用!$A$3:$C$48,3,FALSE))</f>
        <v/>
      </c>
      <c r="L44" s="205" t="str">
        <f t="shared" si="1"/>
        <v/>
      </c>
      <c r="M44" s="174"/>
      <c r="N44" s="175"/>
      <c r="O44" s="175"/>
      <c r="P44" s="142"/>
      <c r="Q44" s="142"/>
      <c r="R44" s="145"/>
      <c r="S44" s="28"/>
      <c r="T44" s="646" t="str">
        <f t="shared" si="2"/>
        <v/>
      </c>
      <c r="U44" s="646"/>
      <c r="V44" s="646"/>
      <c r="W44" s="646"/>
      <c r="X44" s="646"/>
      <c r="Y44" s="646"/>
      <c r="Z44" s="646"/>
      <c r="AA44" s="646"/>
      <c r="AB44" s="646"/>
      <c r="AC44" s="646"/>
      <c r="AD44" s="646"/>
      <c r="AF44" s="211" t="str">
        <f t="shared" si="3"/>
        <v/>
      </c>
      <c r="AG44" s="211" t="str">
        <f t="shared" si="4"/>
        <v>×</v>
      </c>
      <c r="AH44" s="200" t="str">
        <f t="shared" si="5"/>
        <v/>
      </c>
      <c r="AI44" s="201" t="str">
        <f t="shared" si="7"/>
        <v/>
      </c>
    </row>
    <row r="45" spans="1:35" ht="36.75" customHeight="1">
      <c r="A45" s="202">
        <f t="shared" si="6"/>
        <v>35</v>
      </c>
      <c r="B45" s="203" t="str">
        <f>IF(基本情報入力シート!B94="","",基本情報入力シート!B94)</f>
        <v/>
      </c>
      <c r="C45" s="204" t="str">
        <f>IF(基本情報入力シート!L94="","",基本情報入力シート!L94)</f>
        <v/>
      </c>
      <c r="D45" s="204" t="str">
        <f>IF(基本情報入力シート!Q94="","",基本情報入力シート!Q94)</f>
        <v/>
      </c>
      <c r="E45" s="204" t="str">
        <f>IF(基本情報入力シート!V94="","",基本情報入力シート!V94)</f>
        <v/>
      </c>
      <c r="F45" s="204" t="str">
        <f>IF(基本情報入力シート!W94="","",基本情報入力シート!W94)</f>
        <v/>
      </c>
      <c r="G45" s="204" t="str">
        <f>IF(基本情報入力シート!X94="","",基本情報入力シート!X94)</f>
        <v/>
      </c>
      <c r="H45" s="199" t="str">
        <f>IF(基本情報入力シート!Z94="","",基本情報入力シート!Z94)</f>
        <v/>
      </c>
      <c r="I45" s="23" t="str">
        <f>IF(基本情報入力シート!AA94="","",基本情報入力シート!AA94)</f>
        <v/>
      </c>
      <c r="J45" s="26"/>
      <c r="K45" s="25" t="str">
        <f>IF(G45="","",VLOOKUP(G45,【参考】数式用!$A$3:$C$48,3,FALSE))</f>
        <v/>
      </c>
      <c r="L45" s="205" t="str">
        <f t="shared" si="1"/>
        <v/>
      </c>
      <c r="M45" s="174"/>
      <c r="N45" s="175"/>
      <c r="O45" s="175"/>
      <c r="P45" s="142"/>
      <c r="Q45" s="142"/>
      <c r="R45" s="145"/>
      <c r="S45" s="28"/>
      <c r="T45" s="646" t="str">
        <f t="shared" si="2"/>
        <v/>
      </c>
      <c r="U45" s="646"/>
      <c r="V45" s="646"/>
      <c r="W45" s="646"/>
      <c r="X45" s="646"/>
      <c r="Y45" s="646"/>
      <c r="Z45" s="646"/>
      <c r="AA45" s="646"/>
      <c r="AB45" s="646"/>
      <c r="AC45" s="646"/>
      <c r="AD45" s="646"/>
      <c r="AF45" s="211" t="str">
        <f t="shared" si="3"/>
        <v/>
      </c>
      <c r="AG45" s="211" t="str">
        <f t="shared" si="4"/>
        <v>×</v>
      </c>
      <c r="AH45" s="200" t="str">
        <f t="shared" si="5"/>
        <v/>
      </c>
      <c r="AI45" s="201" t="str">
        <f t="shared" si="7"/>
        <v/>
      </c>
    </row>
    <row r="46" spans="1:35" ht="36.75" customHeight="1">
      <c r="A46" s="202">
        <f t="shared" si="6"/>
        <v>36</v>
      </c>
      <c r="B46" s="203" t="str">
        <f>IF(基本情報入力シート!B95="","",基本情報入力シート!B95)</f>
        <v/>
      </c>
      <c r="C46" s="204" t="str">
        <f>IF(基本情報入力シート!L95="","",基本情報入力シート!L95)</f>
        <v/>
      </c>
      <c r="D46" s="204" t="str">
        <f>IF(基本情報入力シート!Q95="","",基本情報入力シート!Q95)</f>
        <v/>
      </c>
      <c r="E46" s="204" t="str">
        <f>IF(基本情報入力シート!V95="","",基本情報入力シート!V95)</f>
        <v/>
      </c>
      <c r="F46" s="204" t="str">
        <f>IF(基本情報入力シート!W95="","",基本情報入力シート!W95)</f>
        <v/>
      </c>
      <c r="G46" s="204" t="str">
        <f>IF(基本情報入力シート!X95="","",基本情報入力シート!X95)</f>
        <v/>
      </c>
      <c r="H46" s="199" t="str">
        <f>IF(基本情報入力シート!Z95="","",基本情報入力シート!Z95)</f>
        <v/>
      </c>
      <c r="I46" s="23" t="str">
        <f>IF(基本情報入力シート!AA95="","",基本情報入力シート!AA95)</f>
        <v/>
      </c>
      <c r="J46" s="26"/>
      <c r="K46" s="25" t="str">
        <f>IF(G46="","",VLOOKUP(G46,【参考】数式用!$A$3:$C$48,3,FALSE))</f>
        <v/>
      </c>
      <c r="L46" s="205" t="str">
        <f t="shared" si="1"/>
        <v/>
      </c>
      <c r="M46" s="174"/>
      <c r="N46" s="175"/>
      <c r="O46" s="175"/>
      <c r="P46" s="142"/>
      <c r="Q46" s="142"/>
      <c r="R46" s="145"/>
      <c r="S46" s="28"/>
      <c r="T46" s="646" t="str">
        <f t="shared" si="2"/>
        <v/>
      </c>
      <c r="U46" s="646"/>
      <c r="V46" s="646"/>
      <c r="W46" s="646"/>
      <c r="X46" s="646"/>
      <c r="Y46" s="646"/>
      <c r="Z46" s="646"/>
      <c r="AA46" s="646"/>
      <c r="AB46" s="646"/>
      <c r="AC46" s="646"/>
      <c r="AD46" s="646"/>
      <c r="AF46" s="211" t="str">
        <f t="shared" si="3"/>
        <v/>
      </c>
      <c r="AG46" s="211" t="str">
        <f t="shared" si="4"/>
        <v>×</v>
      </c>
      <c r="AH46" s="200" t="str">
        <f t="shared" si="5"/>
        <v/>
      </c>
      <c r="AI46" s="201" t="str">
        <f t="shared" si="7"/>
        <v/>
      </c>
    </row>
    <row r="47" spans="1:35" ht="36.75" customHeight="1">
      <c r="A47" s="202">
        <f t="shared" si="6"/>
        <v>37</v>
      </c>
      <c r="B47" s="203" t="str">
        <f>IF(基本情報入力シート!B96="","",基本情報入力シート!B96)</f>
        <v/>
      </c>
      <c r="C47" s="204" t="str">
        <f>IF(基本情報入力シート!L96="","",基本情報入力シート!L96)</f>
        <v/>
      </c>
      <c r="D47" s="204" t="str">
        <f>IF(基本情報入力シート!Q96="","",基本情報入力シート!Q96)</f>
        <v/>
      </c>
      <c r="E47" s="204" t="str">
        <f>IF(基本情報入力シート!V96="","",基本情報入力シート!V96)</f>
        <v/>
      </c>
      <c r="F47" s="204" t="str">
        <f>IF(基本情報入力シート!W96="","",基本情報入力シート!W96)</f>
        <v/>
      </c>
      <c r="G47" s="204" t="str">
        <f>IF(基本情報入力シート!X96="","",基本情報入力シート!X96)</f>
        <v/>
      </c>
      <c r="H47" s="199" t="str">
        <f>IF(基本情報入力シート!Z96="","",基本情報入力シート!Z96)</f>
        <v/>
      </c>
      <c r="I47" s="23" t="str">
        <f>IF(基本情報入力シート!AA96="","",基本情報入力シート!AA96)</f>
        <v/>
      </c>
      <c r="J47" s="26"/>
      <c r="K47" s="25" t="str">
        <f>IF(G47="","",VLOOKUP(G47,【参考】数式用!$A$3:$C$48,3,FALSE))</f>
        <v/>
      </c>
      <c r="L47" s="205" t="str">
        <f t="shared" si="1"/>
        <v/>
      </c>
      <c r="M47" s="174"/>
      <c r="N47" s="175"/>
      <c r="O47" s="175"/>
      <c r="P47" s="142"/>
      <c r="Q47" s="142"/>
      <c r="R47" s="145"/>
      <c r="S47" s="28"/>
      <c r="T47" s="646" t="str">
        <f t="shared" si="2"/>
        <v/>
      </c>
      <c r="U47" s="646"/>
      <c r="V47" s="646"/>
      <c r="W47" s="646"/>
      <c r="X47" s="646"/>
      <c r="Y47" s="646"/>
      <c r="Z47" s="646"/>
      <c r="AA47" s="646"/>
      <c r="AB47" s="646"/>
      <c r="AC47" s="646"/>
      <c r="AD47" s="646"/>
      <c r="AF47" s="211" t="str">
        <f t="shared" si="3"/>
        <v/>
      </c>
      <c r="AG47" s="211" t="str">
        <f t="shared" si="4"/>
        <v>×</v>
      </c>
      <c r="AH47" s="200" t="str">
        <f t="shared" si="5"/>
        <v/>
      </c>
      <c r="AI47" s="201" t="str">
        <f t="shared" si="7"/>
        <v/>
      </c>
    </row>
    <row r="48" spans="1:35" ht="36.75" customHeight="1">
      <c r="A48" s="202">
        <f t="shared" si="6"/>
        <v>38</v>
      </c>
      <c r="B48" s="203" t="str">
        <f>IF(基本情報入力シート!B97="","",基本情報入力シート!B97)</f>
        <v/>
      </c>
      <c r="C48" s="204" t="str">
        <f>IF(基本情報入力シート!L97="","",基本情報入力シート!L97)</f>
        <v/>
      </c>
      <c r="D48" s="204" t="str">
        <f>IF(基本情報入力シート!Q97="","",基本情報入力シート!Q97)</f>
        <v/>
      </c>
      <c r="E48" s="204" t="str">
        <f>IF(基本情報入力シート!V97="","",基本情報入力シート!V97)</f>
        <v/>
      </c>
      <c r="F48" s="204" t="str">
        <f>IF(基本情報入力シート!W97="","",基本情報入力シート!W97)</f>
        <v/>
      </c>
      <c r="G48" s="204" t="str">
        <f>IF(基本情報入力シート!X97="","",基本情報入力シート!X97)</f>
        <v/>
      </c>
      <c r="H48" s="199" t="str">
        <f>IF(基本情報入力シート!Z97="","",基本情報入力シート!Z97)</f>
        <v/>
      </c>
      <c r="I48" s="23" t="str">
        <f>IF(基本情報入力シート!AA97="","",基本情報入力シート!AA97)</f>
        <v/>
      </c>
      <c r="J48" s="26"/>
      <c r="K48" s="25" t="str">
        <f>IF(G48="","",VLOOKUP(G48,【参考】数式用!$A$3:$C$48,3,FALSE))</f>
        <v/>
      </c>
      <c r="L48" s="205" t="str">
        <f t="shared" si="1"/>
        <v/>
      </c>
      <c r="M48" s="174"/>
      <c r="N48" s="175"/>
      <c r="O48" s="175"/>
      <c r="P48" s="142"/>
      <c r="Q48" s="142"/>
      <c r="R48" s="145"/>
      <c r="S48" s="28"/>
      <c r="T48" s="646" t="str">
        <f t="shared" si="2"/>
        <v/>
      </c>
      <c r="U48" s="646"/>
      <c r="V48" s="646"/>
      <c r="W48" s="646"/>
      <c r="X48" s="646"/>
      <c r="Y48" s="646"/>
      <c r="Z48" s="646"/>
      <c r="AA48" s="646"/>
      <c r="AB48" s="646"/>
      <c r="AC48" s="646"/>
      <c r="AD48" s="646"/>
      <c r="AF48" s="211" t="str">
        <f t="shared" si="3"/>
        <v/>
      </c>
      <c r="AG48" s="211" t="str">
        <f t="shared" si="4"/>
        <v>×</v>
      </c>
      <c r="AH48" s="200" t="str">
        <f t="shared" si="5"/>
        <v/>
      </c>
      <c r="AI48" s="201" t="str">
        <f t="shared" si="7"/>
        <v/>
      </c>
    </row>
    <row r="49" spans="1:35" ht="36.75" customHeight="1">
      <c r="A49" s="202">
        <f t="shared" si="6"/>
        <v>39</v>
      </c>
      <c r="B49" s="203" t="str">
        <f>IF(基本情報入力シート!B98="","",基本情報入力シート!B98)</f>
        <v/>
      </c>
      <c r="C49" s="204" t="str">
        <f>IF(基本情報入力シート!L98="","",基本情報入力シート!L98)</f>
        <v/>
      </c>
      <c r="D49" s="204" t="str">
        <f>IF(基本情報入力シート!Q98="","",基本情報入力シート!Q98)</f>
        <v/>
      </c>
      <c r="E49" s="204" t="str">
        <f>IF(基本情報入力シート!V98="","",基本情報入力シート!V98)</f>
        <v/>
      </c>
      <c r="F49" s="204" t="str">
        <f>IF(基本情報入力シート!W98="","",基本情報入力シート!W98)</f>
        <v/>
      </c>
      <c r="G49" s="204" t="str">
        <f>IF(基本情報入力シート!X98="","",基本情報入力シート!X98)</f>
        <v/>
      </c>
      <c r="H49" s="199" t="str">
        <f>IF(基本情報入力シート!Z98="","",基本情報入力シート!Z98)</f>
        <v/>
      </c>
      <c r="I49" s="23" t="str">
        <f>IF(基本情報入力シート!AA98="","",基本情報入力シート!AA98)</f>
        <v/>
      </c>
      <c r="J49" s="26"/>
      <c r="K49" s="25" t="str">
        <f>IF(G49="","",VLOOKUP(G49,【参考】数式用!$A$3:$C$48,3,FALSE))</f>
        <v/>
      </c>
      <c r="L49" s="205" t="str">
        <f t="shared" si="1"/>
        <v/>
      </c>
      <c r="M49" s="174"/>
      <c r="N49" s="175"/>
      <c r="O49" s="175"/>
      <c r="P49" s="142"/>
      <c r="Q49" s="142"/>
      <c r="R49" s="145"/>
      <c r="S49" s="28"/>
      <c r="T49" s="646" t="str">
        <f t="shared" si="2"/>
        <v/>
      </c>
      <c r="U49" s="646"/>
      <c r="V49" s="646"/>
      <c r="W49" s="646"/>
      <c r="X49" s="646"/>
      <c r="Y49" s="646"/>
      <c r="Z49" s="646"/>
      <c r="AA49" s="646"/>
      <c r="AB49" s="646"/>
      <c r="AC49" s="646"/>
      <c r="AD49" s="646"/>
      <c r="AF49" s="211" t="str">
        <f t="shared" si="3"/>
        <v/>
      </c>
      <c r="AG49" s="211" t="str">
        <f t="shared" si="4"/>
        <v>×</v>
      </c>
      <c r="AH49" s="200" t="str">
        <f t="shared" si="5"/>
        <v/>
      </c>
      <c r="AI49" s="201" t="str">
        <f t="shared" si="7"/>
        <v/>
      </c>
    </row>
    <row r="50" spans="1:35" ht="36.75" customHeight="1">
      <c r="A50" s="202">
        <f t="shared" si="6"/>
        <v>40</v>
      </c>
      <c r="B50" s="203" t="str">
        <f>IF(基本情報入力シート!B99="","",基本情報入力シート!B99)</f>
        <v/>
      </c>
      <c r="C50" s="204" t="str">
        <f>IF(基本情報入力シート!L99="","",基本情報入力シート!L99)</f>
        <v/>
      </c>
      <c r="D50" s="204" t="str">
        <f>IF(基本情報入力シート!Q99="","",基本情報入力シート!Q99)</f>
        <v/>
      </c>
      <c r="E50" s="204" t="str">
        <f>IF(基本情報入力シート!V99="","",基本情報入力シート!V99)</f>
        <v/>
      </c>
      <c r="F50" s="204" t="str">
        <f>IF(基本情報入力シート!W99="","",基本情報入力シート!W99)</f>
        <v/>
      </c>
      <c r="G50" s="204" t="str">
        <f>IF(基本情報入力シート!X99="","",基本情報入力シート!X99)</f>
        <v/>
      </c>
      <c r="H50" s="199" t="str">
        <f>IF(基本情報入力シート!Z99="","",基本情報入力シート!Z99)</f>
        <v/>
      </c>
      <c r="I50" s="23" t="str">
        <f>IF(基本情報入力シート!AA99="","",基本情報入力シート!AA99)</f>
        <v/>
      </c>
      <c r="J50" s="26"/>
      <c r="K50" s="25" t="str">
        <f>IF(G50="","",VLOOKUP(G50,【参考】数式用!$A$3:$C$48,3,FALSE))</f>
        <v/>
      </c>
      <c r="L50" s="205" t="str">
        <f t="shared" si="1"/>
        <v/>
      </c>
      <c r="M50" s="174"/>
      <c r="N50" s="175"/>
      <c r="O50" s="175"/>
      <c r="P50" s="142"/>
      <c r="Q50" s="142"/>
      <c r="R50" s="145"/>
      <c r="S50" s="28"/>
      <c r="T50" s="646" t="str">
        <f t="shared" si="2"/>
        <v/>
      </c>
      <c r="U50" s="646"/>
      <c r="V50" s="646"/>
      <c r="W50" s="646"/>
      <c r="X50" s="646"/>
      <c r="Y50" s="646"/>
      <c r="Z50" s="646"/>
      <c r="AA50" s="646"/>
      <c r="AB50" s="646"/>
      <c r="AC50" s="646"/>
      <c r="AD50" s="646"/>
      <c r="AF50" s="211" t="str">
        <f t="shared" si="3"/>
        <v/>
      </c>
      <c r="AG50" s="211" t="str">
        <f t="shared" si="4"/>
        <v>×</v>
      </c>
      <c r="AH50" s="200" t="str">
        <f t="shared" si="5"/>
        <v/>
      </c>
      <c r="AI50" s="201" t="str">
        <f t="shared" si="7"/>
        <v/>
      </c>
    </row>
    <row r="51" spans="1:35" ht="36.75" customHeight="1">
      <c r="A51" s="202">
        <f t="shared" si="6"/>
        <v>41</v>
      </c>
      <c r="B51" s="203" t="str">
        <f>IF(基本情報入力シート!B100="","",基本情報入力シート!B100)</f>
        <v/>
      </c>
      <c r="C51" s="204" t="str">
        <f>IF(基本情報入力シート!L100="","",基本情報入力シート!L100)</f>
        <v/>
      </c>
      <c r="D51" s="204" t="str">
        <f>IF(基本情報入力シート!Q100="","",基本情報入力シート!Q100)</f>
        <v/>
      </c>
      <c r="E51" s="204" t="str">
        <f>IF(基本情報入力シート!V100="","",基本情報入力シート!V100)</f>
        <v/>
      </c>
      <c r="F51" s="204" t="str">
        <f>IF(基本情報入力シート!W100="","",基本情報入力シート!W100)</f>
        <v/>
      </c>
      <c r="G51" s="204" t="str">
        <f>IF(基本情報入力シート!X100="","",基本情報入力シート!X100)</f>
        <v/>
      </c>
      <c r="H51" s="199" t="str">
        <f>IF(基本情報入力シート!Z100="","",基本情報入力シート!Z100)</f>
        <v/>
      </c>
      <c r="I51" s="23" t="str">
        <f>IF(基本情報入力シート!AA100="","",基本情報入力シート!AA100)</f>
        <v/>
      </c>
      <c r="J51" s="26"/>
      <c r="K51" s="25" t="str">
        <f>IF(G51="","",VLOOKUP(G51,【参考】数式用!$A$3:$C$48,3,FALSE))</f>
        <v/>
      </c>
      <c r="L51" s="205" t="str">
        <f t="shared" si="1"/>
        <v/>
      </c>
      <c r="M51" s="174"/>
      <c r="N51" s="175"/>
      <c r="O51" s="175"/>
      <c r="P51" s="142"/>
      <c r="Q51" s="142"/>
      <c r="R51" s="145"/>
      <c r="S51" s="28"/>
      <c r="T51" s="646" t="str">
        <f t="shared" si="2"/>
        <v/>
      </c>
      <c r="U51" s="646"/>
      <c r="V51" s="646"/>
      <c r="W51" s="646"/>
      <c r="X51" s="646"/>
      <c r="Y51" s="646"/>
      <c r="Z51" s="646"/>
      <c r="AA51" s="646"/>
      <c r="AB51" s="646"/>
      <c r="AC51" s="646"/>
      <c r="AD51" s="646"/>
      <c r="AF51" s="211" t="str">
        <f t="shared" si="3"/>
        <v/>
      </c>
      <c r="AG51" s="211" t="str">
        <f t="shared" si="4"/>
        <v>×</v>
      </c>
      <c r="AH51" s="200" t="str">
        <f t="shared" si="5"/>
        <v/>
      </c>
      <c r="AI51" s="201" t="str">
        <f t="shared" si="7"/>
        <v/>
      </c>
    </row>
    <row r="52" spans="1:35" ht="36.75" customHeight="1">
      <c r="A52" s="202">
        <f t="shared" si="6"/>
        <v>42</v>
      </c>
      <c r="B52" s="203" t="str">
        <f>IF(基本情報入力シート!B101="","",基本情報入力シート!B101)</f>
        <v/>
      </c>
      <c r="C52" s="204" t="str">
        <f>IF(基本情報入力シート!L101="","",基本情報入力シート!L101)</f>
        <v/>
      </c>
      <c r="D52" s="204" t="str">
        <f>IF(基本情報入力シート!Q101="","",基本情報入力シート!Q101)</f>
        <v/>
      </c>
      <c r="E52" s="204" t="str">
        <f>IF(基本情報入力シート!V101="","",基本情報入力シート!V101)</f>
        <v/>
      </c>
      <c r="F52" s="204" t="str">
        <f>IF(基本情報入力シート!W101="","",基本情報入力シート!W101)</f>
        <v/>
      </c>
      <c r="G52" s="204" t="str">
        <f>IF(基本情報入力シート!X101="","",基本情報入力シート!X101)</f>
        <v/>
      </c>
      <c r="H52" s="199" t="str">
        <f>IF(基本情報入力シート!Z101="","",基本情報入力シート!Z101)</f>
        <v/>
      </c>
      <c r="I52" s="23" t="str">
        <f>IF(基本情報入力シート!AA101="","",基本情報入力シート!AA101)</f>
        <v/>
      </c>
      <c r="J52" s="26"/>
      <c r="K52" s="25" t="str">
        <f>IF(G52="","",VLOOKUP(G52,【参考】数式用!$A$3:$C$48,3,FALSE))</f>
        <v/>
      </c>
      <c r="L52" s="205" t="str">
        <f t="shared" si="1"/>
        <v/>
      </c>
      <c r="M52" s="174"/>
      <c r="N52" s="175"/>
      <c r="O52" s="175"/>
      <c r="P52" s="142"/>
      <c r="Q52" s="142"/>
      <c r="R52" s="145"/>
      <c r="S52" s="28"/>
      <c r="T52" s="646" t="str">
        <f t="shared" si="2"/>
        <v/>
      </c>
      <c r="U52" s="646"/>
      <c r="V52" s="646"/>
      <c r="W52" s="646"/>
      <c r="X52" s="646"/>
      <c r="Y52" s="646"/>
      <c r="Z52" s="646"/>
      <c r="AA52" s="646"/>
      <c r="AB52" s="646"/>
      <c r="AC52" s="646"/>
      <c r="AD52" s="646"/>
      <c r="AF52" s="211" t="str">
        <f t="shared" si="3"/>
        <v/>
      </c>
      <c r="AG52" s="211" t="str">
        <f t="shared" si="4"/>
        <v>×</v>
      </c>
      <c r="AH52" s="200" t="str">
        <f t="shared" si="5"/>
        <v/>
      </c>
      <c r="AI52" s="201" t="str">
        <f t="shared" si="7"/>
        <v/>
      </c>
    </row>
    <row r="53" spans="1:35" ht="36.75" customHeight="1">
      <c r="A53" s="202">
        <f t="shared" si="6"/>
        <v>43</v>
      </c>
      <c r="B53" s="203" t="str">
        <f>IF(基本情報入力シート!B102="","",基本情報入力シート!B102)</f>
        <v/>
      </c>
      <c r="C53" s="204" t="str">
        <f>IF(基本情報入力シート!L102="","",基本情報入力シート!L102)</f>
        <v/>
      </c>
      <c r="D53" s="204" t="str">
        <f>IF(基本情報入力シート!Q102="","",基本情報入力シート!Q102)</f>
        <v/>
      </c>
      <c r="E53" s="204" t="str">
        <f>IF(基本情報入力シート!V102="","",基本情報入力シート!V102)</f>
        <v/>
      </c>
      <c r="F53" s="204" t="str">
        <f>IF(基本情報入力シート!W102="","",基本情報入力シート!W102)</f>
        <v/>
      </c>
      <c r="G53" s="204" t="str">
        <f>IF(基本情報入力シート!X102="","",基本情報入力シート!X102)</f>
        <v/>
      </c>
      <c r="H53" s="199" t="str">
        <f>IF(基本情報入力シート!Z102="","",基本情報入力シート!Z102)</f>
        <v/>
      </c>
      <c r="I53" s="23" t="str">
        <f>IF(基本情報入力シート!AA102="","",基本情報入力シート!AA102)</f>
        <v/>
      </c>
      <c r="J53" s="26"/>
      <c r="K53" s="25" t="str">
        <f>IF(G53="","",VLOOKUP(G53,【参考】数式用!$A$3:$C$48,3,FALSE))</f>
        <v/>
      </c>
      <c r="L53" s="205" t="str">
        <f t="shared" si="1"/>
        <v/>
      </c>
      <c r="M53" s="174"/>
      <c r="N53" s="175"/>
      <c r="O53" s="175"/>
      <c r="P53" s="142"/>
      <c r="Q53" s="142"/>
      <c r="R53" s="145"/>
      <c r="S53" s="28"/>
      <c r="T53" s="646" t="str">
        <f t="shared" si="2"/>
        <v/>
      </c>
      <c r="U53" s="646"/>
      <c r="V53" s="646"/>
      <c r="W53" s="646"/>
      <c r="X53" s="646"/>
      <c r="Y53" s="646"/>
      <c r="Z53" s="646"/>
      <c r="AA53" s="646"/>
      <c r="AB53" s="646"/>
      <c r="AC53" s="646"/>
      <c r="AD53" s="646"/>
      <c r="AF53" s="211" t="str">
        <f t="shared" si="3"/>
        <v/>
      </c>
      <c r="AG53" s="211" t="str">
        <f t="shared" si="4"/>
        <v>×</v>
      </c>
      <c r="AH53" s="200" t="str">
        <f t="shared" si="5"/>
        <v/>
      </c>
      <c r="AI53" s="201" t="str">
        <f t="shared" si="7"/>
        <v/>
      </c>
    </row>
    <row r="54" spans="1:35" ht="36.75" customHeight="1">
      <c r="A54" s="202">
        <f t="shared" si="6"/>
        <v>44</v>
      </c>
      <c r="B54" s="203" t="str">
        <f>IF(基本情報入力シート!B103="","",基本情報入力シート!B103)</f>
        <v/>
      </c>
      <c r="C54" s="204" t="str">
        <f>IF(基本情報入力シート!L103="","",基本情報入力シート!L103)</f>
        <v/>
      </c>
      <c r="D54" s="204" t="str">
        <f>IF(基本情報入力シート!Q103="","",基本情報入力シート!Q103)</f>
        <v/>
      </c>
      <c r="E54" s="204" t="str">
        <f>IF(基本情報入力シート!V103="","",基本情報入力シート!V103)</f>
        <v/>
      </c>
      <c r="F54" s="204" t="str">
        <f>IF(基本情報入力シート!W103="","",基本情報入力シート!W103)</f>
        <v/>
      </c>
      <c r="G54" s="204" t="str">
        <f>IF(基本情報入力シート!X103="","",基本情報入力シート!X103)</f>
        <v/>
      </c>
      <c r="H54" s="199" t="str">
        <f>IF(基本情報入力シート!Z103="","",基本情報入力シート!Z103)</f>
        <v/>
      </c>
      <c r="I54" s="23" t="str">
        <f>IF(基本情報入力シート!AA103="","",基本情報入力シート!AA103)</f>
        <v/>
      </c>
      <c r="J54" s="26"/>
      <c r="K54" s="25" t="str">
        <f>IF(G54="","",VLOOKUP(G54,【参考】数式用!$A$3:$C$48,3,FALSE))</f>
        <v/>
      </c>
      <c r="L54" s="205" t="str">
        <f t="shared" si="1"/>
        <v/>
      </c>
      <c r="M54" s="174"/>
      <c r="N54" s="175"/>
      <c r="O54" s="175"/>
      <c r="P54" s="142"/>
      <c r="Q54" s="142"/>
      <c r="R54" s="145"/>
      <c r="S54" s="28"/>
      <c r="T54" s="646" t="str">
        <f t="shared" si="2"/>
        <v/>
      </c>
      <c r="U54" s="646"/>
      <c r="V54" s="646"/>
      <c r="W54" s="646"/>
      <c r="X54" s="646"/>
      <c r="Y54" s="646"/>
      <c r="Z54" s="646"/>
      <c r="AA54" s="646"/>
      <c r="AB54" s="646"/>
      <c r="AC54" s="646"/>
      <c r="AD54" s="646"/>
      <c r="AF54" s="211" t="str">
        <f t="shared" si="3"/>
        <v/>
      </c>
      <c r="AG54" s="211" t="str">
        <f t="shared" si="4"/>
        <v>×</v>
      </c>
      <c r="AH54" s="200" t="str">
        <f t="shared" si="5"/>
        <v/>
      </c>
      <c r="AI54" s="201" t="str">
        <f t="shared" si="7"/>
        <v/>
      </c>
    </row>
    <row r="55" spans="1:35" ht="36.75" customHeight="1">
      <c r="A55" s="202">
        <f t="shared" si="6"/>
        <v>45</v>
      </c>
      <c r="B55" s="203" t="str">
        <f>IF(基本情報入力シート!B104="","",基本情報入力シート!B104)</f>
        <v/>
      </c>
      <c r="C55" s="204" t="str">
        <f>IF(基本情報入力シート!L104="","",基本情報入力シート!L104)</f>
        <v/>
      </c>
      <c r="D55" s="204" t="str">
        <f>IF(基本情報入力シート!Q104="","",基本情報入力シート!Q104)</f>
        <v/>
      </c>
      <c r="E55" s="204" t="str">
        <f>IF(基本情報入力シート!V104="","",基本情報入力シート!V104)</f>
        <v/>
      </c>
      <c r="F55" s="204" t="str">
        <f>IF(基本情報入力シート!W104="","",基本情報入力シート!W104)</f>
        <v/>
      </c>
      <c r="G55" s="204" t="str">
        <f>IF(基本情報入力シート!X104="","",基本情報入力シート!X104)</f>
        <v/>
      </c>
      <c r="H55" s="199" t="str">
        <f>IF(基本情報入力シート!Z104="","",基本情報入力シート!Z104)</f>
        <v/>
      </c>
      <c r="I55" s="23" t="str">
        <f>IF(基本情報入力シート!AA104="","",基本情報入力シート!AA104)</f>
        <v/>
      </c>
      <c r="J55" s="26"/>
      <c r="K55" s="25" t="str">
        <f>IF(G55="","",VLOOKUP(G55,【参考】数式用!$A$3:$C$48,3,FALSE))</f>
        <v/>
      </c>
      <c r="L55" s="205" t="str">
        <f t="shared" si="1"/>
        <v/>
      </c>
      <c r="M55" s="174"/>
      <c r="N55" s="175"/>
      <c r="O55" s="175"/>
      <c r="P55" s="142"/>
      <c r="Q55" s="142"/>
      <c r="R55" s="145"/>
      <c r="S55" s="28"/>
      <c r="T55" s="646" t="str">
        <f t="shared" si="2"/>
        <v/>
      </c>
      <c r="U55" s="646"/>
      <c r="V55" s="646"/>
      <c r="W55" s="646"/>
      <c r="X55" s="646"/>
      <c r="Y55" s="646"/>
      <c r="Z55" s="646"/>
      <c r="AA55" s="646"/>
      <c r="AB55" s="646"/>
      <c r="AC55" s="646"/>
      <c r="AD55" s="646"/>
      <c r="AF55" s="211" t="str">
        <f t="shared" si="3"/>
        <v/>
      </c>
      <c r="AG55" s="211" t="str">
        <f t="shared" si="4"/>
        <v>×</v>
      </c>
      <c r="AH55" s="200" t="str">
        <f t="shared" si="5"/>
        <v/>
      </c>
      <c r="AI55" s="201" t="str">
        <f t="shared" si="7"/>
        <v/>
      </c>
    </row>
    <row r="56" spans="1:35" ht="36.75" customHeight="1">
      <c r="A56" s="202">
        <f t="shared" si="6"/>
        <v>46</v>
      </c>
      <c r="B56" s="203" t="str">
        <f>IF(基本情報入力シート!B105="","",基本情報入力シート!B105)</f>
        <v/>
      </c>
      <c r="C56" s="204" t="str">
        <f>IF(基本情報入力シート!L105="","",基本情報入力シート!L105)</f>
        <v/>
      </c>
      <c r="D56" s="204" t="str">
        <f>IF(基本情報入力シート!Q105="","",基本情報入力シート!Q105)</f>
        <v/>
      </c>
      <c r="E56" s="204" t="str">
        <f>IF(基本情報入力シート!V105="","",基本情報入力シート!V105)</f>
        <v/>
      </c>
      <c r="F56" s="204" t="str">
        <f>IF(基本情報入力シート!W105="","",基本情報入力シート!W105)</f>
        <v/>
      </c>
      <c r="G56" s="204" t="str">
        <f>IF(基本情報入力シート!X105="","",基本情報入力シート!X105)</f>
        <v/>
      </c>
      <c r="H56" s="199" t="str">
        <f>IF(基本情報入力シート!Z105="","",基本情報入力シート!Z105)</f>
        <v/>
      </c>
      <c r="I56" s="23" t="str">
        <f>IF(基本情報入力シート!AA105="","",基本情報入力シート!AA105)</f>
        <v/>
      </c>
      <c r="J56" s="26"/>
      <c r="K56" s="25" t="str">
        <f>IF(G56="","",VLOOKUP(G56,【参考】数式用!$A$3:$C$48,3,FALSE))</f>
        <v/>
      </c>
      <c r="L56" s="205" t="str">
        <f t="shared" si="1"/>
        <v/>
      </c>
      <c r="M56" s="174"/>
      <c r="N56" s="175"/>
      <c r="O56" s="175"/>
      <c r="P56" s="142"/>
      <c r="Q56" s="142"/>
      <c r="R56" s="145"/>
      <c r="S56" s="28"/>
      <c r="T56" s="646" t="str">
        <f t="shared" si="2"/>
        <v/>
      </c>
      <c r="U56" s="646"/>
      <c r="V56" s="646"/>
      <c r="W56" s="646"/>
      <c r="X56" s="646"/>
      <c r="Y56" s="646"/>
      <c r="Z56" s="646"/>
      <c r="AA56" s="646"/>
      <c r="AB56" s="646"/>
      <c r="AC56" s="646"/>
      <c r="AD56" s="646"/>
      <c r="AF56" s="211" t="str">
        <f t="shared" si="3"/>
        <v/>
      </c>
      <c r="AG56" s="211" t="str">
        <f t="shared" si="4"/>
        <v>×</v>
      </c>
      <c r="AH56" s="200" t="str">
        <f t="shared" si="5"/>
        <v/>
      </c>
      <c r="AI56" s="201" t="str">
        <f t="shared" si="7"/>
        <v/>
      </c>
    </row>
    <row r="57" spans="1:35" ht="36.75" customHeight="1">
      <c r="A57" s="202">
        <f t="shared" si="6"/>
        <v>47</v>
      </c>
      <c r="B57" s="203" t="str">
        <f>IF(基本情報入力シート!B106="","",基本情報入力シート!B106)</f>
        <v/>
      </c>
      <c r="C57" s="204" t="str">
        <f>IF(基本情報入力シート!L106="","",基本情報入力シート!L106)</f>
        <v/>
      </c>
      <c r="D57" s="204" t="str">
        <f>IF(基本情報入力シート!Q106="","",基本情報入力シート!Q106)</f>
        <v/>
      </c>
      <c r="E57" s="204" t="str">
        <f>IF(基本情報入力シート!V106="","",基本情報入力シート!V106)</f>
        <v/>
      </c>
      <c r="F57" s="204" t="str">
        <f>IF(基本情報入力シート!W106="","",基本情報入力シート!W106)</f>
        <v/>
      </c>
      <c r="G57" s="204" t="str">
        <f>IF(基本情報入力シート!X106="","",基本情報入力シート!X106)</f>
        <v/>
      </c>
      <c r="H57" s="199" t="str">
        <f>IF(基本情報入力シート!Z106="","",基本情報入力シート!Z106)</f>
        <v/>
      </c>
      <c r="I57" s="23" t="str">
        <f>IF(基本情報入力シート!AA106="","",基本情報入力シート!AA106)</f>
        <v/>
      </c>
      <c r="J57" s="26"/>
      <c r="K57" s="25" t="str">
        <f>IF(G57="","",VLOOKUP(G57,【参考】数式用!$A$3:$C$48,3,FALSE))</f>
        <v/>
      </c>
      <c r="L57" s="205" t="str">
        <f t="shared" si="1"/>
        <v/>
      </c>
      <c r="M57" s="174"/>
      <c r="N57" s="175"/>
      <c r="O57" s="175"/>
      <c r="P57" s="142"/>
      <c r="Q57" s="142"/>
      <c r="R57" s="145"/>
      <c r="S57" s="28"/>
      <c r="T57" s="646" t="str">
        <f t="shared" si="2"/>
        <v/>
      </c>
      <c r="U57" s="646"/>
      <c r="V57" s="646"/>
      <c r="W57" s="646"/>
      <c r="X57" s="646"/>
      <c r="Y57" s="646"/>
      <c r="Z57" s="646"/>
      <c r="AA57" s="646"/>
      <c r="AB57" s="646"/>
      <c r="AC57" s="646"/>
      <c r="AD57" s="646"/>
      <c r="AF57" s="211" t="str">
        <f t="shared" si="3"/>
        <v/>
      </c>
      <c r="AG57" s="211" t="str">
        <f t="shared" si="4"/>
        <v>×</v>
      </c>
      <c r="AH57" s="200" t="str">
        <f t="shared" si="5"/>
        <v/>
      </c>
      <c r="AI57" s="201" t="str">
        <f t="shared" si="7"/>
        <v/>
      </c>
    </row>
    <row r="58" spans="1:35" ht="36.75" customHeight="1">
      <c r="A58" s="202">
        <f t="shared" si="6"/>
        <v>48</v>
      </c>
      <c r="B58" s="203" t="str">
        <f>IF(基本情報入力シート!B107="","",基本情報入力シート!B107)</f>
        <v/>
      </c>
      <c r="C58" s="204" t="str">
        <f>IF(基本情報入力シート!L107="","",基本情報入力シート!L107)</f>
        <v/>
      </c>
      <c r="D58" s="204" t="str">
        <f>IF(基本情報入力シート!Q107="","",基本情報入力シート!Q107)</f>
        <v/>
      </c>
      <c r="E58" s="204" t="str">
        <f>IF(基本情報入力シート!V107="","",基本情報入力シート!V107)</f>
        <v/>
      </c>
      <c r="F58" s="204" t="str">
        <f>IF(基本情報入力シート!W107="","",基本情報入力シート!W107)</f>
        <v/>
      </c>
      <c r="G58" s="204" t="str">
        <f>IF(基本情報入力シート!X107="","",基本情報入力シート!X107)</f>
        <v/>
      </c>
      <c r="H58" s="199" t="str">
        <f>IF(基本情報入力シート!Z107="","",基本情報入力シート!Z107)</f>
        <v/>
      </c>
      <c r="I58" s="23" t="str">
        <f>IF(基本情報入力シート!AA107="","",基本情報入力シート!AA107)</f>
        <v/>
      </c>
      <c r="J58" s="26"/>
      <c r="K58" s="25" t="str">
        <f>IF(G58="","",VLOOKUP(G58,【参考】数式用!$A$3:$C$48,3,FALSE))</f>
        <v/>
      </c>
      <c r="L58" s="205" t="str">
        <f t="shared" si="1"/>
        <v/>
      </c>
      <c r="M58" s="176"/>
      <c r="N58" s="175"/>
      <c r="O58" s="175"/>
      <c r="P58" s="142"/>
      <c r="Q58" s="142"/>
      <c r="R58" s="145"/>
      <c r="S58" s="28"/>
      <c r="T58" s="646" t="str">
        <f t="shared" si="2"/>
        <v/>
      </c>
      <c r="U58" s="646"/>
      <c r="V58" s="646"/>
      <c r="W58" s="646"/>
      <c r="X58" s="646"/>
      <c r="Y58" s="646"/>
      <c r="Z58" s="646"/>
      <c r="AA58" s="646"/>
      <c r="AB58" s="646"/>
      <c r="AC58" s="646"/>
      <c r="AD58" s="646"/>
      <c r="AF58" s="211" t="str">
        <f t="shared" si="3"/>
        <v/>
      </c>
      <c r="AG58" s="211" t="str">
        <f t="shared" si="4"/>
        <v>×</v>
      </c>
      <c r="AH58" s="200" t="str">
        <f t="shared" si="5"/>
        <v/>
      </c>
      <c r="AI58" s="201" t="str">
        <f t="shared" si="7"/>
        <v/>
      </c>
    </row>
    <row r="59" spans="1:35" ht="36.75" customHeight="1">
      <c r="A59" s="202">
        <f t="shared" si="6"/>
        <v>49</v>
      </c>
      <c r="B59" s="203" t="str">
        <f>IF(基本情報入力シート!B108="","",基本情報入力シート!B108)</f>
        <v/>
      </c>
      <c r="C59" s="204" t="str">
        <f>IF(基本情報入力シート!L108="","",基本情報入力シート!L108)</f>
        <v/>
      </c>
      <c r="D59" s="204" t="str">
        <f>IF(基本情報入力シート!Q108="","",基本情報入力シート!Q108)</f>
        <v/>
      </c>
      <c r="E59" s="204" t="str">
        <f>IF(基本情報入力シート!V108="","",基本情報入力シート!V108)</f>
        <v/>
      </c>
      <c r="F59" s="204" t="str">
        <f>IF(基本情報入力シート!W108="","",基本情報入力シート!W108)</f>
        <v/>
      </c>
      <c r="G59" s="204" t="str">
        <f>IF(基本情報入力シート!X108="","",基本情報入力シート!X108)</f>
        <v/>
      </c>
      <c r="H59" s="199" t="str">
        <f>IF(基本情報入力シート!Z108="","",基本情報入力シート!Z108)</f>
        <v/>
      </c>
      <c r="I59" s="23" t="str">
        <f>IF(基本情報入力シート!AA108="","",基本情報入力シート!AA108)</f>
        <v/>
      </c>
      <c r="J59" s="26"/>
      <c r="K59" s="25" t="str">
        <f>IF(G59="","",VLOOKUP(G59,【参考】数式用!$A$3:$C$48,3,FALSE))</f>
        <v/>
      </c>
      <c r="L59" s="205" t="str">
        <f t="shared" si="1"/>
        <v/>
      </c>
      <c r="M59" s="176"/>
      <c r="N59" s="175"/>
      <c r="O59" s="175"/>
      <c r="P59" s="142"/>
      <c r="Q59" s="142"/>
      <c r="R59" s="145"/>
      <c r="S59" s="28"/>
      <c r="T59" s="646" t="str">
        <f t="shared" si="2"/>
        <v/>
      </c>
      <c r="U59" s="646"/>
      <c r="V59" s="646"/>
      <c r="W59" s="646"/>
      <c r="X59" s="646"/>
      <c r="Y59" s="646"/>
      <c r="Z59" s="646"/>
      <c r="AA59" s="646"/>
      <c r="AB59" s="646"/>
      <c r="AC59" s="646"/>
      <c r="AD59" s="646"/>
      <c r="AF59" s="211" t="str">
        <f t="shared" si="3"/>
        <v/>
      </c>
      <c r="AG59" s="211" t="str">
        <f t="shared" si="4"/>
        <v>×</v>
      </c>
      <c r="AH59" s="200" t="str">
        <f t="shared" si="5"/>
        <v/>
      </c>
      <c r="AI59" s="201" t="str">
        <f t="shared" si="7"/>
        <v/>
      </c>
    </row>
    <row r="60" spans="1:35" ht="36.75" customHeight="1">
      <c r="A60" s="202">
        <f t="shared" si="6"/>
        <v>50</v>
      </c>
      <c r="B60" s="203" t="str">
        <f>IF(基本情報入力シート!B109="","",基本情報入力シート!B109)</f>
        <v/>
      </c>
      <c r="C60" s="204" t="str">
        <f>IF(基本情報入力シート!L109="","",基本情報入力シート!L109)</f>
        <v/>
      </c>
      <c r="D60" s="204" t="str">
        <f>IF(基本情報入力シート!Q109="","",基本情報入力シート!Q109)</f>
        <v/>
      </c>
      <c r="E60" s="204" t="str">
        <f>IF(基本情報入力シート!V109="","",基本情報入力シート!V109)</f>
        <v/>
      </c>
      <c r="F60" s="204" t="str">
        <f>IF(基本情報入力シート!W109="","",基本情報入力シート!W109)</f>
        <v/>
      </c>
      <c r="G60" s="204" t="str">
        <f>IF(基本情報入力シート!X109="","",基本情報入力シート!X109)</f>
        <v/>
      </c>
      <c r="H60" s="199" t="str">
        <f>IF(基本情報入力シート!Z109="","",基本情報入力シート!Z109)</f>
        <v/>
      </c>
      <c r="I60" s="23" t="str">
        <f>IF(基本情報入力シート!AA109="","",基本情報入力シート!AA109)</f>
        <v/>
      </c>
      <c r="J60" s="26"/>
      <c r="K60" s="25" t="str">
        <f>IF(G60="","",VLOOKUP(G60,【参考】数式用!$A$3:$C$48,3,FALSE))</f>
        <v/>
      </c>
      <c r="L60" s="205" t="str">
        <f t="shared" si="1"/>
        <v/>
      </c>
      <c r="M60" s="176"/>
      <c r="N60" s="175"/>
      <c r="O60" s="175"/>
      <c r="P60" s="142"/>
      <c r="Q60" s="142"/>
      <c r="R60" s="145"/>
      <c r="S60" s="28"/>
      <c r="T60" s="646" t="str">
        <f t="shared" si="2"/>
        <v/>
      </c>
      <c r="U60" s="646"/>
      <c r="V60" s="646"/>
      <c r="W60" s="646"/>
      <c r="X60" s="646"/>
      <c r="Y60" s="646"/>
      <c r="Z60" s="646"/>
      <c r="AA60" s="646"/>
      <c r="AB60" s="646"/>
      <c r="AC60" s="646"/>
      <c r="AD60" s="646"/>
      <c r="AF60" s="211" t="str">
        <f t="shared" si="3"/>
        <v/>
      </c>
      <c r="AG60" s="211" t="str">
        <f t="shared" si="4"/>
        <v>×</v>
      </c>
      <c r="AH60" s="200" t="str">
        <f t="shared" si="5"/>
        <v/>
      </c>
      <c r="AI60" s="201" t="str">
        <f t="shared" si="7"/>
        <v/>
      </c>
    </row>
    <row r="61" spans="1:35" ht="36.75" customHeight="1">
      <c r="A61" s="202">
        <f t="shared" si="6"/>
        <v>51</v>
      </c>
      <c r="B61" s="203" t="str">
        <f>IF(基本情報入力シート!B110="","",基本情報入力シート!B110)</f>
        <v/>
      </c>
      <c r="C61" s="204" t="str">
        <f>IF(基本情報入力シート!L110="","",基本情報入力シート!L110)</f>
        <v/>
      </c>
      <c r="D61" s="204" t="str">
        <f>IF(基本情報入力シート!Q110="","",基本情報入力シート!Q110)</f>
        <v/>
      </c>
      <c r="E61" s="204" t="str">
        <f>IF(基本情報入力シート!V110="","",基本情報入力シート!V110)</f>
        <v/>
      </c>
      <c r="F61" s="204" t="str">
        <f>IF(基本情報入力シート!W110="","",基本情報入力シート!W110)</f>
        <v/>
      </c>
      <c r="G61" s="204" t="str">
        <f>IF(基本情報入力シート!X110="","",基本情報入力シート!X110)</f>
        <v/>
      </c>
      <c r="H61" s="199" t="str">
        <f>IF(基本情報入力シート!Z110="","",基本情報入力シート!Z110)</f>
        <v/>
      </c>
      <c r="I61" s="23" t="str">
        <f>IF(基本情報入力シート!AA110="","",基本情報入力シート!AA110)</f>
        <v/>
      </c>
      <c r="J61" s="26"/>
      <c r="K61" s="25" t="str">
        <f>IF(G61="","",VLOOKUP(G61,【参考】数式用!$A$3:$C$48,3,FALSE))</f>
        <v/>
      </c>
      <c r="L61" s="205" t="str">
        <f t="shared" si="1"/>
        <v/>
      </c>
      <c r="M61" s="176"/>
      <c r="N61" s="175"/>
      <c r="O61" s="175"/>
      <c r="P61" s="142"/>
      <c r="Q61" s="142"/>
      <c r="R61" s="145"/>
      <c r="S61" s="28"/>
      <c r="T61" s="646" t="str">
        <f t="shared" si="2"/>
        <v/>
      </c>
      <c r="U61" s="646"/>
      <c r="V61" s="646"/>
      <c r="W61" s="646"/>
      <c r="X61" s="646"/>
      <c r="Y61" s="646"/>
      <c r="Z61" s="646"/>
      <c r="AA61" s="646"/>
      <c r="AB61" s="646"/>
      <c r="AC61" s="646"/>
      <c r="AD61" s="646"/>
      <c r="AF61" s="211" t="str">
        <f t="shared" si="3"/>
        <v/>
      </c>
      <c r="AG61" s="211" t="str">
        <f t="shared" si="4"/>
        <v>×</v>
      </c>
      <c r="AH61" s="200" t="str">
        <f t="shared" si="5"/>
        <v/>
      </c>
      <c r="AI61" s="201" t="str">
        <f t="shared" si="7"/>
        <v/>
      </c>
    </row>
    <row r="62" spans="1:35" ht="36.75" customHeight="1">
      <c r="A62" s="202">
        <f t="shared" si="6"/>
        <v>52</v>
      </c>
      <c r="B62" s="203" t="str">
        <f>IF(基本情報入力シート!B111="","",基本情報入力シート!B111)</f>
        <v/>
      </c>
      <c r="C62" s="204" t="str">
        <f>IF(基本情報入力シート!L111="","",基本情報入力シート!L111)</f>
        <v/>
      </c>
      <c r="D62" s="204" t="str">
        <f>IF(基本情報入力シート!Q111="","",基本情報入力シート!Q111)</f>
        <v/>
      </c>
      <c r="E62" s="204" t="str">
        <f>IF(基本情報入力シート!V111="","",基本情報入力シート!V111)</f>
        <v/>
      </c>
      <c r="F62" s="204" t="str">
        <f>IF(基本情報入力シート!W111="","",基本情報入力シート!W111)</f>
        <v/>
      </c>
      <c r="G62" s="204" t="str">
        <f>IF(基本情報入力シート!X111="","",基本情報入力シート!X111)</f>
        <v/>
      </c>
      <c r="H62" s="199" t="str">
        <f>IF(基本情報入力シート!Z111="","",基本情報入力シート!Z111)</f>
        <v/>
      </c>
      <c r="I62" s="23" t="str">
        <f>IF(基本情報入力シート!AA111="","",基本情報入力シート!AA111)</f>
        <v/>
      </c>
      <c r="J62" s="26"/>
      <c r="K62" s="25" t="str">
        <f>IF(G62="","",VLOOKUP(G62,【参考】数式用!$A$3:$C$48,3,FALSE))</f>
        <v/>
      </c>
      <c r="L62" s="205" t="str">
        <f t="shared" si="1"/>
        <v/>
      </c>
      <c r="M62" s="176"/>
      <c r="N62" s="175"/>
      <c r="O62" s="175"/>
      <c r="P62" s="142"/>
      <c r="Q62" s="142"/>
      <c r="R62" s="145"/>
      <c r="S62" s="28"/>
      <c r="T62" s="646" t="str">
        <f t="shared" si="2"/>
        <v/>
      </c>
      <c r="U62" s="646"/>
      <c r="V62" s="646"/>
      <c r="W62" s="646"/>
      <c r="X62" s="646"/>
      <c r="Y62" s="646"/>
      <c r="Z62" s="646"/>
      <c r="AA62" s="646"/>
      <c r="AB62" s="646"/>
      <c r="AC62" s="646"/>
      <c r="AD62" s="646"/>
      <c r="AF62" s="211" t="str">
        <f t="shared" si="3"/>
        <v/>
      </c>
      <c r="AG62" s="211" t="str">
        <f t="shared" si="4"/>
        <v>×</v>
      </c>
      <c r="AH62" s="200" t="str">
        <f t="shared" si="5"/>
        <v/>
      </c>
      <c r="AI62" s="201" t="str">
        <f t="shared" si="7"/>
        <v/>
      </c>
    </row>
    <row r="63" spans="1:35" ht="36.75" customHeight="1">
      <c r="A63" s="202">
        <f t="shared" si="6"/>
        <v>53</v>
      </c>
      <c r="B63" s="203" t="str">
        <f>IF(基本情報入力シート!B112="","",基本情報入力シート!B112)</f>
        <v/>
      </c>
      <c r="C63" s="204" t="str">
        <f>IF(基本情報入力シート!L112="","",基本情報入力シート!L112)</f>
        <v/>
      </c>
      <c r="D63" s="204" t="str">
        <f>IF(基本情報入力シート!Q112="","",基本情報入力シート!Q112)</f>
        <v/>
      </c>
      <c r="E63" s="204" t="str">
        <f>IF(基本情報入力シート!V112="","",基本情報入力シート!V112)</f>
        <v/>
      </c>
      <c r="F63" s="204" t="str">
        <f>IF(基本情報入力シート!W112="","",基本情報入力シート!W112)</f>
        <v/>
      </c>
      <c r="G63" s="204" t="str">
        <f>IF(基本情報入力シート!X112="","",基本情報入力シート!X112)</f>
        <v/>
      </c>
      <c r="H63" s="199" t="str">
        <f>IF(基本情報入力シート!Z112="","",基本情報入力シート!Z112)</f>
        <v/>
      </c>
      <c r="I63" s="23" t="str">
        <f>IF(基本情報入力シート!AA112="","",基本情報入力シート!AA112)</f>
        <v/>
      </c>
      <c r="J63" s="26"/>
      <c r="K63" s="25" t="str">
        <f>IF(G63="","",VLOOKUP(G63,【参考】数式用!$A$3:$C$48,3,FALSE))</f>
        <v/>
      </c>
      <c r="L63" s="205" t="str">
        <f t="shared" si="1"/>
        <v/>
      </c>
      <c r="M63" s="176"/>
      <c r="N63" s="175"/>
      <c r="O63" s="175"/>
      <c r="P63" s="142"/>
      <c r="Q63" s="142"/>
      <c r="R63" s="145"/>
      <c r="S63" s="28"/>
      <c r="T63" s="646" t="str">
        <f t="shared" si="2"/>
        <v/>
      </c>
      <c r="U63" s="646"/>
      <c r="V63" s="646"/>
      <c r="W63" s="646"/>
      <c r="X63" s="646"/>
      <c r="Y63" s="646"/>
      <c r="Z63" s="646"/>
      <c r="AA63" s="646"/>
      <c r="AB63" s="646"/>
      <c r="AC63" s="646"/>
      <c r="AD63" s="646"/>
      <c r="AF63" s="211" t="str">
        <f t="shared" si="3"/>
        <v/>
      </c>
      <c r="AG63" s="211" t="str">
        <f t="shared" si="4"/>
        <v>×</v>
      </c>
      <c r="AH63" s="200" t="str">
        <f t="shared" si="5"/>
        <v/>
      </c>
      <c r="AI63" s="201" t="str">
        <f t="shared" si="7"/>
        <v/>
      </c>
    </row>
    <row r="64" spans="1:35" ht="36.75" customHeight="1">
      <c r="A64" s="202">
        <f t="shared" si="6"/>
        <v>54</v>
      </c>
      <c r="B64" s="203" t="str">
        <f>IF(基本情報入力シート!B113="","",基本情報入力シート!B113)</f>
        <v/>
      </c>
      <c r="C64" s="204" t="str">
        <f>IF(基本情報入力シート!L113="","",基本情報入力シート!L113)</f>
        <v/>
      </c>
      <c r="D64" s="204" t="str">
        <f>IF(基本情報入力シート!Q113="","",基本情報入力シート!Q113)</f>
        <v/>
      </c>
      <c r="E64" s="204" t="str">
        <f>IF(基本情報入力シート!V113="","",基本情報入力シート!V113)</f>
        <v/>
      </c>
      <c r="F64" s="204" t="str">
        <f>IF(基本情報入力シート!W113="","",基本情報入力シート!W113)</f>
        <v/>
      </c>
      <c r="G64" s="204" t="str">
        <f>IF(基本情報入力シート!X113="","",基本情報入力シート!X113)</f>
        <v/>
      </c>
      <c r="H64" s="199" t="str">
        <f>IF(基本情報入力シート!Z113="","",基本情報入力シート!Z113)</f>
        <v/>
      </c>
      <c r="I64" s="23" t="str">
        <f>IF(基本情報入力シート!AA113="","",基本情報入力シート!AA113)</f>
        <v/>
      </c>
      <c r="J64" s="26"/>
      <c r="K64" s="25" t="str">
        <f>IF(G64="","",VLOOKUP(G64,【参考】数式用!$A$3:$C$48,3,FALSE))</f>
        <v/>
      </c>
      <c r="L64" s="205" t="str">
        <f t="shared" si="1"/>
        <v/>
      </c>
      <c r="M64" s="176"/>
      <c r="N64" s="175"/>
      <c r="O64" s="175"/>
      <c r="P64" s="142"/>
      <c r="Q64" s="142"/>
      <c r="R64" s="145"/>
      <c r="S64" s="28"/>
      <c r="T64" s="646" t="str">
        <f t="shared" si="2"/>
        <v/>
      </c>
      <c r="U64" s="646"/>
      <c r="V64" s="646"/>
      <c r="W64" s="646"/>
      <c r="X64" s="646"/>
      <c r="Y64" s="646"/>
      <c r="Z64" s="646"/>
      <c r="AA64" s="646"/>
      <c r="AB64" s="646"/>
      <c r="AC64" s="646"/>
      <c r="AD64" s="646"/>
      <c r="AF64" s="211" t="str">
        <f t="shared" si="3"/>
        <v/>
      </c>
      <c r="AG64" s="211" t="str">
        <f t="shared" si="4"/>
        <v>×</v>
      </c>
      <c r="AH64" s="200" t="str">
        <f t="shared" si="5"/>
        <v/>
      </c>
      <c r="AI64" s="201" t="str">
        <f t="shared" si="7"/>
        <v/>
      </c>
    </row>
    <row r="65" spans="1:35" ht="36.75" customHeight="1">
      <c r="A65" s="202">
        <f t="shared" si="6"/>
        <v>55</v>
      </c>
      <c r="B65" s="203" t="str">
        <f>IF(基本情報入力シート!B114="","",基本情報入力シート!B114)</f>
        <v/>
      </c>
      <c r="C65" s="204" t="str">
        <f>IF(基本情報入力シート!L114="","",基本情報入力シート!L114)</f>
        <v/>
      </c>
      <c r="D65" s="204" t="str">
        <f>IF(基本情報入力シート!Q114="","",基本情報入力シート!Q114)</f>
        <v/>
      </c>
      <c r="E65" s="204" t="str">
        <f>IF(基本情報入力シート!V114="","",基本情報入力シート!V114)</f>
        <v/>
      </c>
      <c r="F65" s="204" t="str">
        <f>IF(基本情報入力シート!W114="","",基本情報入力シート!W114)</f>
        <v/>
      </c>
      <c r="G65" s="204" t="str">
        <f>IF(基本情報入力シート!X114="","",基本情報入力シート!X114)</f>
        <v/>
      </c>
      <c r="H65" s="199" t="str">
        <f>IF(基本情報入力シート!Z114="","",基本情報入力シート!Z114)</f>
        <v/>
      </c>
      <c r="I65" s="23" t="str">
        <f>IF(基本情報入力シート!AA114="","",基本情報入力シート!AA114)</f>
        <v/>
      </c>
      <c r="J65" s="26"/>
      <c r="K65" s="25" t="str">
        <f>IF(G65="","",VLOOKUP(G65,【参考】数式用!$A$3:$C$48,3,FALSE))</f>
        <v/>
      </c>
      <c r="L65" s="205" t="str">
        <f t="shared" si="1"/>
        <v/>
      </c>
      <c r="M65" s="176"/>
      <c r="N65" s="175"/>
      <c r="O65" s="175"/>
      <c r="P65" s="142"/>
      <c r="Q65" s="142"/>
      <c r="R65" s="145"/>
      <c r="S65" s="28"/>
      <c r="T65" s="646" t="str">
        <f t="shared" si="2"/>
        <v/>
      </c>
      <c r="U65" s="646"/>
      <c r="V65" s="646"/>
      <c r="W65" s="646"/>
      <c r="X65" s="646"/>
      <c r="Y65" s="646"/>
      <c r="Z65" s="646"/>
      <c r="AA65" s="646"/>
      <c r="AB65" s="646"/>
      <c r="AC65" s="646"/>
      <c r="AD65" s="646"/>
      <c r="AF65" s="211" t="str">
        <f t="shared" si="3"/>
        <v/>
      </c>
      <c r="AG65" s="211" t="str">
        <f t="shared" si="4"/>
        <v>×</v>
      </c>
      <c r="AH65" s="200" t="str">
        <f t="shared" si="5"/>
        <v/>
      </c>
      <c r="AI65" s="201" t="str">
        <f t="shared" si="7"/>
        <v/>
      </c>
    </row>
    <row r="66" spans="1:35" ht="36.75" customHeight="1">
      <c r="A66" s="202">
        <f t="shared" si="6"/>
        <v>56</v>
      </c>
      <c r="B66" s="203" t="str">
        <f>IF(基本情報入力シート!B115="","",基本情報入力シート!B115)</f>
        <v/>
      </c>
      <c r="C66" s="204" t="str">
        <f>IF(基本情報入力シート!L115="","",基本情報入力シート!L115)</f>
        <v/>
      </c>
      <c r="D66" s="204" t="str">
        <f>IF(基本情報入力シート!Q115="","",基本情報入力シート!Q115)</f>
        <v/>
      </c>
      <c r="E66" s="204" t="str">
        <f>IF(基本情報入力シート!V115="","",基本情報入力シート!V115)</f>
        <v/>
      </c>
      <c r="F66" s="204" t="str">
        <f>IF(基本情報入力シート!W115="","",基本情報入力シート!W115)</f>
        <v/>
      </c>
      <c r="G66" s="204" t="str">
        <f>IF(基本情報入力シート!X115="","",基本情報入力シート!X115)</f>
        <v/>
      </c>
      <c r="H66" s="199" t="str">
        <f>IF(基本情報入力シート!Z115="","",基本情報入力シート!Z115)</f>
        <v/>
      </c>
      <c r="I66" s="23" t="str">
        <f>IF(基本情報入力シート!AA115="","",基本情報入力シート!AA115)</f>
        <v/>
      </c>
      <c r="J66" s="26"/>
      <c r="K66" s="25" t="str">
        <f>IF(G66="","",VLOOKUP(G66,【参考】数式用!$A$3:$C$48,3,FALSE))</f>
        <v/>
      </c>
      <c r="L66" s="205" t="str">
        <f t="shared" si="1"/>
        <v/>
      </c>
      <c r="M66" s="176"/>
      <c r="N66" s="175"/>
      <c r="O66" s="175"/>
      <c r="P66" s="142"/>
      <c r="Q66" s="142"/>
      <c r="R66" s="145"/>
      <c r="S66" s="28"/>
      <c r="T66" s="646" t="str">
        <f t="shared" si="2"/>
        <v/>
      </c>
      <c r="U66" s="646"/>
      <c r="V66" s="646"/>
      <c r="W66" s="646"/>
      <c r="X66" s="646"/>
      <c r="Y66" s="646"/>
      <c r="Z66" s="646"/>
      <c r="AA66" s="646"/>
      <c r="AB66" s="646"/>
      <c r="AC66" s="646"/>
      <c r="AD66" s="646"/>
      <c r="AF66" s="211" t="str">
        <f t="shared" si="3"/>
        <v/>
      </c>
      <c r="AG66" s="211" t="str">
        <f t="shared" si="4"/>
        <v>×</v>
      </c>
      <c r="AH66" s="200" t="str">
        <f t="shared" si="5"/>
        <v/>
      </c>
      <c r="AI66" s="201" t="str">
        <f t="shared" si="7"/>
        <v/>
      </c>
    </row>
    <row r="67" spans="1:35" ht="36.75" customHeight="1">
      <c r="A67" s="202">
        <f t="shared" si="6"/>
        <v>57</v>
      </c>
      <c r="B67" s="203" t="str">
        <f>IF(基本情報入力シート!B116="","",基本情報入力シート!B116)</f>
        <v/>
      </c>
      <c r="C67" s="204" t="str">
        <f>IF(基本情報入力シート!L116="","",基本情報入力シート!L116)</f>
        <v/>
      </c>
      <c r="D67" s="204" t="str">
        <f>IF(基本情報入力シート!Q116="","",基本情報入力シート!Q116)</f>
        <v/>
      </c>
      <c r="E67" s="204" t="str">
        <f>IF(基本情報入力シート!V116="","",基本情報入力シート!V116)</f>
        <v/>
      </c>
      <c r="F67" s="204" t="str">
        <f>IF(基本情報入力シート!W116="","",基本情報入力シート!W116)</f>
        <v/>
      </c>
      <c r="G67" s="204" t="str">
        <f>IF(基本情報入力シート!X116="","",基本情報入力シート!X116)</f>
        <v/>
      </c>
      <c r="H67" s="199" t="str">
        <f>IF(基本情報入力シート!Z116="","",基本情報入力シート!Z116)</f>
        <v/>
      </c>
      <c r="I67" s="23" t="str">
        <f>IF(基本情報入力シート!AA116="","",基本情報入力シート!AA116)</f>
        <v/>
      </c>
      <c r="J67" s="26"/>
      <c r="K67" s="25" t="str">
        <f>IF(G67="","",VLOOKUP(G67,【参考】数式用!$A$3:$C$48,3,FALSE))</f>
        <v/>
      </c>
      <c r="L67" s="205" t="str">
        <f t="shared" si="1"/>
        <v/>
      </c>
      <c r="M67" s="176"/>
      <c r="N67" s="175"/>
      <c r="O67" s="175"/>
      <c r="P67" s="142"/>
      <c r="Q67" s="142"/>
      <c r="R67" s="145"/>
      <c r="S67" s="28"/>
      <c r="T67" s="646" t="str">
        <f t="shared" si="2"/>
        <v/>
      </c>
      <c r="U67" s="646"/>
      <c r="V67" s="646"/>
      <c r="W67" s="646"/>
      <c r="X67" s="646"/>
      <c r="Y67" s="646"/>
      <c r="Z67" s="646"/>
      <c r="AA67" s="646"/>
      <c r="AB67" s="646"/>
      <c r="AC67" s="646"/>
      <c r="AD67" s="646"/>
      <c r="AF67" s="211" t="str">
        <f t="shared" si="3"/>
        <v/>
      </c>
      <c r="AG67" s="211" t="str">
        <f t="shared" si="4"/>
        <v>×</v>
      </c>
      <c r="AH67" s="200" t="str">
        <f t="shared" si="5"/>
        <v/>
      </c>
      <c r="AI67" s="201" t="str">
        <f t="shared" si="7"/>
        <v/>
      </c>
    </row>
    <row r="68" spans="1:35" ht="36.75" customHeight="1">
      <c r="A68" s="202">
        <f t="shared" si="6"/>
        <v>58</v>
      </c>
      <c r="B68" s="203" t="str">
        <f>IF(基本情報入力シート!B117="","",基本情報入力シート!B117)</f>
        <v/>
      </c>
      <c r="C68" s="204" t="str">
        <f>IF(基本情報入力シート!L117="","",基本情報入力シート!L117)</f>
        <v/>
      </c>
      <c r="D68" s="204" t="str">
        <f>IF(基本情報入力シート!Q117="","",基本情報入力シート!Q117)</f>
        <v/>
      </c>
      <c r="E68" s="204" t="str">
        <f>IF(基本情報入力シート!V117="","",基本情報入力シート!V117)</f>
        <v/>
      </c>
      <c r="F68" s="204" t="str">
        <f>IF(基本情報入力シート!W117="","",基本情報入力シート!W117)</f>
        <v/>
      </c>
      <c r="G68" s="204" t="str">
        <f>IF(基本情報入力シート!X117="","",基本情報入力シート!X117)</f>
        <v/>
      </c>
      <c r="H68" s="199" t="str">
        <f>IF(基本情報入力シート!Z117="","",基本情報入力シート!Z117)</f>
        <v/>
      </c>
      <c r="I68" s="23" t="str">
        <f>IF(基本情報入力シート!AA117="","",基本情報入力シート!AA117)</f>
        <v/>
      </c>
      <c r="J68" s="26"/>
      <c r="K68" s="25" t="str">
        <f>IF(G68="","",VLOOKUP(G68,【参考】数式用!$A$3:$C$48,3,FALSE))</f>
        <v/>
      </c>
      <c r="L68" s="205" t="str">
        <f t="shared" si="1"/>
        <v/>
      </c>
      <c r="M68" s="176"/>
      <c r="N68" s="175"/>
      <c r="O68" s="175"/>
      <c r="P68" s="142"/>
      <c r="Q68" s="142"/>
      <c r="R68" s="145"/>
      <c r="S68" s="28"/>
      <c r="T68" s="646" t="str">
        <f t="shared" si="2"/>
        <v/>
      </c>
      <c r="U68" s="646"/>
      <c r="V68" s="646"/>
      <c r="W68" s="646"/>
      <c r="X68" s="646"/>
      <c r="Y68" s="646"/>
      <c r="Z68" s="646"/>
      <c r="AA68" s="646"/>
      <c r="AB68" s="646"/>
      <c r="AC68" s="646"/>
      <c r="AD68" s="646"/>
      <c r="AF68" s="211" t="str">
        <f t="shared" si="3"/>
        <v/>
      </c>
      <c r="AG68" s="211" t="str">
        <f t="shared" si="4"/>
        <v>×</v>
      </c>
      <c r="AH68" s="200" t="str">
        <f t="shared" si="5"/>
        <v/>
      </c>
      <c r="AI68" s="201" t="str">
        <f t="shared" si="7"/>
        <v/>
      </c>
    </row>
    <row r="69" spans="1:35" ht="36.75" customHeight="1">
      <c r="A69" s="202">
        <f t="shared" si="6"/>
        <v>59</v>
      </c>
      <c r="B69" s="203" t="str">
        <f>IF(基本情報入力シート!B118="","",基本情報入力シート!B118)</f>
        <v/>
      </c>
      <c r="C69" s="204" t="str">
        <f>IF(基本情報入力シート!L118="","",基本情報入力シート!L118)</f>
        <v/>
      </c>
      <c r="D69" s="204" t="str">
        <f>IF(基本情報入力シート!Q118="","",基本情報入力シート!Q118)</f>
        <v/>
      </c>
      <c r="E69" s="204" t="str">
        <f>IF(基本情報入力シート!V118="","",基本情報入力シート!V118)</f>
        <v/>
      </c>
      <c r="F69" s="204" t="str">
        <f>IF(基本情報入力シート!W118="","",基本情報入力シート!W118)</f>
        <v/>
      </c>
      <c r="G69" s="204" t="str">
        <f>IF(基本情報入力シート!X118="","",基本情報入力シート!X118)</f>
        <v/>
      </c>
      <c r="H69" s="199" t="str">
        <f>IF(基本情報入力シート!Z118="","",基本情報入力シート!Z118)</f>
        <v/>
      </c>
      <c r="I69" s="23" t="str">
        <f>IF(基本情報入力シート!AA118="","",基本情報入力シート!AA118)</f>
        <v/>
      </c>
      <c r="J69" s="26"/>
      <c r="K69" s="25" t="str">
        <f>IF(G69="","",VLOOKUP(G69,【参考】数式用!$A$3:$C$48,3,FALSE))</f>
        <v/>
      </c>
      <c r="L69" s="205" t="str">
        <f t="shared" si="1"/>
        <v/>
      </c>
      <c r="M69" s="176"/>
      <c r="N69" s="175"/>
      <c r="O69" s="175"/>
      <c r="P69" s="142"/>
      <c r="Q69" s="142"/>
      <c r="R69" s="145"/>
      <c r="S69" s="28"/>
      <c r="T69" s="646" t="str">
        <f t="shared" si="2"/>
        <v/>
      </c>
      <c r="U69" s="646"/>
      <c r="V69" s="646"/>
      <c r="W69" s="646"/>
      <c r="X69" s="646"/>
      <c r="Y69" s="646"/>
      <c r="Z69" s="646"/>
      <c r="AA69" s="646"/>
      <c r="AB69" s="646"/>
      <c r="AC69" s="646"/>
      <c r="AD69" s="646"/>
      <c r="AF69" s="211" t="str">
        <f t="shared" si="3"/>
        <v/>
      </c>
      <c r="AG69" s="211" t="str">
        <f t="shared" si="4"/>
        <v>×</v>
      </c>
      <c r="AH69" s="200" t="str">
        <f t="shared" si="5"/>
        <v/>
      </c>
      <c r="AI69" s="201" t="str">
        <f t="shared" si="7"/>
        <v/>
      </c>
    </row>
    <row r="70" spans="1:35" ht="36.75" customHeight="1">
      <c r="A70" s="202">
        <f t="shared" si="6"/>
        <v>60</v>
      </c>
      <c r="B70" s="203" t="str">
        <f>IF(基本情報入力シート!B119="","",基本情報入力シート!B119)</f>
        <v/>
      </c>
      <c r="C70" s="204" t="str">
        <f>IF(基本情報入力シート!L119="","",基本情報入力シート!L119)</f>
        <v/>
      </c>
      <c r="D70" s="204" t="str">
        <f>IF(基本情報入力シート!Q119="","",基本情報入力シート!Q119)</f>
        <v/>
      </c>
      <c r="E70" s="204" t="str">
        <f>IF(基本情報入力シート!V119="","",基本情報入力シート!V119)</f>
        <v/>
      </c>
      <c r="F70" s="204" t="str">
        <f>IF(基本情報入力シート!W119="","",基本情報入力シート!W119)</f>
        <v/>
      </c>
      <c r="G70" s="204" t="str">
        <f>IF(基本情報入力シート!X119="","",基本情報入力シート!X119)</f>
        <v/>
      </c>
      <c r="H70" s="199" t="str">
        <f>IF(基本情報入力シート!Z119="","",基本情報入力シート!Z119)</f>
        <v/>
      </c>
      <c r="I70" s="23" t="str">
        <f>IF(基本情報入力シート!AA119="","",基本情報入力シート!AA119)</f>
        <v/>
      </c>
      <c r="J70" s="26"/>
      <c r="K70" s="25" t="str">
        <f>IF(G70="","",VLOOKUP(G70,【参考】数式用!$A$3:$C$48,3,FALSE))</f>
        <v/>
      </c>
      <c r="L70" s="205" t="str">
        <f t="shared" si="1"/>
        <v/>
      </c>
      <c r="M70" s="176"/>
      <c r="N70" s="175"/>
      <c r="O70" s="175"/>
      <c r="P70" s="142"/>
      <c r="Q70" s="142"/>
      <c r="R70" s="145"/>
      <c r="S70" s="28"/>
      <c r="T70" s="646" t="str">
        <f t="shared" si="2"/>
        <v/>
      </c>
      <c r="U70" s="646"/>
      <c r="V70" s="646"/>
      <c r="W70" s="646"/>
      <c r="X70" s="646"/>
      <c r="Y70" s="646"/>
      <c r="Z70" s="646"/>
      <c r="AA70" s="646"/>
      <c r="AB70" s="646"/>
      <c r="AC70" s="646"/>
      <c r="AD70" s="646"/>
      <c r="AF70" s="211" t="str">
        <f t="shared" si="3"/>
        <v/>
      </c>
      <c r="AG70" s="211" t="str">
        <f t="shared" si="4"/>
        <v>×</v>
      </c>
      <c r="AH70" s="200" t="str">
        <f t="shared" si="5"/>
        <v/>
      </c>
      <c r="AI70" s="201" t="str">
        <f t="shared" si="7"/>
        <v/>
      </c>
    </row>
    <row r="71" spans="1:35" ht="36.75" customHeight="1">
      <c r="A71" s="202">
        <f t="shared" si="6"/>
        <v>61</v>
      </c>
      <c r="B71" s="203" t="str">
        <f>IF(基本情報入力シート!B120="","",基本情報入力シート!B120)</f>
        <v/>
      </c>
      <c r="C71" s="204" t="str">
        <f>IF(基本情報入力シート!L120="","",基本情報入力シート!L120)</f>
        <v/>
      </c>
      <c r="D71" s="204" t="str">
        <f>IF(基本情報入力シート!Q120="","",基本情報入力シート!Q120)</f>
        <v/>
      </c>
      <c r="E71" s="204" t="str">
        <f>IF(基本情報入力シート!V120="","",基本情報入力シート!V120)</f>
        <v/>
      </c>
      <c r="F71" s="204" t="str">
        <f>IF(基本情報入力シート!W120="","",基本情報入力シート!W120)</f>
        <v/>
      </c>
      <c r="G71" s="204" t="str">
        <f>IF(基本情報入力シート!X120="","",基本情報入力シート!X120)</f>
        <v/>
      </c>
      <c r="H71" s="199" t="str">
        <f>IF(基本情報入力シート!Z120="","",基本情報入力シート!Z120)</f>
        <v/>
      </c>
      <c r="I71" s="23" t="str">
        <f>IF(基本情報入力シート!AA120="","",基本情報入力シート!AA120)</f>
        <v/>
      </c>
      <c r="J71" s="26"/>
      <c r="K71" s="25" t="str">
        <f>IF(G71="","",VLOOKUP(G71,【参考】数式用!$A$3:$C$48,3,FALSE))</f>
        <v/>
      </c>
      <c r="L71" s="205" t="str">
        <f t="shared" si="1"/>
        <v/>
      </c>
      <c r="M71" s="176"/>
      <c r="N71" s="175"/>
      <c r="O71" s="175"/>
      <c r="P71" s="142"/>
      <c r="Q71" s="142"/>
      <c r="R71" s="145"/>
      <c r="S71" s="28"/>
      <c r="T71" s="646" t="str">
        <f t="shared" si="2"/>
        <v/>
      </c>
      <c r="U71" s="646"/>
      <c r="V71" s="646"/>
      <c r="W71" s="646"/>
      <c r="X71" s="646"/>
      <c r="Y71" s="646"/>
      <c r="Z71" s="646"/>
      <c r="AA71" s="646"/>
      <c r="AB71" s="646"/>
      <c r="AC71" s="646"/>
      <c r="AD71" s="646"/>
      <c r="AF71" s="211" t="str">
        <f t="shared" si="3"/>
        <v/>
      </c>
      <c r="AG71" s="211" t="str">
        <f t="shared" si="4"/>
        <v>×</v>
      </c>
      <c r="AH71" s="200" t="str">
        <f t="shared" si="5"/>
        <v/>
      </c>
      <c r="AI71" s="201" t="str">
        <f t="shared" si="7"/>
        <v/>
      </c>
    </row>
    <row r="72" spans="1:35" ht="36.75" customHeight="1">
      <c r="A72" s="202">
        <f t="shared" si="6"/>
        <v>62</v>
      </c>
      <c r="B72" s="203" t="str">
        <f>IF(基本情報入力シート!B121="","",基本情報入力シート!B121)</f>
        <v/>
      </c>
      <c r="C72" s="204" t="str">
        <f>IF(基本情報入力シート!L121="","",基本情報入力シート!L121)</f>
        <v/>
      </c>
      <c r="D72" s="204" t="str">
        <f>IF(基本情報入力シート!Q121="","",基本情報入力シート!Q121)</f>
        <v/>
      </c>
      <c r="E72" s="204" t="str">
        <f>IF(基本情報入力シート!V121="","",基本情報入力シート!V121)</f>
        <v/>
      </c>
      <c r="F72" s="204" t="str">
        <f>IF(基本情報入力シート!W121="","",基本情報入力シート!W121)</f>
        <v/>
      </c>
      <c r="G72" s="204" t="str">
        <f>IF(基本情報入力シート!X121="","",基本情報入力シート!X121)</f>
        <v/>
      </c>
      <c r="H72" s="199" t="str">
        <f>IF(基本情報入力シート!Z121="","",基本情報入力シート!Z121)</f>
        <v/>
      </c>
      <c r="I72" s="23" t="str">
        <f>IF(基本情報入力シート!AA121="","",基本情報入力シート!AA121)</f>
        <v/>
      </c>
      <c r="J72" s="26"/>
      <c r="K72" s="25" t="str">
        <f>IF(G72="","",VLOOKUP(G72,【参考】数式用!$A$3:$C$48,3,FALSE))</f>
        <v/>
      </c>
      <c r="L72" s="205" t="str">
        <f t="shared" si="1"/>
        <v/>
      </c>
      <c r="M72" s="176"/>
      <c r="N72" s="175"/>
      <c r="O72" s="175"/>
      <c r="P72" s="142"/>
      <c r="Q72" s="142"/>
      <c r="R72" s="145"/>
      <c r="S72" s="28"/>
      <c r="T72" s="646" t="str">
        <f t="shared" si="2"/>
        <v/>
      </c>
      <c r="U72" s="646"/>
      <c r="V72" s="646"/>
      <c r="W72" s="646"/>
      <c r="X72" s="646"/>
      <c r="Y72" s="646"/>
      <c r="Z72" s="646"/>
      <c r="AA72" s="646"/>
      <c r="AB72" s="646"/>
      <c r="AC72" s="646"/>
      <c r="AD72" s="646"/>
      <c r="AF72" s="211" t="str">
        <f t="shared" si="3"/>
        <v/>
      </c>
      <c r="AG72" s="211" t="str">
        <f t="shared" si="4"/>
        <v>×</v>
      </c>
      <c r="AH72" s="200" t="str">
        <f t="shared" si="5"/>
        <v/>
      </c>
      <c r="AI72" s="201" t="str">
        <f t="shared" si="7"/>
        <v/>
      </c>
    </row>
    <row r="73" spans="1:35" ht="36.75" customHeight="1">
      <c r="A73" s="202">
        <f t="shared" si="6"/>
        <v>63</v>
      </c>
      <c r="B73" s="203" t="str">
        <f>IF(基本情報入力シート!B122="","",基本情報入力シート!B122)</f>
        <v/>
      </c>
      <c r="C73" s="204" t="str">
        <f>IF(基本情報入力シート!L122="","",基本情報入力シート!L122)</f>
        <v/>
      </c>
      <c r="D73" s="204" t="str">
        <f>IF(基本情報入力シート!Q122="","",基本情報入力シート!Q122)</f>
        <v/>
      </c>
      <c r="E73" s="204" t="str">
        <f>IF(基本情報入力シート!V122="","",基本情報入力シート!V122)</f>
        <v/>
      </c>
      <c r="F73" s="204" t="str">
        <f>IF(基本情報入力シート!W122="","",基本情報入力シート!W122)</f>
        <v/>
      </c>
      <c r="G73" s="204" t="str">
        <f>IF(基本情報入力シート!X122="","",基本情報入力シート!X122)</f>
        <v/>
      </c>
      <c r="H73" s="199" t="str">
        <f>IF(基本情報入力シート!Z122="","",基本情報入力シート!Z122)</f>
        <v/>
      </c>
      <c r="I73" s="23" t="str">
        <f>IF(基本情報入力シート!AA122="","",基本情報入力シート!AA122)</f>
        <v/>
      </c>
      <c r="J73" s="26"/>
      <c r="K73" s="25" t="str">
        <f>IF(G73="","",VLOOKUP(G73,【参考】数式用!$A$3:$C$48,3,FALSE))</f>
        <v/>
      </c>
      <c r="L73" s="205" t="str">
        <f t="shared" si="1"/>
        <v/>
      </c>
      <c r="M73" s="176"/>
      <c r="N73" s="175"/>
      <c r="O73" s="175"/>
      <c r="P73" s="142"/>
      <c r="Q73" s="142"/>
      <c r="R73" s="145"/>
      <c r="S73" s="28"/>
      <c r="T73" s="646" t="str">
        <f t="shared" si="2"/>
        <v/>
      </c>
      <c r="U73" s="646"/>
      <c r="V73" s="646"/>
      <c r="W73" s="646"/>
      <c r="X73" s="646"/>
      <c r="Y73" s="646"/>
      <c r="Z73" s="646"/>
      <c r="AA73" s="646"/>
      <c r="AB73" s="646"/>
      <c r="AC73" s="646"/>
      <c r="AD73" s="646"/>
      <c r="AF73" s="211" t="str">
        <f t="shared" si="3"/>
        <v/>
      </c>
      <c r="AG73" s="211" t="str">
        <f t="shared" si="4"/>
        <v>×</v>
      </c>
      <c r="AH73" s="200" t="str">
        <f t="shared" si="5"/>
        <v/>
      </c>
      <c r="AI73" s="201" t="str">
        <f t="shared" si="7"/>
        <v/>
      </c>
    </row>
    <row r="74" spans="1:35" ht="36.75" customHeight="1">
      <c r="A74" s="202">
        <f t="shared" si="6"/>
        <v>64</v>
      </c>
      <c r="B74" s="203" t="str">
        <f>IF(基本情報入力シート!B123="","",基本情報入力シート!B123)</f>
        <v/>
      </c>
      <c r="C74" s="204" t="str">
        <f>IF(基本情報入力シート!L123="","",基本情報入力シート!L123)</f>
        <v/>
      </c>
      <c r="D74" s="204" t="str">
        <f>IF(基本情報入力シート!Q123="","",基本情報入力シート!Q123)</f>
        <v/>
      </c>
      <c r="E74" s="204" t="str">
        <f>IF(基本情報入力シート!V123="","",基本情報入力シート!V123)</f>
        <v/>
      </c>
      <c r="F74" s="204" t="str">
        <f>IF(基本情報入力シート!W123="","",基本情報入力シート!W123)</f>
        <v/>
      </c>
      <c r="G74" s="204" t="str">
        <f>IF(基本情報入力シート!X123="","",基本情報入力シート!X123)</f>
        <v/>
      </c>
      <c r="H74" s="199" t="str">
        <f>IF(基本情報入力シート!Z123="","",基本情報入力シート!Z123)</f>
        <v/>
      </c>
      <c r="I74" s="23" t="str">
        <f>IF(基本情報入力シート!AA123="","",基本情報入力シート!AA123)</f>
        <v/>
      </c>
      <c r="J74" s="26"/>
      <c r="K74" s="25" t="str">
        <f>IF(G74="","",VLOOKUP(G74,【参考】数式用!$A$3:$C$48,3,FALSE))</f>
        <v/>
      </c>
      <c r="L74" s="205" t="str">
        <f t="shared" si="1"/>
        <v/>
      </c>
      <c r="M74" s="176"/>
      <c r="N74" s="175"/>
      <c r="O74" s="175"/>
      <c r="P74" s="142"/>
      <c r="Q74" s="142"/>
      <c r="R74" s="145"/>
      <c r="S74" s="28"/>
      <c r="T74" s="646" t="str">
        <f t="shared" si="2"/>
        <v/>
      </c>
      <c r="U74" s="646"/>
      <c r="V74" s="646"/>
      <c r="W74" s="646"/>
      <c r="X74" s="646"/>
      <c r="Y74" s="646"/>
      <c r="Z74" s="646"/>
      <c r="AA74" s="646"/>
      <c r="AB74" s="646"/>
      <c r="AC74" s="646"/>
      <c r="AD74" s="646"/>
      <c r="AF74" s="211" t="str">
        <f t="shared" si="3"/>
        <v/>
      </c>
      <c r="AG74" s="211" t="str">
        <f t="shared" si="4"/>
        <v>×</v>
      </c>
      <c r="AH74" s="200" t="str">
        <f t="shared" si="5"/>
        <v/>
      </c>
      <c r="AI74" s="201" t="str">
        <f t="shared" si="7"/>
        <v/>
      </c>
    </row>
    <row r="75" spans="1:35" ht="36.75" customHeight="1">
      <c r="A75" s="202">
        <f t="shared" si="6"/>
        <v>65</v>
      </c>
      <c r="B75" s="203" t="str">
        <f>IF(基本情報入力シート!B124="","",基本情報入力シート!B124)</f>
        <v/>
      </c>
      <c r="C75" s="204" t="str">
        <f>IF(基本情報入力シート!L124="","",基本情報入力シート!L124)</f>
        <v/>
      </c>
      <c r="D75" s="204" t="str">
        <f>IF(基本情報入力シート!Q124="","",基本情報入力シート!Q124)</f>
        <v/>
      </c>
      <c r="E75" s="204" t="str">
        <f>IF(基本情報入力シート!V124="","",基本情報入力シート!V124)</f>
        <v/>
      </c>
      <c r="F75" s="204" t="str">
        <f>IF(基本情報入力シート!W124="","",基本情報入力シート!W124)</f>
        <v/>
      </c>
      <c r="G75" s="204" t="str">
        <f>IF(基本情報入力シート!X124="","",基本情報入力シート!X124)</f>
        <v/>
      </c>
      <c r="H75" s="199" t="str">
        <f>IF(基本情報入力シート!Z124="","",基本情報入力シート!Z124)</f>
        <v/>
      </c>
      <c r="I75" s="23" t="str">
        <f>IF(基本情報入力シート!AA124="","",基本情報入力シート!AA124)</f>
        <v/>
      </c>
      <c r="J75" s="26"/>
      <c r="K75" s="25" t="str">
        <f>IF(G75="","",VLOOKUP(G75,【参考】数式用!$A$3:$C$48,3,FALSE))</f>
        <v/>
      </c>
      <c r="L75" s="205" t="str">
        <f t="shared" si="1"/>
        <v/>
      </c>
      <c r="M75" s="176"/>
      <c r="N75" s="175"/>
      <c r="O75" s="175"/>
      <c r="P75" s="142"/>
      <c r="Q75" s="142"/>
      <c r="R75" s="145"/>
      <c r="S75" s="28"/>
      <c r="T75" s="646" t="str">
        <f t="shared" si="2"/>
        <v/>
      </c>
      <c r="U75" s="646"/>
      <c r="V75" s="646"/>
      <c r="W75" s="646"/>
      <c r="X75" s="646"/>
      <c r="Y75" s="646"/>
      <c r="Z75" s="646"/>
      <c r="AA75" s="646"/>
      <c r="AB75" s="646"/>
      <c r="AC75" s="646"/>
      <c r="AD75" s="646"/>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IF(基本情報入力シート!B125="","",基本情報入力シート!B125)</f>
        <v/>
      </c>
      <c r="C76" s="204" t="str">
        <f>IF(基本情報入力シート!L125="","",基本情報入力シート!L125)</f>
        <v/>
      </c>
      <c r="D76" s="204" t="str">
        <f>IF(基本情報入力シート!Q125="","",基本情報入力シート!Q125)</f>
        <v/>
      </c>
      <c r="E76" s="204" t="str">
        <f>IF(基本情報入力シート!V125="","",基本情報入力シート!V125)</f>
        <v/>
      </c>
      <c r="F76" s="204" t="str">
        <f>IF(基本情報入力シート!W125="","",基本情報入力シート!W125)</f>
        <v/>
      </c>
      <c r="G76" s="204" t="str">
        <f>IF(基本情報入力シート!X125="","",基本情報入力シート!X125)</f>
        <v/>
      </c>
      <c r="H76" s="199" t="str">
        <f>IF(基本情報入力シート!Z125="","",基本情報入力シート!Z125)</f>
        <v/>
      </c>
      <c r="I76" s="23" t="str">
        <f>IF(基本情報入力シート!AA125="","",基本情報入力シート!AA125)</f>
        <v/>
      </c>
      <c r="J76" s="26"/>
      <c r="K76" s="25" t="str">
        <f>IF(G76="","",VLOOKUP(G76,【参考】数式用!$A$3:$C$48,3,FALSE))</f>
        <v/>
      </c>
      <c r="L76" s="205" t="str">
        <f t="shared" ref="L76:L110" si="9">IFERROR(IF(I76="","",ROUNDDOWN(ROUNDDOWN(I76,0)*K76,0)), "金額未入力")</f>
        <v/>
      </c>
      <c r="M76" s="176"/>
      <c r="N76" s="175"/>
      <c r="O76" s="175"/>
      <c r="P76" s="142"/>
      <c r="Q76" s="142"/>
      <c r="R76" s="145"/>
      <c r="S76" s="28"/>
      <c r="T76" s="646" t="str">
        <f t="shared" ref="T76:T110" si="10">IF(AND(L76&lt;&gt;"",AG76="×"),"！複数の交付対象月を選んでいる、交付対象月が選ばれていない又は補助金を申請予定でないのに交付対象月が選ばれています。", "")</f>
        <v/>
      </c>
      <c r="U76" s="646"/>
      <c r="V76" s="646"/>
      <c r="W76" s="646"/>
      <c r="X76" s="646"/>
      <c r="Y76" s="646"/>
      <c r="Z76" s="646"/>
      <c r="AA76" s="646"/>
      <c r="AB76" s="646"/>
      <c r="AC76" s="646"/>
      <c r="AD76" s="646"/>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IF(基本情報入力シート!B126="","",基本情報入力シート!B126)</f>
        <v/>
      </c>
      <c r="C77" s="204" t="str">
        <f>IF(基本情報入力シート!L126="","",基本情報入力シート!L126)</f>
        <v/>
      </c>
      <c r="D77" s="204" t="str">
        <f>IF(基本情報入力シート!Q126="","",基本情報入力シート!Q126)</f>
        <v/>
      </c>
      <c r="E77" s="204" t="str">
        <f>IF(基本情報入力シート!V126="","",基本情報入力シート!V126)</f>
        <v/>
      </c>
      <c r="F77" s="204" t="str">
        <f>IF(基本情報入力シート!W126="","",基本情報入力シート!W126)</f>
        <v/>
      </c>
      <c r="G77" s="204" t="str">
        <f>IF(基本情報入力シート!X126="","",基本情報入力シート!X126)</f>
        <v/>
      </c>
      <c r="H77" s="199" t="str">
        <f>IF(基本情報入力シート!Z126="","",基本情報入力シート!Z126)</f>
        <v/>
      </c>
      <c r="I77" s="23" t="str">
        <f>IF(基本情報入力シート!AA126="","",基本情報入力シート!AA126)</f>
        <v/>
      </c>
      <c r="J77" s="26"/>
      <c r="K77" s="25" t="str">
        <f>IF(G77="","",VLOOKUP(G77,【参考】数式用!$A$3:$C$48,3,FALSE))</f>
        <v/>
      </c>
      <c r="L77" s="205" t="str">
        <f t="shared" si="9"/>
        <v/>
      </c>
      <c r="M77" s="176"/>
      <c r="N77" s="175"/>
      <c r="O77" s="175"/>
      <c r="P77" s="142"/>
      <c r="Q77" s="142"/>
      <c r="R77" s="145"/>
      <c r="S77" s="28"/>
      <c r="T77" s="646" t="str">
        <f t="shared" si="10"/>
        <v/>
      </c>
      <c r="U77" s="646"/>
      <c r="V77" s="646"/>
      <c r="W77" s="646"/>
      <c r="X77" s="646"/>
      <c r="Y77" s="646"/>
      <c r="Z77" s="646"/>
      <c r="AA77" s="646"/>
      <c r="AB77" s="646"/>
      <c r="AC77" s="646"/>
      <c r="AD77" s="646"/>
      <c r="AF77" s="211" t="str">
        <f t="shared" si="11"/>
        <v/>
      </c>
      <c r="AG77" s="211" t="str">
        <f t="shared" si="12"/>
        <v>×</v>
      </c>
      <c r="AH77" s="200" t="str">
        <f t="shared" si="13"/>
        <v/>
      </c>
      <c r="AI77" s="201" t="str">
        <f t="shared" si="8"/>
        <v/>
      </c>
    </row>
    <row r="78" spans="1:35" ht="36.75" customHeight="1">
      <c r="A78" s="202">
        <f t="shared" si="14"/>
        <v>68</v>
      </c>
      <c r="B78" s="203" t="str">
        <f>IF(基本情報入力シート!B127="","",基本情報入力シート!B127)</f>
        <v/>
      </c>
      <c r="C78" s="204" t="str">
        <f>IF(基本情報入力シート!L127="","",基本情報入力シート!L127)</f>
        <v/>
      </c>
      <c r="D78" s="204" t="str">
        <f>IF(基本情報入力シート!Q127="","",基本情報入力シート!Q127)</f>
        <v/>
      </c>
      <c r="E78" s="204" t="str">
        <f>IF(基本情報入力シート!V127="","",基本情報入力シート!V127)</f>
        <v/>
      </c>
      <c r="F78" s="204" t="str">
        <f>IF(基本情報入力シート!W127="","",基本情報入力シート!W127)</f>
        <v/>
      </c>
      <c r="G78" s="204" t="str">
        <f>IF(基本情報入力シート!X127="","",基本情報入力シート!X127)</f>
        <v/>
      </c>
      <c r="H78" s="199" t="str">
        <f>IF(基本情報入力シート!Z127="","",基本情報入力シート!Z127)</f>
        <v/>
      </c>
      <c r="I78" s="23" t="str">
        <f>IF(基本情報入力シート!AA127="","",基本情報入力シート!AA127)</f>
        <v/>
      </c>
      <c r="J78" s="26"/>
      <c r="K78" s="25" t="str">
        <f>IF(G78="","",VLOOKUP(G78,【参考】数式用!$A$3:$C$48,3,FALSE))</f>
        <v/>
      </c>
      <c r="L78" s="205" t="str">
        <f t="shared" si="9"/>
        <v/>
      </c>
      <c r="M78" s="176"/>
      <c r="N78" s="175"/>
      <c r="O78" s="175"/>
      <c r="P78" s="142"/>
      <c r="Q78" s="142"/>
      <c r="R78" s="145"/>
      <c r="S78" s="28"/>
      <c r="T78" s="646" t="str">
        <f t="shared" si="10"/>
        <v/>
      </c>
      <c r="U78" s="646"/>
      <c r="V78" s="646"/>
      <c r="W78" s="646"/>
      <c r="X78" s="646"/>
      <c r="Y78" s="646"/>
      <c r="Z78" s="646"/>
      <c r="AA78" s="646"/>
      <c r="AB78" s="646"/>
      <c r="AC78" s="646"/>
      <c r="AD78" s="646"/>
      <c r="AF78" s="211" t="str">
        <f t="shared" si="11"/>
        <v/>
      </c>
      <c r="AG78" s="211" t="str">
        <f t="shared" si="12"/>
        <v>×</v>
      </c>
      <c r="AH78" s="200" t="str">
        <f t="shared" si="13"/>
        <v/>
      </c>
      <c r="AI78" s="201" t="str">
        <f t="shared" si="8"/>
        <v/>
      </c>
    </row>
    <row r="79" spans="1:35" ht="36.75" customHeight="1">
      <c r="A79" s="202">
        <f t="shared" si="14"/>
        <v>69</v>
      </c>
      <c r="B79" s="203" t="str">
        <f>IF(基本情報入力シート!B128="","",基本情報入力シート!B128)</f>
        <v/>
      </c>
      <c r="C79" s="204" t="str">
        <f>IF(基本情報入力シート!L128="","",基本情報入力シート!L128)</f>
        <v/>
      </c>
      <c r="D79" s="204" t="str">
        <f>IF(基本情報入力シート!Q128="","",基本情報入力シート!Q128)</f>
        <v/>
      </c>
      <c r="E79" s="204" t="str">
        <f>IF(基本情報入力シート!V128="","",基本情報入力シート!V128)</f>
        <v/>
      </c>
      <c r="F79" s="204" t="str">
        <f>IF(基本情報入力シート!W128="","",基本情報入力シート!W128)</f>
        <v/>
      </c>
      <c r="G79" s="204" t="str">
        <f>IF(基本情報入力シート!X128="","",基本情報入力シート!X128)</f>
        <v/>
      </c>
      <c r="H79" s="199" t="str">
        <f>IF(基本情報入力シート!Z128="","",基本情報入力シート!Z128)</f>
        <v/>
      </c>
      <c r="I79" s="23" t="str">
        <f>IF(基本情報入力シート!AA128="","",基本情報入力シート!AA128)</f>
        <v/>
      </c>
      <c r="J79" s="26"/>
      <c r="K79" s="25" t="str">
        <f>IF(G79="","",VLOOKUP(G79,【参考】数式用!$A$3:$C$48,3,FALSE))</f>
        <v/>
      </c>
      <c r="L79" s="205" t="str">
        <f t="shared" si="9"/>
        <v/>
      </c>
      <c r="M79" s="176"/>
      <c r="N79" s="175"/>
      <c r="O79" s="175"/>
      <c r="P79" s="142"/>
      <c r="Q79" s="142"/>
      <c r="R79" s="145"/>
      <c r="S79" s="28"/>
      <c r="T79" s="646" t="str">
        <f t="shared" si="10"/>
        <v/>
      </c>
      <c r="U79" s="646"/>
      <c r="V79" s="646"/>
      <c r="W79" s="646"/>
      <c r="X79" s="646"/>
      <c r="Y79" s="646"/>
      <c r="Z79" s="646"/>
      <c r="AA79" s="646"/>
      <c r="AB79" s="646"/>
      <c r="AC79" s="646"/>
      <c r="AD79" s="646"/>
      <c r="AF79" s="211" t="str">
        <f t="shared" si="11"/>
        <v/>
      </c>
      <c r="AG79" s="211" t="str">
        <f t="shared" si="12"/>
        <v>×</v>
      </c>
      <c r="AH79" s="200" t="str">
        <f t="shared" si="13"/>
        <v/>
      </c>
      <c r="AI79" s="201" t="str">
        <f t="shared" si="8"/>
        <v/>
      </c>
    </row>
    <row r="80" spans="1:35" ht="36.75" customHeight="1">
      <c r="A80" s="202">
        <f t="shared" si="14"/>
        <v>70</v>
      </c>
      <c r="B80" s="203" t="str">
        <f>IF(基本情報入力シート!B129="","",基本情報入力シート!B129)</f>
        <v/>
      </c>
      <c r="C80" s="204" t="str">
        <f>IF(基本情報入力シート!L129="","",基本情報入力シート!L129)</f>
        <v/>
      </c>
      <c r="D80" s="204" t="str">
        <f>IF(基本情報入力シート!Q129="","",基本情報入力シート!Q129)</f>
        <v/>
      </c>
      <c r="E80" s="204" t="str">
        <f>IF(基本情報入力シート!V129="","",基本情報入力シート!V129)</f>
        <v/>
      </c>
      <c r="F80" s="204" t="str">
        <f>IF(基本情報入力シート!W129="","",基本情報入力シート!W129)</f>
        <v/>
      </c>
      <c r="G80" s="204" t="str">
        <f>IF(基本情報入力シート!X129="","",基本情報入力シート!X129)</f>
        <v/>
      </c>
      <c r="H80" s="199" t="str">
        <f>IF(基本情報入力シート!Z129="","",基本情報入力シート!Z129)</f>
        <v/>
      </c>
      <c r="I80" s="23" t="str">
        <f>IF(基本情報入力シート!AA129="","",基本情報入力シート!AA129)</f>
        <v/>
      </c>
      <c r="J80" s="26"/>
      <c r="K80" s="25" t="str">
        <f>IF(G80="","",VLOOKUP(G80,【参考】数式用!$A$3:$C$48,3,FALSE))</f>
        <v/>
      </c>
      <c r="L80" s="205" t="str">
        <f t="shared" si="9"/>
        <v/>
      </c>
      <c r="M80" s="176"/>
      <c r="N80" s="175"/>
      <c r="O80" s="175"/>
      <c r="P80" s="142"/>
      <c r="Q80" s="142"/>
      <c r="R80" s="145"/>
      <c r="S80" s="28"/>
      <c r="T80" s="646" t="str">
        <f t="shared" si="10"/>
        <v/>
      </c>
      <c r="U80" s="646"/>
      <c r="V80" s="646"/>
      <c r="W80" s="646"/>
      <c r="X80" s="646"/>
      <c r="Y80" s="646"/>
      <c r="Z80" s="646"/>
      <c r="AA80" s="646"/>
      <c r="AB80" s="646"/>
      <c r="AC80" s="646"/>
      <c r="AD80" s="646"/>
      <c r="AF80" s="211" t="str">
        <f t="shared" si="11"/>
        <v/>
      </c>
      <c r="AG80" s="211" t="str">
        <f t="shared" si="12"/>
        <v>×</v>
      </c>
      <c r="AH80" s="200" t="str">
        <f t="shared" si="13"/>
        <v/>
      </c>
      <c r="AI80" s="201" t="str">
        <f t="shared" si="8"/>
        <v/>
      </c>
    </row>
    <row r="81" spans="1:35" ht="36.75" customHeight="1">
      <c r="A81" s="202">
        <f t="shared" si="14"/>
        <v>71</v>
      </c>
      <c r="B81" s="203" t="str">
        <f>IF(基本情報入力シート!B130="","",基本情報入力シート!B130)</f>
        <v/>
      </c>
      <c r="C81" s="204" t="str">
        <f>IF(基本情報入力シート!L130="","",基本情報入力シート!L130)</f>
        <v/>
      </c>
      <c r="D81" s="204" t="str">
        <f>IF(基本情報入力シート!Q130="","",基本情報入力シート!Q130)</f>
        <v/>
      </c>
      <c r="E81" s="204" t="str">
        <f>IF(基本情報入力シート!V130="","",基本情報入力シート!V130)</f>
        <v/>
      </c>
      <c r="F81" s="204" t="str">
        <f>IF(基本情報入力シート!W130="","",基本情報入力シート!W130)</f>
        <v/>
      </c>
      <c r="G81" s="204" t="str">
        <f>IF(基本情報入力シート!X130="","",基本情報入力シート!X130)</f>
        <v/>
      </c>
      <c r="H81" s="199" t="str">
        <f>IF(基本情報入力シート!Z130="","",基本情報入力シート!Z130)</f>
        <v/>
      </c>
      <c r="I81" s="23" t="str">
        <f>IF(基本情報入力シート!AA130="","",基本情報入力シート!AA130)</f>
        <v/>
      </c>
      <c r="J81" s="26"/>
      <c r="K81" s="25" t="str">
        <f>IF(G81="","",VLOOKUP(G81,【参考】数式用!$A$3:$C$48,3,FALSE))</f>
        <v/>
      </c>
      <c r="L81" s="205" t="str">
        <f t="shared" si="9"/>
        <v/>
      </c>
      <c r="M81" s="176"/>
      <c r="N81" s="175"/>
      <c r="O81" s="175"/>
      <c r="P81" s="142"/>
      <c r="Q81" s="142"/>
      <c r="R81" s="145"/>
      <c r="S81" s="28"/>
      <c r="T81" s="646" t="str">
        <f t="shared" si="10"/>
        <v/>
      </c>
      <c r="U81" s="646"/>
      <c r="V81" s="646"/>
      <c r="W81" s="646"/>
      <c r="X81" s="646"/>
      <c r="Y81" s="646"/>
      <c r="Z81" s="646"/>
      <c r="AA81" s="646"/>
      <c r="AB81" s="646"/>
      <c r="AC81" s="646"/>
      <c r="AD81" s="646"/>
      <c r="AF81" s="211" t="str">
        <f t="shared" si="11"/>
        <v/>
      </c>
      <c r="AG81" s="211" t="str">
        <f t="shared" si="12"/>
        <v>×</v>
      </c>
      <c r="AH81" s="200" t="str">
        <f t="shared" si="13"/>
        <v/>
      </c>
      <c r="AI81" s="201" t="str">
        <f t="shared" si="8"/>
        <v/>
      </c>
    </row>
    <row r="82" spans="1:35" ht="36.75" customHeight="1">
      <c r="A82" s="202">
        <f t="shared" si="14"/>
        <v>72</v>
      </c>
      <c r="B82" s="203" t="str">
        <f>IF(基本情報入力シート!B131="","",基本情報入力シート!B131)</f>
        <v/>
      </c>
      <c r="C82" s="204" t="str">
        <f>IF(基本情報入力シート!L131="","",基本情報入力シート!L131)</f>
        <v/>
      </c>
      <c r="D82" s="204" t="str">
        <f>IF(基本情報入力シート!Q131="","",基本情報入力シート!Q131)</f>
        <v/>
      </c>
      <c r="E82" s="204" t="str">
        <f>IF(基本情報入力シート!V131="","",基本情報入力シート!V131)</f>
        <v/>
      </c>
      <c r="F82" s="204" t="str">
        <f>IF(基本情報入力シート!W131="","",基本情報入力シート!W131)</f>
        <v/>
      </c>
      <c r="G82" s="204" t="str">
        <f>IF(基本情報入力シート!X131="","",基本情報入力シート!X131)</f>
        <v/>
      </c>
      <c r="H82" s="199" t="str">
        <f>IF(基本情報入力シート!Z131="","",基本情報入力シート!Z131)</f>
        <v/>
      </c>
      <c r="I82" s="23" t="str">
        <f>IF(基本情報入力シート!AA131="","",基本情報入力シート!AA131)</f>
        <v/>
      </c>
      <c r="J82" s="26"/>
      <c r="K82" s="25" t="str">
        <f>IF(G82="","",VLOOKUP(G82,【参考】数式用!$A$3:$C$48,3,FALSE))</f>
        <v/>
      </c>
      <c r="L82" s="205" t="str">
        <f t="shared" si="9"/>
        <v/>
      </c>
      <c r="M82" s="176"/>
      <c r="N82" s="175"/>
      <c r="O82" s="175"/>
      <c r="P82" s="142"/>
      <c r="Q82" s="142"/>
      <c r="R82" s="145"/>
      <c r="S82" s="28"/>
      <c r="T82" s="646" t="str">
        <f t="shared" si="10"/>
        <v/>
      </c>
      <c r="U82" s="646"/>
      <c r="V82" s="646"/>
      <c r="W82" s="646"/>
      <c r="X82" s="646"/>
      <c r="Y82" s="646"/>
      <c r="Z82" s="646"/>
      <c r="AA82" s="646"/>
      <c r="AB82" s="646"/>
      <c r="AC82" s="646"/>
      <c r="AD82" s="646"/>
      <c r="AF82" s="211" t="str">
        <f t="shared" si="11"/>
        <v/>
      </c>
      <c r="AG82" s="211" t="str">
        <f t="shared" si="12"/>
        <v>×</v>
      </c>
      <c r="AH82" s="200" t="str">
        <f t="shared" si="13"/>
        <v/>
      </c>
      <c r="AI82" s="201" t="str">
        <f t="shared" si="8"/>
        <v/>
      </c>
    </row>
    <row r="83" spans="1:35" ht="36.75" customHeight="1">
      <c r="A83" s="202">
        <f t="shared" si="14"/>
        <v>73</v>
      </c>
      <c r="B83" s="203" t="str">
        <f>IF(基本情報入力シート!B132="","",基本情報入力シート!B132)</f>
        <v/>
      </c>
      <c r="C83" s="204" t="str">
        <f>IF(基本情報入力シート!L132="","",基本情報入力シート!L132)</f>
        <v/>
      </c>
      <c r="D83" s="204" t="str">
        <f>IF(基本情報入力シート!Q132="","",基本情報入力シート!Q132)</f>
        <v/>
      </c>
      <c r="E83" s="204" t="str">
        <f>IF(基本情報入力シート!V132="","",基本情報入力シート!V132)</f>
        <v/>
      </c>
      <c r="F83" s="204" t="str">
        <f>IF(基本情報入力シート!W132="","",基本情報入力シート!W132)</f>
        <v/>
      </c>
      <c r="G83" s="204" t="str">
        <f>IF(基本情報入力シート!X132="","",基本情報入力シート!X132)</f>
        <v/>
      </c>
      <c r="H83" s="199" t="str">
        <f>IF(基本情報入力シート!Z132="","",基本情報入力シート!Z132)</f>
        <v/>
      </c>
      <c r="I83" s="23" t="str">
        <f>IF(基本情報入力シート!AA132="","",基本情報入力シート!AA132)</f>
        <v/>
      </c>
      <c r="J83" s="26"/>
      <c r="K83" s="25" t="str">
        <f>IF(G83="","",VLOOKUP(G83,【参考】数式用!$A$3:$C$48,3,FALSE))</f>
        <v/>
      </c>
      <c r="L83" s="205" t="str">
        <f t="shared" si="9"/>
        <v/>
      </c>
      <c r="M83" s="176"/>
      <c r="N83" s="175"/>
      <c r="O83" s="175"/>
      <c r="P83" s="142"/>
      <c r="Q83" s="142"/>
      <c r="R83" s="145"/>
      <c r="S83" s="28"/>
      <c r="T83" s="646" t="str">
        <f t="shared" si="10"/>
        <v/>
      </c>
      <c r="U83" s="646"/>
      <c r="V83" s="646"/>
      <c r="W83" s="646"/>
      <c r="X83" s="646"/>
      <c r="Y83" s="646"/>
      <c r="Z83" s="646"/>
      <c r="AA83" s="646"/>
      <c r="AB83" s="646"/>
      <c r="AC83" s="646"/>
      <c r="AD83" s="646"/>
      <c r="AF83" s="211" t="str">
        <f t="shared" si="11"/>
        <v/>
      </c>
      <c r="AG83" s="211" t="str">
        <f t="shared" si="12"/>
        <v>×</v>
      </c>
      <c r="AH83" s="200" t="str">
        <f t="shared" si="13"/>
        <v/>
      </c>
      <c r="AI83" s="201" t="str">
        <f t="shared" si="8"/>
        <v/>
      </c>
    </row>
    <row r="84" spans="1:35" ht="36.75" customHeight="1">
      <c r="A84" s="202">
        <f t="shared" si="14"/>
        <v>74</v>
      </c>
      <c r="B84" s="203" t="str">
        <f>IF(基本情報入力シート!B133="","",基本情報入力シート!B133)</f>
        <v/>
      </c>
      <c r="C84" s="204" t="str">
        <f>IF(基本情報入力シート!L133="","",基本情報入力シート!L133)</f>
        <v/>
      </c>
      <c r="D84" s="204" t="str">
        <f>IF(基本情報入力シート!Q133="","",基本情報入力シート!Q133)</f>
        <v/>
      </c>
      <c r="E84" s="204" t="str">
        <f>IF(基本情報入力シート!V133="","",基本情報入力シート!V133)</f>
        <v/>
      </c>
      <c r="F84" s="204" t="str">
        <f>IF(基本情報入力シート!W133="","",基本情報入力シート!W133)</f>
        <v/>
      </c>
      <c r="G84" s="204" t="str">
        <f>IF(基本情報入力シート!X133="","",基本情報入力シート!X133)</f>
        <v/>
      </c>
      <c r="H84" s="199" t="str">
        <f>IF(基本情報入力シート!Z133="","",基本情報入力シート!Z133)</f>
        <v/>
      </c>
      <c r="I84" s="23" t="str">
        <f>IF(基本情報入力シート!AA133="","",基本情報入力シート!AA133)</f>
        <v/>
      </c>
      <c r="J84" s="26"/>
      <c r="K84" s="25" t="str">
        <f>IF(G84="","",VLOOKUP(G84,【参考】数式用!$A$3:$C$48,3,FALSE))</f>
        <v/>
      </c>
      <c r="L84" s="205" t="str">
        <f t="shared" si="9"/>
        <v/>
      </c>
      <c r="M84" s="176"/>
      <c r="N84" s="175"/>
      <c r="O84" s="175"/>
      <c r="P84" s="142"/>
      <c r="Q84" s="142"/>
      <c r="R84" s="145"/>
      <c r="S84" s="28"/>
      <c r="T84" s="646" t="str">
        <f t="shared" si="10"/>
        <v/>
      </c>
      <c r="U84" s="646"/>
      <c r="V84" s="646"/>
      <c r="W84" s="646"/>
      <c r="X84" s="646"/>
      <c r="Y84" s="646"/>
      <c r="Z84" s="646"/>
      <c r="AA84" s="646"/>
      <c r="AB84" s="646"/>
      <c r="AC84" s="646"/>
      <c r="AD84" s="646"/>
      <c r="AF84" s="211" t="str">
        <f t="shared" si="11"/>
        <v/>
      </c>
      <c r="AG84" s="211" t="str">
        <f t="shared" si="12"/>
        <v>×</v>
      </c>
      <c r="AH84" s="200" t="str">
        <f t="shared" si="13"/>
        <v/>
      </c>
      <c r="AI84" s="201" t="str">
        <f t="shared" si="8"/>
        <v/>
      </c>
    </row>
    <row r="85" spans="1:35" ht="36.75" customHeight="1">
      <c r="A85" s="202">
        <f t="shared" si="14"/>
        <v>75</v>
      </c>
      <c r="B85" s="203" t="str">
        <f>IF(基本情報入力シート!B134="","",基本情報入力シート!B134)</f>
        <v/>
      </c>
      <c r="C85" s="204" t="str">
        <f>IF(基本情報入力シート!L134="","",基本情報入力シート!L134)</f>
        <v/>
      </c>
      <c r="D85" s="204" t="str">
        <f>IF(基本情報入力シート!Q134="","",基本情報入力シート!Q134)</f>
        <v/>
      </c>
      <c r="E85" s="204" t="str">
        <f>IF(基本情報入力シート!V134="","",基本情報入力シート!V134)</f>
        <v/>
      </c>
      <c r="F85" s="204" t="str">
        <f>IF(基本情報入力シート!W134="","",基本情報入力シート!W134)</f>
        <v/>
      </c>
      <c r="G85" s="204" t="str">
        <f>IF(基本情報入力シート!X134="","",基本情報入力シート!X134)</f>
        <v/>
      </c>
      <c r="H85" s="199" t="str">
        <f>IF(基本情報入力シート!Z134="","",基本情報入力シート!Z134)</f>
        <v/>
      </c>
      <c r="I85" s="23" t="str">
        <f>IF(基本情報入力シート!AA134="","",基本情報入力シート!AA134)</f>
        <v/>
      </c>
      <c r="J85" s="26"/>
      <c r="K85" s="25" t="str">
        <f>IF(G85="","",VLOOKUP(G85,【参考】数式用!$A$3:$C$48,3,FALSE))</f>
        <v/>
      </c>
      <c r="L85" s="205" t="str">
        <f t="shared" si="9"/>
        <v/>
      </c>
      <c r="M85" s="176"/>
      <c r="N85" s="175"/>
      <c r="O85" s="175"/>
      <c r="P85" s="142"/>
      <c r="Q85" s="142"/>
      <c r="R85" s="145"/>
      <c r="S85" s="28"/>
      <c r="T85" s="646" t="str">
        <f t="shared" si="10"/>
        <v/>
      </c>
      <c r="U85" s="646"/>
      <c r="V85" s="646"/>
      <c r="W85" s="646"/>
      <c r="X85" s="646"/>
      <c r="Y85" s="646"/>
      <c r="Z85" s="646"/>
      <c r="AA85" s="646"/>
      <c r="AB85" s="646"/>
      <c r="AC85" s="646"/>
      <c r="AD85" s="646"/>
      <c r="AF85" s="211" t="str">
        <f t="shared" si="11"/>
        <v/>
      </c>
      <c r="AG85" s="211" t="str">
        <f t="shared" si="12"/>
        <v>×</v>
      </c>
      <c r="AH85" s="200" t="str">
        <f t="shared" si="13"/>
        <v/>
      </c>
      <c r="AI85" s="201" t="str">
        <f t="shared" si="8"/>
        <v/>
      </c>
    </row>
    <row r="86" spans="1:35" ht="36.75" customHeight="1">
      <c r="A86" s="202">
        <f t="shared" si="14"/>
        <v>76</v>
      </c>
      <c r="B86" s="203" t="str">
        <f>IF(基本情報入力シート!B135="","",基本情報入力シート!B135)</f>
        <v/>
      </c>
      <c r="C86" s="204" t="str">
        <f>IF(基本情報入力シート!L135="","",基本情報入力シート!L135)</f>
        <v/>
      </c>
      <c r="D86" s="204" t="str">
        <f>IF(基本情報入力シート!Q135="","",基本情報入力シート!Q135)</f>
        <v/>
      </c>
      <c r="E86" s="204" t="str">
        <f>IF(基本情報入力シート!V135="","",基本情報入力シート!V135)</f>
        <v/>
      </c>
      <c r="F86" s="204" t="str">
        <f>IF(基本情報入力シート!W135="","",基本情報入力シート!W135)</f>
        <v/>
      </c>
      <c r="G86" s="204" t="str">
        <f>IF(基本情報入力シート!X135="","",基本情報入力シート!X135)</f>
        <v/>
      </c>
      <c r="H86" s="199" t="str">
        <f>IF(基本情報入力シート!Z135="","",基本情報入力シート!Z135)</f>
        <v/>
      </c>
      <c r="I86" s="23" t="str">
        <f>IF(基本情報入力シート!AA135="","",基本情報入力シート!AA135)</f>
        <v/>
      </c>
      <c r="J86" s="26"/>
      <c r="K86" s="25" t="str">
        <f>IF(G86="","",VLOOKUP(G86,【参考】数式用!$A$3:$C$48,3,FALSE))</f>
        <v/>
      </c>
      <c r="L86" s="205" t="str">
        <f t="shared" si="9"/>
        <v/>
      </c>
      <c r="M86" s="176"/>
      <c r="N86" s="175"/>
      <c r="O86" s="175"/>
      <c r="P86" s="142"/>
      <c r="Q86" s="142"/>
      <c r="R86" s="145"/>
      <c r="S86" s="28"/>
      <c r="T86" s="646" t="str">
        <f t="shared" si="10"/>
        <v/>
      </c>
      <c r="U86" s="646"/>
      <c r="V86" s="646"/>
      <c r="W86" s="646"/>
      <c r="X86" s="646"/>
      <c r="Y86" s="646"/>
      <c r="Z86" s="646"/>
      <c r="AA86" s="646"/>
      <c r="AB86" s="646"/>
      <c r="AC86" s="646"/>
      <c r="AD86" s="646"/>
      <c r="AF86" s="211" t="str">
        <f t="shared" si="11"/>
        <v/>
      </c>
      <c r="AG86" s="211" t="str">
        <f t="shared" si="12"/>
        <v>×</v>
      </c>
      <c r="AH86" s="200" t="str">
        <f t="shared" si="13"/>
        <v/>
      </c>
      <c r="AI86" s="201" t="str">
        <f t="shared" si="8"/>
        <v/>
      </c>
    </row>
    <row r="87" spans="1:35" ht="36.75" customHeight="1">
      <c r="A87" s="202">
        <f t="shared" si="14"/>
        <v>77</v>
      </c>
      <c r="B87" s="203" t="str">
        <f>IF(基本情報入力シート!B136="","",基本情報入力シート!B136)</f>
        <v/>
      </c>
      <c r="C87" s="204" t="str">
        <f>IF(基本情報入力シート!L136="","",基本情報入力シート!L136)</f>
        <v/>
      </c>
      <c r="D87" s="204" t="str">
        <f>IF(基本情報入力シート!Q136="","",基本情報入力シート!Q136)</f>
        <v/>
      </c>
      <c r="E87" s="204" t="str">
        <f>IF(基本情報入力シート!V136="","",基本情報入力シート!V136)</f>
        <v/>
      </c>
      <c r="F87" s="204" t="str">
        <f>IF(基本情報入力シート!W136="","",基本情報入力シート!W136)</f>
        <v/>
      </c>
      <c r="G87" s="204" t="str">
        <f>IF(基本情報入力シート!X136="","",基本情報入力シート!X136)</f>
        <v/>
      </c>
      <c r="H87" s="199" t="str">
        <f>IF(基本情報入力シート!Z136="","",基本情報入力シート!Z136)</f>
        <v/>
      </c>
      <c r="I87" s="23" t="str">
        <f>IF(基本情報入力シート!AA136="","",基本情報入力シート!AA136)</f>
        <v/>
      </c>
      <c r="J87" s="26"/>
      <c r="K87" s="25" t="str">
        <f>IF(G87="","",VLOOKUP(G87,【参考】数式用!$A$3:$C$48,3,FALSE))</f>
        <v/>
      </c>
      <c r="L87" s="205" t="str">
        <f t="shared" si="9"/>
        <v/>
      </c>
      <c r="M87" s="176"/>
      <c r="N87" s="175"/>
      <c r="O87" s="175"/>
      <c r="P87" s="142"/>
      <c r="Q87" s="142"/>
      <c r="R87" s="145"/>
      <c r="S87" s="28"/>
      <c r="T87" s="646" t="str">
        <f t="shared" si="10"/>
        <v/>
      </c>
      <c r="U87" s="646"/>
      <c r="V87" s="646"/>
      <c r="W87" s="646"/>
      <c r="X87" s="646"/>
      <c r="Y87" s="646"/>
      <c r="Z87" s="646"/>
      <c r="AA87" s="646"/>
      <c r="AB87" s="646"/>
      <c r="AC87" s="646"/>
      <c r="AD87" s="646"/>
      <c r="AF87" s="211" t="str">
        <f t="shared" si="11"/>
        <v/>
      </c>
      <c r="AG87" s="211" t="str">
        <f t="shared" si="12"/>
        <v>×</v>
      </c>
      <c r="AH87" s="200" t="str">
        <f t="shared" si="13"/>
        <v/>
      </c>
      <c r="AI87" s="201" t="str">
        <f t="shared" si="8"/>
        <v/>
      </c>
    </row>
    <row r="88" spans="1:35" ht="36.75" customHeight="1">
      <c r="A88" s="202">
        <f t="shared" si="14"/>
        <v>78</v>
      </c>
      <c r="B88" s="203" t="str">
        <f>IF(基本情報入力シート!B137="","",基本情報入力シート!B137)</f>
        <v/>
      </c>
      <c r="C88" s="204" t="str">
        <f>IF(基本情報入力シート!L137="","",基本情報入力シート!L137)</f>
        <v/>
      </c>
      <c r="D88" s="204" t="str">
        <f>IF(基本情報入力シート!Q137="","",基本情報入力シート!Q137)</f>
        <v/>
      </c>
      <c r="E88" s="204" t="str">
        <f>IF(基本情報入力シート!V137="","",基本情報入力シート!V137)</f>
        <v/>
      </c>
      <c r="F88" s="204" t="str">
        <f>IF(基本情報入力シート!W137="","",基本情報入力シート!W137)</f>
        <v/>
      </c>
      <c r="G88" s="204" t="str">
        <f>IF(基本情報入力シート!X137="","",基本情報入力シート!X137)</f>
        <v/>
      </c>
      <c r="H88" s="199" t="str">
        <f>IF(基本情報入力シート!Z137="","",基本情報入力シート!Z137)</f>
        <v/>
      </c>
      <c r="I88" s="23" t="str">
        <f>IF(基本情報入力シート!AA137="","",基本情報入力シート!AA137)</f>
        <v/>
      </c>
      <c r="J88" s="26"/>
      <c r="K88" s="25" t="str">
        <f>IF(G88="","",VLOOKUP(G88,【参考】数式用!$A$3:$C$48,3,FALSE))</f>
        <v/>
      </c>
      <c r="L88" s="205" t="str">
        <f t="shared" si="9"/>
        <v/>
      </c>
      <c r="M88" s="176"/>
      <c r="N88" s="175"/>
      <c r="O88" s="175"/>
      <c r="P88" s="142"/>
      <c r="Q88" s="142"/>
      <c r="R88" s="145"/>
      <c r="S88" s="28"/>
      <c r="T88" s="646" t="str">
        <f t="shared" si="10"/>
        <v/>
      </c>
      <c r="U88" s="646"/>
      <c r="V88" s="646"/>
      <c r="W88" s="646"/>
      <c r="X88" s="646"/>
      <c r="Y88" s="646"/>
      <c r="Z88" s="646"/>
      <c r="AA88" s="646"/>
      <c r="AB88" s="646"/>
      <c r="AC88" s="646"/>
      <c r="AD88" s="646"/>
      <c r="AF88" s="211" t="str">
        <f t="shared" si="11"/>
        <v/>
      </c>
      <c r="AG88" s="211" t="str">
        <f t="shared" si="12"/>
        <v>×</v>
      </c>
      <c r="AH88" s="200" t="str">
        <f t="shared" si="13"/>
        <v/>
      </c>
      <c r="AI88" s="201" t="str">
        <f t="shared" si="8"/>
        <v/>
      </c>
    </row>
    <row r="89" spans="1:35" ht="36.75" customHeight="1">
      <c r="A89" s="202">
        <f t="shared" si="14"/>
        <v>79</v>
      </c>
      <c r="B89" s="203" t="str">
        <f>IF(基本情報入力シート!B138="","",基本情報入力シート!B138)</f>
        <v/>
      </c>
      <c r="C89" s="204" t="str">
        <f>IF(基本情報入力シート!L138="","",基本情報入力シート!L138)</f>
        <v/>
      </c>
      <c r="D89" s="204" t="str">
        <f>IF(基本情報入力シート!Q138="","",基本情報入力シート!Q138)</f>
        <v/>
      </c>
      <c r="E89" s="204" t="str">
        <f>IF(基本情報入力シート!V138="","",基本情報入力シート!V138)</f>
        <v/>
      </c>
      <c r="F89" s="204" t="str">
        <f>IF(基本情報入力シート!W138="","",基本情報入力シート!W138)</f>
        <v/>
      </c>
      <c r="G89" s="204" t="str">
        <f>IF(基本情報入力シート!X138="","",基本情報入力シート!X138)</f>
        <v/>
      </c>
      <c r="H89" s="199" t="str">
        <f>IF(基本情報入力シート!Z138="","",基本情報入力シート!Z138)</f>
        <v/>
      </c>
      <c r="I89" s="23" t="str">
        <f>IF(基本情報入力シート!AA138="","",基本情報入力シート!AA138)</f>
        <v/>
      </c>
      <c r="J89" s="26"/>
      <c r="K89" s="25" t="str">
        <f>IF(G89="","",VLOOKUP(G89,【参考】数式用!$A$3:$C$48,3,FALSE))</f>
        <v/>
      </c>
      <c r="L89" s="205" t="str">
        <f t="shared" si="9"/>
        <v/>
      </c>
      <c r="M89" s="176"/>
      <c r="N89" s="175"/>
      <c r="O89" s="175"/>
      <c r="P89" s="142"/>
      <c r="Q89" s="142"/>
      <c r="R89" s="145"/>
      <c r="S89" s="28"/>
      <c r="T89" s="646" t="str">
        <f t="shared" si="10"/>
        <v/>
      </c>
      <c r="U89" s="646"/>
      <c r="V89" s="646"/>
      <c r="W89" s="646"/>
      <c r="X89" s="646"/>
      <c r="Y89" s="646"/>
      <c r="Z89" s="646"/>
      <c r="AA89" s="646"/>
      <c r="AB89" s="646"/>
      <c r="AC89" s="646"/>
      <c r="AD89" s="646"/>
      <c r="AF89" s="211" t="str">
        <f t="shared" si="11"/>
        <v/>
      </c>
      <c r="AG89" s="211" t="str">
        <f t="shared" si="12"/>
        <v>×</v>
      </c>
      <c r="AH89" s="200" t="str">
        <f t="shared" si="13"/>
        <v/>
      </c>
      <c r="AI89" s="201" t="str">
        <f t="shared" si="8"/>
        <v/>
      </c>
    </row>
    <row r="90" spans="1:35" ht="36.75" customHeight="1">
      <c r="A90" s="202">
        <f t="shared" si="14"/>
        <v>80</v>
      </c>
      <c r="B90" s="203" t="str">
        <f>IF(基本情報入力シート!B139="","",基本情報入力シート!B139)</f>
        <v/>
      </c>
      <c r="C90" s="204" t="str">
        <f>IF(基本情報入力シート!L139="","",基本情報入力シート!L139)</f>
        <v/>
      </c>
      <c r="D90" s="204" t="str">
        <f>IF(基本情報入力シート!Q139="","",基本情報入力シート!Q139)</f>
        <v/>
      </c>
      <c r="E90" s="204" t="str">
        <f>IF(基本情報入力シート!V139="","",基本情報入力シート!V139)</f>
        <v/>
      </c>
      <c r="F90" s="204" t="str">
        <f>IF(基本情報入力シート!W139="","",基本情報入力シート!W139)</f>
        <v/>
      </c>
      <c r="G90" s="204" t="str">
        <f>IF(基本情報入力シート!X139="","",基本情報入力シート!X139)</f>
        <v/>
      </c>
      <c r="H90" s="199" t="str">
        <f>IF(基本情報入力シート!Z139="","",基本情報入力シート!Z139)</f>
        <v/>
      </c>
      <c r="I90" s="23" t="str">
        <f>IF(基本情報入力シート!AA139="","",基本情報入力シート!AA139)</f>
        <v/>
      </c>
      <c r="J90" s="26"/>
      <c r="K90" s="25" t="str">
        <f>IF(G90="","",VLOOKUP(G90,【参考】数式用!$A$3:$C$48,3,FALSE))</f>
        <v/>
      </c>
      <c r="L90" s="205" t="str">
        <f t="shared" si="9"/>
        <v/>
      </c>
      <c r="M90" s="176"/>
      <c r="N90" s="175"/>
      <c r="O90" s="175"/>
      <c r="P90" s="142"/>
      <c r="Q90" s="142"/>
      <c r="R90" s="145"/>
      <c r="S90" s="28"/>
      <c r="T90" s="646" t="str">
        <f t="shared" si="10"/>
        <v/>
      </c>
      <c r="U90" s="646"/>
      <c r="V90" s="646"/>
      <c r="W90" s="646"/>
      <c r="X90" s="646"/>
      <c r="Y90" s="646"/>
      <c r="Z90" s="646"/>
      <c r="AA90" s="646"/>
      <c r="AB90" s="646"/>
      <c r="AC90" s="646"/>
      <c r="AD90" s="646"/>
      <c r="AF90" s="211" t="str">
        <f t="shared" si="11"/>
        <v/>
      </c>
      <c r="AG90" s="211" t="str">
        <f t="shared" si="12"/>
        <v>×</v>
      </c>
      <c r="AH90" s="200" t="str">
        <f t="shared" si="13"/>
        <v/>
      </c>
      <c r="AI90" s="201" t="str">
        <f t="shared" si="8"/>
        <v/>
      </c>
    </row>
    <row r="91" spans="1:35" ht="36.75" customHeight="1">
      <c r="A91" s="202">
        <f t="shared" si="14"/>
        <v>81</v>
      </c>
      <c r="B91" s="203" t="str">
        <f>IF(基本情報入力シート!B140="","",基本情報入力シート!B140)</f>
        <v/>
      </c>
      <c r="C91" s="204" t="str">
        <f>IF(基本情報入力シート!L140="","",基本情報入力シート!L140)</f>
        <v/>
      </c>
      <c r="D91" s="204" t="str">
        <f>IF(基本情報入力シート!Q140="","",基本情報入力シート!Q140)</f>
        <v/>
      </c>
      <c r="E91" s="204" t="str">
        <f>IF(基本情報入力シート!V140="","",基本情報入力シート!V140)</f>
        <v/>
      </c>
      <c r="F91" s="204" t="str">
        <f>IF(基本情報入力シート!W140="","",基本情報入力シート!W140)</f>
        <v/>
      </c>
      <c r="G91" s="204" t="str">
        <f>IF(基本情報入力シート!X140="","",基本情報入力シート!X140)</f>
        <v/>
      </c>
      <c r="H91" s="199" t="str">
        <f>IF(基本情報入力シート!Z140="","",基本情報入力シート!Z140)</f>
        <v/>
      </c>
      <c r="I91" s="23" t="str">
        <f>IF(基本情報入力シート!AA140="","",基本情報入力シート!AA140)</f>
        <v/>
      </c>
      <c r="J91" s="26"/>
      <c r="K91" s="25" t="str">
        <f>IF(G91="","",VLOOKUP(G91,【参考】数式用!$A$3:$C$48,3,FALSE))</f>
        <v/>
      </c>
      <c r="L91" s="205" t="str">
        <f t="shared" si="9"/>
        <v/>
      </c>
      <c r="M91" s="176"/>
      <c r="N91" s="175"/>
      <c r="O91" s="175"/>
      <c r="P91" s="142"/>
      <c r="Q91" s="142"/>
      <c r="R91" s="145"/>
      <c r="S91" s="28"/>
      <c r="T91" s="646" t="str">
        <f t="shared" si="10"/>
        <v/>
      </c>
      <c r="U91" s="646"/>
      <c r="V91" s="646"/>
      <c r="W91" s="646"/>
      <c r="X91" s="646"/>
      <c r="Y91" s="646"/>
      <c r="Z91" s="646"/>
      <c r="AA91" s="646"/>
      <c r="AB91" s="646"/>
      <c r="AC91" s="646"/>
      <c r="AD91" s="646"/>
      <c r="AF91" s="211" t="str">
        <f t="shared" si="11"/>
        <v/>
      </c>
      <c r="AG91" s="211" t="str">
        <f t="shared" si="12"/>
        <v>×</v>
      </c>
      <c r="AH91" s="200" t="str">
        <f t="shared" si="13"/>
        <v/>
      </c>
      <c r="AI91" s="201" t="str">
        <f t="shared" si="8"/>
        <v/>
      </c>
    </row>
    <row r="92" spans="1:35" ht="36.75" customHeight="1">
      <c r="A92" s="202">
        <f t="shared" si="14"/>
        <v>82</v>
      </c>
      <c r="B92" s="203" t="str">
        <f>IF(基本情報入力シート!B141="","",基本情報入力シート!B141)</f>
        <v/>
      </c>
      <c r="C92" s="204" t="str">
        <f>IF(基本情報入力シート!L141="","",基本情報入力シート!L141)</f>
        <v/>
      </c>
      <c r="D92" s="204" t="str">
        <f>IF(基本情報入力シート!Q141="","",基本情報入力シート!Q141)</f>
        <v/>
      </c>
      <c r="E92" s="204" t="str">
        <f>IF(基本情報入力シート!V141="","",基本情報入力シート!V141)</f>
        <v/>
      </c>
      <c r="F92" s="204" t="str">
        <f>IF(基本情報入力シート!W141="","",基本情報入力シート!W141)</f>
        <v/>
      </c>
      <c r="G92" s="204" t="str">
        <f>IF(基本情報入力シート!X141="","",基本情報入力シート!X141)</f>
        <v/>
      </c>
      <c r="H92" s="199" t="str">
        <f>IF(基本情報入力シート!Z141="","",基本情報入力シート!Z141)</f>
        <v/>
      </c>
      <c r="I92" s="23" t="str">
        <f>IF(基本情報入力シート!AA141="","",基本情報入力シート!AA141)</f>
        <v/>
      </c>
      <c r="J92" s="26"/>
      <c r="K92" s="25" t="str">
        <f>IF(G92="","",VLOOKUP(G92,【参考】数式用!$A$3:$C$48,3,FALSE))</f>
        <v/>
      </c>
      <c r="L92" s="205" t="str">
        <f t="shared" si="9"/>
        <v/>
      </c>
      <c r="M92" s="176"/>
      <c r="N92" s="175"/>
      <c r="O92" s="175"/>
      <c r="P92" s="142"/>
      <c r="Q92" s="142"/>
      <c r="R92" s="145"/>
      <c r="S92" s="28"/>
      <c r="T92" s="646" t="str">
        <f t="shared" si="10"/>
        <v/>
      </c>
      <c r="U92" s="646"/>
      <c r="V92" s="646"/>
      <c r="W92" s="646"/>
      <c r="X92" s="646"/>
      <c r="Y92" s="646"/>
      <c r="Z92" s="646"/>
      <c r="AA92" s="646"/>
      <c r="AB92" s="646"/>
      <c r="AC92" s="646"/>
      <c r="AD92" s="646"/>
      <c r="AF92" s="211" t="str">
        <f t="shared" si="11"/>
        <v/>
      </c>
      <c r="AG92" s="211" t="str">
        <f t="shared" si="12"/>
        <v>×</v>
      </c>
      <c r="AH92" s="200" t="str">
        <f t="shared" si="13"/>
        <v/>
      </c>
      <c r="AI92" s="201" t="str">
        <f t="shared" si="8"/>
        <v/>
      </c>
    </row>
    <row r="93" spans="1:35" ht="36.75" customHeight="1">
      <c r="A93" s="202">
        <f t="shared" si="14"/>
        <v>83</v>
      </c>
      <c r="B93" s="203" t="str">
        <f>IF(基本情報入力シート!B142="","",基本情報入力シート!B142)</f>
        <v/>
      </c>
      <c r="C93" s="204" t="str">
        <f>IF(基本情報入力シート!L142="","",基本情報入力シート!L142)</f>
        <v/>
      </c>
      <c r="D93" s="204" t="str">
        <f>IF(基本情報入力シート!Q142="","",基本情報入力シート!Q142)</f>
        <v/>
      </c>
      <c r="E93" s="204" t="str">
        <f>IF(基本情報入力シート!V142="","",基本情報入力シート!V142)</f>
        <v/>
      </c>
      <c r="F93" s="204" t="str">
        <f>IF(基本情報入力シート!W142="","",基本情報入力シート!W142)</f>
        <v/>
      </c>
      <c r="G93" s="204" t="str">
        <f>IF(基本情報入力シート!X142="","",基本情報入力シート!X142)</f>
        <v/>
      </c>
      <c r="H93" s="199" t="str">
        <f>IF(基本情報入力シート!Z142="","",基本情報入力シート!Z142)</f>
        <v/>
      </c>
      <c r="I93" s="23" t="str">
        <f>IF(基本情報入力シート!AA142="","",基本情報入力シート!AA142)</f>
        <v/>
      </c>
      <c r="J93" s="26"/>
      <c r="K93" s="25" t="str">
        <f>IF(G93="","",VLOOKUP(G93,【参考】数式用!$A$3:$C$48,3,FALSE))</f>
        <v/>
      </c>
      <c r="L93" s="205" t="str">
        <f t="shared" si="9"/>
        <v/>
      </c>
      <c r="M93" s="176"/>
      <c r="N93" s="175"/>
      <c r="O93" s="175"/>
      <c r="P93" s="142"/>
      <c r="Q93" s="142"/>
      <c r="R93" s="145"/>
      <c r="S93" s="28"/>
      <c r="T93" s="646" t="str">
        <f t="shared" si="10"/>
        <v/>
      </c>
      <c r="U93" s="646"/>
      <c r="V93" s="646"/>
      <c r="W93" s="646"/>
      <c r="X93" s="646"/>
      <c r="Y93" s="646"/>
      <c r="Z93" s="646"/>
      <c r="AA93" s="646"/>
      <c r="AB93" s="646"/>
      <c r="AC93" s="646"/>
      <c r="AD93" s="646"/>
      <c r="AF93" s="211" t="str">
        <f t="shared" si="11"/>
        <v/>
      </c>
      <c r="AG93" s="211" t="str">
        <f t="shared" si="12"/>
        <v>×</v>
      </c>
      <c r="AH93" s="200" t="str">
        <f t="shared" si="13"/>
        <v/>
      </c>
      <c r="AI93" s="201" t="str">
        <f t="shared" si="8"/>
        <v/>
      </c>
    </row>
    <row r="94" spans="1:35" ht="36.75" customHeight="1">
      <c r="A94" s="202">
        <f t="shared" si="14"/>
        <v>84</v>
      </c>
      <c r="B94" s="203" t="str">
        <f>IF(基本情報入力シート!B143="","",基本情報入力シート!B143)</f>
        <v/>
      </c>
      <c r="C94" s="204" t="str">
        <f>IF(基本情報入力シート!L143="","",基本情報入力シート!L143)</f>
        <v/>
      </c>
      <c r="D94" s="204" t="str">
        <f>IF(基本情報入力シート!Q143="","",基本情報入力シート!Q143)</f>
        <v/>
      </c>
      <c r="E94" s="204" t="str">
        <f>IF(基本情報入力シート!V143="","",基本情報入力シート!V143)</f>
        <v/>
      </c>
      <c r="F94" s="204" t="str">
        <f>IF(基本情報入力シート!W143="","",基本情報入力シート!W143)</f>
        <v/>
      </c>
      <c r="G94" s="204" t="str">
        <f>IF(基本情報入力シート!X143="","",基本情報入力シート!X143)</f>
        <v/>
      </c>
      <c r="H94" s="199" t="str">
        <f>IF(基本情報入力シート!Z143="","",基本情報入力シート!Z143)</f>
        <v/>
      </c>
      <c r="I94" s="23" t="str">
        <f>IF(基本情報入力シート!AA143="","",基本情報入力シート!AA143)</f>
        <v/>
      </c>
      <c r="J94" s="26"/>
      <c r="K94" s="25" t="str">
        <f>IF(G94="","",VLOOKUP(G94,【参考】数式用!$A$3:$C$48,3,FALSE))</f>
        <v/>
      </c>
      <c r="L94" s="205" t="str">
        <f t="shared" si="9"/>
        <v/>
      </c>
      <c r="M94" s="176"/>
      <c r="N94" s="175"/>
      <c r="O94" s="175"/>
      <c r="P94" s="142"/>
      <c r="Q94" s="142"/>
      <c r="R94" s="145"/>
      <c r="S94" s="28"/>
      <c r="T94" s="646" t="str">
        <f t="shared" si="10"/>
        <v/>
      </c>
      <c r="U94" s="646"/>
      <c r="V94" s="646"/>
      <c r="W94" s="646"/>
      <c r="X94" s="646"/>
      <c r="Y94" s="646"/>
      <c r="Z94" s="646"/>
      <c r="AA94" s="646"/>
      <c r="AB94" s="646"/>
      <c r="AC94" s="646"/>
      <c r="AD94" s="646"/>
      <c r="AF94" s="211" t="str">
        <f t="shared" si="11"/>
        <v/>
      </c>
      <c r="AG94" s="211" t="str">
        <f t="shared" si="12"/>
        <v>×</v>
      </c>
      <c r="AH94" s="200" t="str">
        <f t="shared" si="13"/>
        <v/>
      </c>
      <c r="AI94" s="201" t="str">
        <f t="shared" si="8"/>
        <v/>
      </c>
    </row>
    <row r="95" spans="1:35" ht="36.75" customHeight="1">
      <c r="A95" s="202">
        <f t="shared" si="14"/>
        <v>85</v>
      </c>
      <c r="B95" s="203" t="str">
        <f>IF(基本情報入力シート!B144="","",基本情報入力シート!B144)</f>
        <v/>
      </c>
      <c r="C95" s="204" t="str">
        <f>IF(基本情報入力シート!L144="","",基本情報入力シート!L144)</f>
        <v/>
      </c>
      <c r="D95" s="204" t="str">
        <f>IF(基本情報入力シート!Q144="","",基本情報入力シート!Q144)</f>
        <v/>
      </c>
      <c r="E95" s="204" t="str">
        <f>IF(基本情報入力シート!V144="","",基本情報入力シート!V144)</f>
        <v/>
      </c>
      <c r="F95" s="204" t="str">
        <f>IF(基本情報入力シート!W144="","",基本情報入力シート!W144)</f>
        <v/>
      </c>
      <c r="G95" s="204" t="str">
        <f>IF(基本情報入力シート!X144="","",基本情報入力シート!X144)</f>
        <v/>
      </c>
      <c r="H95" s="199" t="str">
        <f>IF(基本情報入力シート!Z144="","",基本情報入力シート!Z144)</f>
        <v/>
      </c>
      <c r="I95" s="23" t="str">
        <f>IF(基本情報入力シート!AA144="","",基本情報入力シート!AA144)</f>
        <v/>
      </c>
      <c r="J95" s="26"/>
      <c r="K95" s="25" t="str">
        <f>IF(G95="","",VLOOKUP(G95,【参考】数式用!$A$3:$C$48,3,FALSE))</f>
        <v/>
      </c>
      <c r="L95" s="205" t="str">
        <f t="shared" si="9"/>
        <v/>
      </c>
      <c r="M95" s="176"/>
      <c r="N95" s="175"/>
      <c r="O95" s="175"/>
      <c r="P95" s="142"/>
      <c r="Q95" s="142"/>
      <c r="R95" s="145"/>
      <c r="S95" s="28"/>
      <c r="T95" s="646" t="str">
        <f t="shared" si="10"/>
        <v/>
      </c>
      <c r="U95" s="646"/>
      <c r="V95" s="646"/>
      <c r="W95" s="646"/>
      <c r="X95" s="646"/>
      <c r="Y95" s="646"/>
      <c r="Z95" s="646"/>
      <c r="AA95" s="646"/>
      <c r="AB95" s="646"/>
      <c r="AC95" s="646"/>
      <c r="AD95" s="646"/>
      <c r="AF95" s="211" t="str">
        <f t="shared" si="11"/>
        <v/>
      </c>
      <c r="AG95" s="211" t="str">
        <f t="shared" si="12"/>
        <v>×</v>
      </c>
      <c r="AH95" s="200" t="str">
        <f t="shared" si="13"/>
        <v/>
      </c>
      <c r="AI95" s="201" t="str">
        <f t="shared" si="8"/>
        <v/>
      </c>
    </row>
    <row r="96" spans="1:35" ht="36.75" customHeight="1">
      <c r="A96" s="202">
        <f t="shared" si="14"/>
        <v>86</v>
      </c>
      <c r="B96" s="203" t="str">
        <f>IF(基本情報入力シート!B145="","",基本情報入力シート!B145)</f>
        <v/>
      </c>
      <c r="C96" s="204" t="str">
        <f>IF(基本情報入力シート!L145="","",基本情報入力シート!L145)</f>
        <v/>
      </c>
      <c r="D96" s="204" t="str">
        <f>IF(基本情報入力シート!Q145="","",基本情報入力シート!Q145)</f>
        <v/>
      </c>
      <c r="E96" s="204" t="str">
        <f>IF(基本情報入力シート!V145="","",基本情報入力シート!V145)</f>
        <v/>
      </c>
      <c r="F96" s="204" t="str">
        <f>IF(基本情報入力シート!W145="","",基本情報入力シート!W145)</f>
        <v/>
      </c>
      <c r="G96" s="204" t="str">
        <f>IF(基本情報入力シート!X145="","",基本情報入力シート!X145)</f>
        <v/>
      </c>
      <c r="H96" s="199" t="str">
        <f>IF(基本情報入力シート!Z145="","",基本情報入力シート!Z145)</f>
        <v/>
      </c>
      <c r="I96" s="23" t="str">
        <f>IF(基本情報入力シート!AA145="","",基本情報入力シート!AA145)</f>
        <v/>
      </c>
      <c r="J96" s="26"/>
      <c r="K96" s="25" t="str">
        <f>IF(G96="","",VLOOKUP(G96,【参考】数式用!$A$3:$C$48,3,FALSE))</f>
        <v/>
      </c>
      <c r="L96" s="205" t="str">
        <f t="shared" si="9"/>
        <v/>
      </c>
      <c r="M96" s="176"/>
      <c r="N96" s="175"/>
      <c r="O96" s="175"/>
      <c r="P96" s="142"/>
      <c r="Q96" s="142"/>
      <c r="R96" s="145"/>
      <c r="S96" s="28"/>
      <c r="T96" s="646" t="str">
        <f t="shared" si="10"/>
        <v/>
      </c>
      <c r="U96" s="646"/>
      <c r="V96" s="646"/>
      <c r="W96" s="646"/>
      <c r="X96" s="646"/>
      <c r="Y96" s="646"/>
      <c r="Z96" s="646"/>
      <c r="AA96" s="646"/>
      <c r="AB96" s="646"/>
      <c r="AC96" s="646"/>
      <c r="AD96" s="646"/>
      <c r="AF96" s="211" t="str">
        <f t="shared" si="11"/>
        <v/>
      </c>
      <c r="AG96" s="211" t="str">
        <f t="shared" si="12"/>
        <v>×</v>
      </c>
      <c r="AH96" s="200" t="str">
        <f t="shared" si="13"/>
        <v/>
      </c>
      <c r="AI96" s="201" t="str">
        <f t="shared" si="8"/>
        <v/>
      </c>
    </row>
    <row r="97" spans="1:35" ht="36.75" customHeight="1">
      <c r="A97" s="202">
        <f t="shared" si="14"/>
        <v>87</v>
      </c>
      <c r="B97" s="203" t="str">
        <f>IF(基本情報入力シート!B146="","",基本情報入力シート!B146)</f>
        <v/>
      </c>
      <c r="C97" s="204" t="str">
        <f>IF(基本情報入力シート!L146="","",基本情報入力シート!L146)</f>
        <v/>
      </c>
      <c r="D97" s="204" t="str">
        <f>IF(基本情報入力シート!Q146="","",基本情報入力シート!Q146)</f>
        <v/>
      </c>
      <c r="E97" s="204" t="str">
        <f>IF(基本情報入力シート!V146="","",基本情報入力シート!V146)</f>
        <v/>
      </c>
      <c r="F97" s="204" t="str">
        <f>IF(基本情報入力シート!W146="","",基本情報入力シート!W146)</f>
        <v/>
      </c>
      <c r="G97" s="204" t="str">
        <f>IF(基本情報入力シート!X146="","",基本情報入力シート!X146)</f>
        <v/>
      </c>
      <c r="H97" s="199" t="str">
        <f>IF(基本情報入力シート!Z146="","",基本情報入力シート!Z146)</f>
        <v/>
      </c>
      <c r="I97" s="23" t="str">
        <f>IF(基本情報入力シート!AA146="","",基本情報入力シート!AA146)</f>
        <v/>
      </c>
      <c r="J97" s="26"/>
      <c r="K97" s="25" t="str">
        <f>IF(G97="","",VLOOKUP(G97,【参考】数式用!$A$3:$C$48,3,FALSE))</f>
        <v/>
      </c>
      <c r="L97" s="205" t="str">
        <f t="shared" si="9"/>
        <v/>
      </c>
      <c r="M97" s="176"/>
      <c r="N97" s="175"/>
      <c r="O97" s="175"/>
      <c r="P97" s="142"/>
      <c r="Q97" s="142"/>
      <c r="R97" s="145"/>
      <c r="S97" s="28"/>
      <c r="T97" s="646" t="str">
        <f t="shared" si="10"/>
        <v/>
      </c>
      <c r="U97" s="646"/>
      <c r="V97" s="646"/>
      <c r="W97" s="646"/>
      <c r="X97" s="646"/>
      <c r="Y97" s="646"/>
      <c r="Z97" s="646"/>
      <c r="AA97" s="646"/>
      <c r="AB97" s="646"/>
      <c r="AC97" s="646"/>
      <c r="AD97" s="646"/>
      <c r="AF97" s="211" t="str">
        <f t="shared" si="11"/>
        <v/>
      </c>
      <c r="AG97" s="211" t="str">
        <f t="shared" si="12"/>
        <v>×</v>
      </c>
      <c r="AH97" s="200" t="str">
        <f t="shared" si="13"/>
        <v/>
      </c>
      <c r="AI97" s="201" t="str">
        <f t="shared" si="8"/>
        <v/>
      </c>
    </row>
    <row r="98" spans="1:35" ht="36.75" customHeight="1">
      <c r="A98" s="202">
        <f t="shared" si="14"/>
        <v>88</v>
      </c>
      <c r="B98" s="203" t="str">
        <f>IF(基本情報入力シート!B147="","",基本情報入力シート!B147)</f>
        <v/>
      </c>
      <c r="C98" s="204" t="str">
        <f>IF(基本情報入力シート!L147="","",基本情報入力シート!L147)</f>
        <v/>
      </c>
      <c r="D98" s="204" t="str">
        <f>IF(基本情報入力シート!Q147="","",基本情報入力シート!Q147)</f>
        <v/>
      </c>
      <c r="E98" s="204" t="str">
        <f>IF(基本情報入力シート!V147="","",基本情報入力シート!V147)</f>
        <v/>
      </c>
      <c r="F98" s="204" t="str">
        <f>IF(基本情報入力シート!W147="","",基本情報入力シート!W147)</f>
        <v/>
      </c>
      <c r="G98" s="204" t="str">
        <f>IF(基本情報入力シート!X147="","",基本情報入力シート!X147)</f>
        <v/>
      </c>
      <c r="H98" s="199" t="str">
        <f>IF(基本情報入力シート!Z147="","",基本情報入力シート!Z147)</f>
        <v/>
      </c>
      <c r="I98" s="23" t="str">
        <f>IF(基本情報入力シート!AA147="","",基本情報入力シート!AA147)</f>
        <v/>
      </c>
      <c r="J98" s="26"/>
      <c r="K98" s="25" t="str">
        <f>IF(G98="","",VLOOKUP(G98,【参考】数式用!$A$3:$C$48,3,FALSE))</f>
        <v/>
      </c>
      <c r="L98" s="205" t="str">
        <f t="shared" si="9"/>
        <v/>
      </c>
      <c r="M98" s="176"/>
      <c r="N98" s="175"/>
      <c r="O98" s="175"/>
      <c r="P98" s="142"/>
      <c r="Q98" s="142"/>
      <c r="R98" s="145"/>
      <c r="S98" s="28"/>
      <c r="T98" s="646" t="str">
        <f t="shared" si="10"/>
        <v/>
      </c>
      <c r="U98" s="646"/>
      <c r="V98" s="646"/>
      <c r="W98" s="646"/>
      <c r="X98" s="646"/>
      <c r="Y98" s="646"/>
      <c r="Z98" s="646"/>
      <c r="AA98" s="646"/>
      <c r="AB98" s="646"/>
      <c r="AC98" s="646"/>
      <c r="AD98" s="646"/>
      <c r="AF98" s="211" t="str">
        <f t="shared" si="11"/>
        <v/>
      </c>
      <c r="AG98" s="211" t="str">
        <f t="shared" si="12"/>
        <v>×</v>
      </c>
      <c r="AH98" s="200" t="str">
        <f t="shared" si="13"/>
        <v/>
      </c>
      <c r="AI98" s="201" t="str">
        <f t="shared" si="8"/>
        <v/>
      </c>
    </row>
    <row r="99" spans="1:35" ht="36.75" customHeight="1">
      <c r="A99" s="202">
        <f t="shared" si="14"/>
        <v>89</v>
      </c>
      <c r="B99" s="203" t="str">
        <f>IF(基本情報入力シート!B148="","",基本情報入力シート!B148)</f>
        <v/>
      </c>
      <c r="C99" s="204" t="str">
        <f>IF(基本情報入力シート!L148="","",基本情報入力シート!L148)</f>
        <v/>
      </c>
      <c r="D99" s="204" t="str">
        <f>IF(基本情報入力シート!Q148="","",基本情報入力シート!Q148)</f>
        <v/>
      </c>
      <c r="E99" s="204" t="str">
        <f>IF(基本情報入力シート!V148="","",基本情報入力シート!V148)</f>
        <v/>
      </c>
      <c r="F99" s="204" t="str">
        <f>IF(基本情報入力シート!W148="","",基本情報入力シート!W148)</f>
        <v/>
      </c>
      <c r="G99" s="204" t="str">
        <f>IF(基本情報入力シート!X148="","",基本情報入力シート!X148)</f>
        <v/>
      </c>
      <c r="H99" s="199" t="str">
        <f>IF(基本情報入力シート!Z148="","",基本情報入力シート!Z148)</f>
        <v/>
      </c>
      <c r="I99" s="23" t="str">
        <f>IF(基本情報入力シート!AA148="","",基本情報入力シート!AA148)</f>
        <v/>
      </c>
      <c r="J99" s="26"/>
      <c r="K99" s="25" t="str">
        <f>IF(G99="","",VLOOKUP(G99,【参考】数式用!$A$3:$C$48,3,FALSE))</f>
        <v/>
      </c>
      <c r="L99" s="205" t="str">
        <f t="shared" si="9"/>
        <v/>
      </c>
      <c r="M99" s="176"/>
      <c r="N99" s="175"/>
      <c r="O99" s="175"/>
      <c r="P99" s="142"/>
      <c r="Q99" s="142"/>
      <c r="R99" s="145"/>
      <c r="S99" s="28"/>
      <c r="T99" s="646" t="str">
        <f t="shared" si="10"/>
        <v/>
      </c>
      <c r="U99" s="646"/>
      <c r="V99" s="646"/>
      <c r="W99" s="646"/>
      <c r="X99" s="646"/>
      <c r="Y99" s="646"/>
      <c r="Z99" s="646"/>
      <c r="AA99" s="646"/>
      <c r="AB99" s="646"/>
      <c r="AC99" s="646"/>
      <c r="AD99" s="646"/>
      <c r="AF99" s="211" t="str">
        <f t="shared" si="11"/>
        <v/>
      </c>
      <c r="AG99" s="211" t="str">
        <f t="shared" si="12"/>
        <v>×</v>
      </c>
      <c r="AH99" s="200" t="str">
        <f t="shared" si="13"/>
        <v/>
      </c>
      <c r="AI99" s="201" t="str">
        <f t="shared" si="8"/>
        <v/>
      </c>
    </row>
    <row r="100" spans="1:35" ht="36.75" customHeight="1">
      <c r="A100" s="202">
        <f t="shared" si="14"/>
        <v>90</v>
      </c>
      <c r="B100" s="203" t="str">
        <f>IF(基本情報入力シート!B149="","",基本情報入力シート!B149)</f>
        <v/>
      </c>
      <c r="C100" s="204" t="str">
        <f>IF(基本情報入力シート!L149="","",基本情報入力シート!L149)</f>
        <v/>
      </c>
      <c r="D100" s="204" t="str">
        <f>IF(基本情報入力シート!Q149="","",基本情報入力シート!Q149)</f>
        <v/>
      </c>
      <c r="E100" s="204" t="str">
        <f>IF(基本情報入力シート!V149="","",基本情報入力シート!V149)</f>
        <v/>
      </c>
      <c r="F100" s="204" t="str">
        <f>IF(基本情報入力シート!W149="","",基本情報入力シート!W149)</f>
        <v/>
      </c>
      <c r="G100" s="204" t="str">
        <f>IF(基本情報入力シート!X149="","",基本情報入力シート!X149)</f>
        <v/>
      </c>
      <c r="H100" s="199" t="str">
        <f>IF(基本情報入力シート!Z149="","",基本情報入力シート!Z149)</f>
        <v/>
      </c>
      <c r="I100" s="23" t="str">
        <f>IF(基本情報入力シート!AA149="","",基本情報入力シート!AA149)</f>
        <v/>
      </c>
      <c r="J100" s="26"/>
      <c r="K100" s="25" t="str">
        <f>IF(G100="","",VLOOKUP(G100,【参考】数式用!$A$3:$C$48,3,FALSE))</f>
        <v/>
      </c>
      <c r="L100" s="205" t="str">
        <f t="shared" si="9"/>
        <v/>
      </c>
      <c r="M100" s="176"/>
      <c r="N100" s="175"/>
      <c r="O100" s="175"/>
      <c r="P100" s="142"/>
      <c r="Q100" s="142"/>
      <c r="R100" s="145"/>
      <c r="S100" s="28"/>
      <c r="T100" s="646" t="str">
        <f t="shared" si="10"/>
        <v/>
      </c>
      <c r="U100" s="646"/>
      <c r="V100" s="646"/>
      <c r="W100" s="646"/>
      <c r="X100" s="646"/>
      <c r="Y100" s="646"/>
      <c r="Z100" s="646"/>
      <c r="AA100" s="646"/>
      <c r="AB100" s="646"/>
      <c r="AC100" s="646"/>
      <c r="AD100" s="646"/>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IF(基本情報入力シート!B150="","",基本情報入力シート!B150)</f>
        <v/>
      </c>
      <c r="C101" s="204" t="str">
        <f>IF(基本情報入力シート!L150="","",基本情報入力シート!L150)</f>
        <v/>
      </c>
      <c r="D101" s="204" t="str">
        <f>IF(基本情報入力シート!Q150="","",基本情報入力シート!Q150)</f>
        <v/>
      </c>
      <c r="E101" s="204" t="str">
        <f>IF(基本情報入力シート!V150="","",基本情報入力シート!V150)</f>
        <v/>
      </c>
      <c r="F101" s="204" t="str">
        <f>IF(基本情報入力シート!W150="","",基本情報入力シート!W150)</f>
        <v/>
      </c>
      <c r="G101" s="204" t="str">
        <f>IF(基本情報入力シート!X150="","",基本情報入力シート!X150)</f>
        <v/>
      </c>
      <c r="H101" s="199" t="str">
        <f>IF(基本情報入力シート!Z150="","",基本情報入力シート!Z150)</f>
        <v/>
      </c>
      <c r="I101" s="23" t="str">
        <f>IF(基本情報入力シート!AA150="","",基本情報入力シート!AA150)</f>
        <v/>
      </c>
      <c r="J101" s="26"/>
      <c r="K101" s="25" t="str">
        <f>IF(G101="","",VLOOKUP(G101,【参考】数式用!$A$3:$C$48,3,FALSE))</f>
        <v/>
      </c>
      <c r="L101" s="205" t="str">
        <f t="shared" si="9"/>
        <v/>
      </c>
      <c r="M101" s="176"/>
      <c r="N101" s="175"/>
      <c r="O101" s="175"/>
      <c r="P101" s="142"/>
      <c r="Q101" s="142"/>
      <c r="R101" s="145"/>
      <c r="S101" s="28"/>
      <c r="T101" s="646" t="str">
        <f t="shared" si="10"/>
        <v/>
      </c>
      <c r="U101" s="646"/>
      <c r="V101" s="646"/>
      <c r="W101" s="646"/>
      <c r="X101" s="646"/>
      <c r="Y101" s="646"/>
      <c r="Z101" s="646"/>
      <c r="AA101" s="646"/>
      <c r="AB101" s="646"/>
      <c r="AC101" s="646"/>
      <c r="AD101" s="646"/>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IF(基本情報入力シート!B151="","",基本情報入力シート!B151)</f>
        <v/>
      </c>
      <c r="C102" s="204" t="str">
        <f>IF(基本情報入力シート!L151="","",基本情報入力シート!L151)</f>
        <v/>
      </c>
      <c r="D102" s="204" t="str">
        <f>IF(基本情報入力シート!Q151="","",基本情報入力シート!Q151)</f>
        <v/>
      </c>
      <c r="E102" s="204" t="str">
        <f>IF(基本情報入力シート!V151="","",基本情報入力シート!V151)</f>
        <v/>
      </c>
      <c r="F102" s="204" t="str">
        <f>IF(基本情報入力シート!W151="","",基本情報入力シート!W151)</f>
        <v/>
      </c>
      <c r="G102" s="204" t="str">
        <f>IF(基本情報入力シート!X151="","",基本情報入力シート!X151)</f>
        <v/>
      </c>
      <c r="H102" s="199" t="str">
        <f>IF(基本情報入力シート!Z151="","",基本情報入力シート!Z151)</f>
        <v/>
      </c>
      <c r="I102" s="23" t="str">
        <f>IF(基本情報入力シート!AA151="","",基本情報入力シート!AA151)</f>
        <v/>
      </c>
      <c r="J102" s="26"/>
      <c r="K102" s="25" t="str">
        <f>IF(G102="","",VLOOKUP(G102,【参考】数式用!$A$3:$C$48,3,FALSE))</f>
        <v/>
      </c>
      <c r="L102" s="205" t="str">
        <f t="shared" si="9"/>
        <v/>
      </c>
      <c r="M102" s="176"/>
      <c r="N102" s="175"/>
      <c r="O102" s="175"/>
      <c r="P102" s="142"/>
      <c r="Q102" s="142"/>
      <c r="R102" s="145"/>
      <c r="S102" s="28"/>
      <c r="T102" s="646" t="str">
        <f t="shared" si="10"/>
        <v/>
      </c>
      <c r="U102" s="646"/>
      <c r="V102" s="646"/>
      <c r="W102" s="646"/>
      <c r="X102" s="646"/>
      <c r="Y102" s="646"/>
      <c r="Z102" s="646"/>
      <c r="AA102" s="646"/>
      <c r="AB102" s="646"/>
      <c r="AC102" s="646"/>
      <c r="AD102" s="646"/>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IF(基本情報入力シート!B152="","",基本情報入力シート!B152)</f>
        <v/>
      </c>
      <c r="C103" s="204" t="str">
        <f>IF(基本情報入力シート!L152="","",基本情報入力シート!L152)</f>
        <v/>
      </c>
      <c r="D103" s="204" t="str">
        <f>IF(基本情報入力シート!Q152="","",基本情報入力シート!Q152)</f>
        <v/>
      </c>
      <c r="E103" s="204" t="str">
        <f>IF(基本情報入力シート!V152="","",基本情報入力シート!V152)</f>
        <v/>
      </c>
      <c r="F103" s="204" t="str">
        <f>IF(基本情報入力シート!W152="","",基本情報入力シート!W152)</f>
        <v/>
      </c>
      <c r="G103" s="204" t="str">
        <f>IF(基本情報入力シート!X152="","",基本情報入力シート!X152)</f>
        <v/>
      </c>
      <c r="H103" s="199" t="str">
        <f>IF(基本情報入力シート!Z152="","",基本情報入力シート!Z152)</f>
        <v/>
      </c>
      <c r="I103" s="23" t="str">
        <f>IF(基本情報入力シート!AA152="","",基本情報入力シート!AA152)</f>
        <v/>
      </c>
      <c r="J103" s="26"/>
      <c r="K103" s="25" t="str">
        <f>IF(G103="","",VLOOKUP(G103,【参考】数式用!$A$3:$C$48,3,FALSE))</f>
        <v/>
      </c>
      <c r="L103" s="205" t="str">
        <f t="shared" si="9"/>
        <v/>
      </c>
      <c r="M103" s="176"/>
      <c r="N103" s="175"/>
      <c r="O103" s="175"/>
      <c r="P103" s="142"/>
      <c r="Q103" s="142"/>
      <c r="R103" s="145"/>
      <c r="S103" s="28"/>
      <c r="T103" s="646" t="str">
        <f t="shared" si="10"/>
        <v/>
      </c>
      <c r="U103" s="646"/>
      <c r="V103" s="646"/>
      <c r="W103" s="646"/>
      <c r="X103" s="646"/>
      <c r="Y103" s="646"/>
      <c r="Z103" s="646"/>
      <c r="AA103" s="646"/>
      <c r="AB103" s="646"/>
      <c r="AC103" s="646"/>
      <c r="AD103" s="646"/>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IF(基本情報入力シート!B153="","",基本情報入力シート!B153)</f>
        <v/>
      </c>
      <c r="C104" s="204" t="str">
        <f>IF(基本情報入力シート!L153="","",基本情報入力シート!L153)</f>
        <v/>
      </c>
      <c r="D104" s="204" t="str">
        <f>IF(基本情報入力シート!Q153="","",基本情報入力シート!Q153)</f>
        <v/>
      </c>
      <c r="E104" s="204" t="str">
        <f>IF(基本情報入力シート!V153="","",基本情報入力シート!V153)</f>
        <v/>
      </c>
      <c r="F104" s="204" t="str">
        <f>IF(基本情報入力シート!W153="","",基本情報入力シート!W153)</f>
        <v/>
      </c>
      <c r="G104" s="204" t="str">
        <f>IF(基本情報入力シート!X153="","",基本情報入力シート!X153)</f>
        <v/>
      </c>
      <c r="H104" s="199" t="str">
        <f>IF(基本情報入力シート!Z153="","",基本情報入力シート!Z153)</f>
        <v/>
      </c>
      <c r="I104" s="23" t="str">
        <f>IF(基本情報入力シート!AA153="","",基本情報入力シート!AA153)</f>
        <v/>
      </c>
      <c r="J104" s="26"/>
      <c r="K104" s="25" t="str">
        <f>IF(G104="","",VLOOKUP(G104,【参考】数式用!$A$3:$C$48,3,FALSE))</f>
        <v/>
      </c>
      <c r="L104" s="205" t="str">
        <f t="shared" si="9"/>
        <v/>
      </c>
      <c r="M104" s="176"/>
      <c r="N104" s="175"/>
      <c r="O104" s="175"/>
      <c r="P104" s="142"/>
      <c r="Q104" s="142"/>
      <c r="R104" s="145"/>
      <c r="S104" s="28"/>
      <c r="T104" s="646" t="str">
        <f t="shared" si="10"/>
        <v/>
      </c>
      <c r="U104" s="646"/>
      <c r="V104" s="646"/>
      <c r="W104" s="646"/>
      <c r="X104" s="646"/>
      <c r="Y104" s="646"/>
      <c r="Z104" s="646"/>
      <c r="AA104" s="646"/>
      <c r="AB104" s="646"/>
      <c r="AC104" s="646"/>
      <c r="AD104" s="646"/>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IF(基本情報入力シート!B154="","",基本情報入力シート!B154)</f>
        <v/>
      </c>
      <c r="C105" s="204" t="str">
        <f>IF(基本情報入力シート!L154="","",基本情報入力シート!L154)</f>
        <v/>
      </c>
      <c r="D105" s="204" t="str">
        <f>IF(基本情報入力シート!Q154="","",基本情報入力シート!Q154)</f>
        <v/>
      </c>
      <c r="E105" s="204" t="str">
        <f>IF(基本情報入力シート!V154="","",基本情報入力シート!V154)</f>
        <v/>
      </c>
      <c r="F105" s="204" t="str">
        <f>IF(基本情報入力シート!W154="","",基本情報入力シート!W154)</f>
        <v/>
      </c>
      <c r="G105" s="204" t="str">
        <f>IF(基本情報入力シート!X154="","",基本情報入力シート!X154)</f>
        <v/>
      </c>
      <c r="H105" s="199" t="str">
        <f>IF(基本情報入力シート!Z154="","",基本情報入力シート!Z154)</f>
        <v/>
      </c>
      <c r="I105" s="23" t="str">
        <f>IF(基本情報入力シート!AA154="","",基本情報入力シート!AA154)</f>
        <v/>
      </c>
      <c r="J105" s="26"/>
      <c r="K105" s="25" t="str">
        <f>IF(G105="","",VLOOKUP(G105,【参考】数式用!$A$3:$C$48,3,FALSE))</f>
        <v/>
      </c>
      <c r="L105" s="205" t="str">
        <f t="shared" si="9"/>
        <v/>
      </c>
      <c r="M105" s="176"/>
      <c r="N105" s="175"/>
      <c r="O105" s="175"/>
      <c r="P105" s="142"/>
      <c r="Q105" s="142"/>
      <c r="R105" s="145"/>
      <c r="S105" s="28"/>
      <c r="T105" s="646" t="str">
        <f t="shared" si="10"/>
        <v/>
      </c>
      <c r="U105" s="646"/>
      <c r="V105" s="646"/>
      <c r="W105" s="646"/>
      <c r="X105" s="646"/>
      <c r="Y105" s="646"/>
      <c r="Z105" s="646"/>
      <c r="AA105" s="646"/>
      <c r="AB105" s="646"/>
      <c r="AC105" s="646"/>
      <c r="AD105" s="646"/>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IF(基本情報入力シート!B155="","",基本情報入力シート!B155)</f>
        <v/>
      </c>
      <c r="C106" s="204" t="str">
        <f>IF(基本情報入力シート!L155="","",基本情報入力シート!L155)</f>
        <v/>
      </c>
      <c r="D106" s="204" t="str">
        <f>IF(基本情報入力シート!Q155="","",基本情報入力シート!Q155)</f>
        <v/>
      </c>
      <c r="E106" s="204" t="str">
        <f>IF(基本情報入力シート!V155="","",基本情報入力シート!V155)</f>
        <v/>
      </c>
      <c r="F106" s="204" t="str">
        <f>IF(基本情報入力シート!W155="","",基本情報入力シート!W155)</f>
        <v/>
      </c>
      <c r="G106" s="204" t="str">
        <f>IF(基本情報入力シート!X155="","",基本情報入力シート!X155)</f>
        <v/>
      </c>
      <c r="H106" s="199" t="str">
        <f>IF(基本情報入力シート!Z155="","",基本情報入力シート!Z155)</f>
        <v/>
      </c>
      <c r="I106" s="23" t="str">
        <f>IF(基本情報入力シート!AA155="","",基本情報入力シート!AA155)</f>
        <v/>
      </c>
      <c r="J106" s="26"/>
      <c r="K106" s="25" t="str">
        <f>IF(G106="","",VLOOKUP(G106,【参考】数式用!$A$3:$C$48,3,FALSE))</f>
        <v/>
      </c>
      <c r="L106" s="205" t="str">
        <f t="shared" si="9"/>
        <v/>
      </c>
      <c r="M106" s="176"/>
      <c r="N106" s="175"/>
      <c r="O106" s="175"/>
      <c r="P106" s="142"/>
      <c r="Q106" s="142"/>
      <c r="R106" s="145"/>
      <c r="S106" s="28"/>
      <c r="T106" s="646" t="str">
        <f t="shared" si="10"/>
        <v/>
      </c>
      <c r="U106" s="646"/>
      <c r="V106" s="646"/>
      <c r="W106" s="646"/>
      <c r="X106" s="646"/>
      <c r="Y106" s="646"/>
      <c r="Z106" s="646"/>
      <c r="AA106" s="646"/>
      <c r="AB106" s="646"/>
      <c r="AC106" s="646"/>
      <c r="AD106" s="646"/>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IF(基本情報入力シート!B156="","",基本情報入力シート!B156)</f>
        <v/>
      </c>
      <c r="C107" s="204" t="str">
        <f>IF(基本情報入力シート!L156="","",基本情報入力シート!L156)</f>
        <v/>
      </c>
      <c r="D107" s="204" t="str">
        <f>IF(基本情報入力シート!Q156="","",基本情報入力シート!Q156)</f>
        <v/>
      </c>
      <c r="E107" s="204" t="str">
        <f>IF(基本情報入力シート!V156="","",基本情報入力シート!V156)</f>
        <v/>
      </c>
      <c r="F107" s="204" t="str">
        <f>IF(基本情報入力シート!W156="","",基本情報入力シート!W156)</f>
        <v/>
      </c>
      <c r="G107" s="204" t="str">
        <f>IF(基本情報入力シート!X156="","",基本情報入力シート!X156)</f>
        <v/>
      </c>
      <c r="H107" s="199" t="str">
        <f>IF(基本情報入力シート!Z156="","",基本情報入力シート!Z156)</f>
        <v/>
      </c>
      <c r="I107" s="23" t="str">
        <f>IF(基本情報入力シート!AA156="","",基本情報入力シート!AA156)</f>
        <v/>
      </c>
      <c r="J107" s="26"/>
      <c r="K107" s="25" t="str">
        <f>IF(G107="","",VLOOKUP(G107,【参考】数式用!$A$3:$C$48,3,FALSE))</f>
        <v/>
      </c>
      <c r="L107" s="205" t="str">
        <f t="shared" si="9"/>
        <v/>
      </c>
      <c r="M107" s="176"/>
      <c r="N107" s="175"/>
      <c r="O107" s="175"/>
      <c r="P107" s="142"/>
      <c r="Q107" s="142"/>
      <c r="R107" s="145"/>
      <c r="S107" s="28"/>
      <c r="T107" s="646" t="str">
        <f t="shared" si="10"/>
        <v/>
      </c>
      <c r="U107" s="646"/>
      <c r="V107" s="646"/>
      <c r="W107" s="646"/>
      <c r="X107" s="646"/>
      <c r="Y107" s="646"/>
      <c r="Z107" s="646"/>
      <c r="AA107" s="646"/>
      <c r="AB107" s="646"/>
      <c r="AC107" s="646"/>
      <c r="AD107" s="646"/>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IF(基本情報入力シート!B157="","",基本情報入力シート!B157)</f>
        <v/>
      </c>
      <c r="C108" s="204" t="str">
        <f>IF(基本情報入力シート!L157="","",基本情報入力シート!L157)</f>
        <v/>
      </c>
      <c r="D108" s="204" t="str">
        <f>IF(基本情報入力シート!Q157="","",基本情報入力シート!Q157)</f>
        <v/>
      </c>
      <c r="E108" s="204" t="str">
        <f>IF(基本情報入力シート!V157="","",基本情報入力シート!V157)</f>
        <v/>
      </c>
      <c r="F108" s="204" t="str">
        <f>IF(基本情報入力シート!W157="","",基本情報入力シート!W157)</f>
        <v/>
      </c>
      <c r="G108" s="204" t="str">
        <f>IF(基本情報入力シート!X157="","",基本情報入力シート!X157)</f>
        <v/>
      </c>
      <c r="H108" s="199" t="str">
        <f>IF(基本情報入力シート!Z157="","",基本情報入力シート!Z157)</f>
        <v/>
      </c>
      <c r="I108" s="23" t="str">
        <f>IF(基本情報入力シート!AA157="","",基本情報入力シート!AA157)</f>
        <v/>
      </c>
      <c r="J108" s="26"/>
      <c r="K108" s="25" t="str">
        <f>IF(G108="","",VLOOKUP(G108,【参考】数式用!$A$3:$C$48,3,FALSE))</f>
        <v/>
      </c>
      <c r="L108" s="205" t="str">
        <f t="shared" si="9"/>
        <v/>
      </c>
      <c r="M108" s="176"/>
      <c r="N108" s="175"/>
      <c r="O108" s="175"/>
      <c r="P108" s="142"/>
      <c r="Q108" s="142"/>
      <c r="R108" s="145"/>
      <c r="S108" s="28"/>
      <c r="T108" s="646" t="str">
        <f t="shared" si="10"/>
        <v/>
      </c>
      <c r="U108" s="646"/>
      <c r="V108" s="646"/>
      <c r="W108" s="646"/>
      <c r="X108" s="646"/>
      <c r="Y108" s="646"/>
      <c r="Z108" s="646"/>
      <c r="AA108" s="646"/>
      <c r="AB108" s="646"/>
      <c r="AC108" s="646"/>
      <c r="AD108" s="646"/>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IF(基本情報入力シート!B158="","",基本情報入力シート!B158)</f>
        <v/>
      </c>
      <c r="C109" s="204" t="str">
        <f>IF(基本情報入力シート!L158="","",基本情報入力シート!L158)</f>
        <v/>
      </c>
      <c r="D109" s="204" t="str">
        <f>IF(基本情報入力シート!Q158="","",基本情報入力シート!Q158)</f>
        <v/>
      </c>
      <c r="E109" s="204" t="str">
        <f>IF(基本情報入力シート!V158="","",基本情報入力シート!V158)</f>
        <v/>
      </c>
      <c r="F109" s="204" t="str">
        <f>IF(基本情報入力シート!W158="","",基本情報入力シート!W158)</f>
        <v/>
      </c>
      <c r="G109" s="204" t="str">
        <f>IF(基本情報入力シート!X158="","",基本情報入力シート!X158)</f>
        <v/>
      </c>
      <c r="H109" s="199" t="str">
        <f>IF(基本情報入力シート!Z158="","",基本情報入力シート!Z158)</f>
        <v/>
      </c>
      <c r="I109" s="23" t="str">
        <f>IF(基本情報入力シート!AA158="","",基本情報入力シート!AA158)</f>
        <v/>
      </c>
      <c r="J109" s="26"/>
      <c r="K109" s="25" t="str">
        <f>IF(G109="","",VLOOKUP(G109,【参考】数式用!$A$3:$C$48,3,FALSE))</f>
        <v/>
      </c>
      <c r="L109" s="205" t="str">
        <f t="shared" si="9"/>
        <v/>
      </c>
      <c r="M109" s="176"/>
      <c r="N109" s="175"/>
      <c r="O109" s="175"/>
      <c r="P109" s="142"/>
      <c r="Q109" s="142"/>
      <c r="R109" s="145"/>
      <c r="S109" s="28"/>
      <c r="T109" s="646" t="str">
        <f t="shared" si="10"/>
        <v/>
      </c>
      <c r="U109" s="646"/>
      <c r="V109" s="646"/>
      <c r="W109" s="646"/>
      <c r="X109" s="646"/>
      <c r="Y109" s="646"/>
      <c r="Z109" s="646"/>
      <c r="AA109" s="646"/>
      <c r="AB109" s="646"/>
      <c r="AC109" s="646"/>
      <c r="AD109" s="646"/>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IF(基本情報入力シート!B159="","",基本情報入力シート!B159)</f>
        <v/>
      </c>
      <c r="C110" s="208" t="str">
        <f>IF(基本情報入力シート!L159="","",基本情報入力シート!L159)</f>
        <v/>
      </c>
      <c r="D110" s="208" t="str">
        <f>IF(基本情報入力シート!Q159="","",基本情報入力シート!Q159)</f>
        <v/>
      </c>
      <c r="E110" s="208" t="str">
        <f>IF(基本情報入力シート!V159="","",基本情報入力シート!V159)</f>
        <v/>
      </c>
      <c r="F110" s="208" t="str">
        <f>IF(基本情報入力シート!W159="","",基本情報入力シート!W159)</f>
        <v/>
      </c>
      <c r="G110" s="208" t="str">
        <f>IF(基本情報入力シート!X159="","",基本情報入力シート!X159)</f>
        <v/>
      </c>
      <c r="H110" s="209" t="str">
        <f>IF(基本情報入力シート!Z159="","",基本情報入力シート!Z159)</f>
        <v/>
      </c>
      <c r="I110" s="47" t="str">
        <f>IF(基本情報入力シート!AA159="","",基本情報入力シート!AA159)</f>
        <v/>
      </c>
      <c r="J110" s="27"/>
      <c r="K110" s="78" t="str">
        <f>IF(G110="","",VLOOKUP(G110,【参考】数式用!$A$3:$C$48,3,FALSE))</f>
        <v/>
      </c>
      <c r="L110" s="364" t="str">
        <f t="shared" si="9"/>
        <v/>
      </c>
      <c r="M110" s="177"/>
      <c r="N110" s="178"/>
      <c r="O110" s="178"/>
      <c r="P110" s="146"/>
      <c r="Q110" s="146"/>
      <c r="R110" s="147"/>
      <c r="S110" s="28"/>
      <c r="T110" s="646" t="str">
        <f t="shared" si="10"/>
        <v/>
      </c>
      <c r="U110" s="646"/>
      <c r="V110" s="646"/>
      <c r="W110" s="646"/>
      <c r="X110" s="646"/>
      <c r="Y110" s="646"/>
      <c r="Z110" s="646"/>
      <c r="AA110" s="646"/>
      <c r="AB110" s="646"/>
      <c r="AC110" s="646"/>
      <c r="AD110" s="646"/>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2" manualBreakCount="2">
    <brk id="24" max="18" man="1"/>
    <brk id="4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65994-44F5-40EF-A522-88592FE2C6E5}">
  <sheetPr>
    <tabColor rgb="FFFFFF00"/>
    <pageSetUpPr fitToPage="1"/>
  </sheetPr>
  <dimension ref="A1:Q30"/>
  <sheetViews>
    <sheetView view="pageBreakPreview" zoomScale="74" zoomScaleNormal="100" workbookViewId="0"/>
  </sheetViews>
  <sheetFormatPr defaultRowHeight="13.5"/>
  <cols>
    <col min="2" max="2" width="15.625" style="22" customWidth="1"/>
    <col min="3" max="3" width="6.625" customWidth="1"/>
    <col min="4" max="4" width="169.625" bestFit="1" customWidth="1"/>
    <col min="17" max="17" width="0" hidden="1" customWidth="1"/>
  </cols>
  <sheetData>
    <row r="1" spans="1:17">
      <c r="A1" t="s">
        <v>2140</v>
      </c>
    </row>
    <row r="2" spans="1:17">
      <c r="B2" s="331" t="s">
        <v>39</v>
      </c>
      <c r="C2" s="709" t="s">
        <v>40</v>
      </c>
      <c r="D2" s="710"/>
    </row>
    <row r="3" spans="1:17" ht="30" customHeight="1">
      <c r="B3" s="700" t="s">
        <v>2124</v>
      </c>
      <c r="C3" s="366"/>
      <c r="D3" s="332" t="s">
        <v>41</v>
      </c>
    </row>
    <row r="4" spans="1:17" ht="30" customHeight="1">
      <c r="B4" s="700"/>
      <c r="C4" s="366"/>
      <c r="D4" s="332" t="s">
        <v>42</v>
      </c>
    </row>
    <row r="5" spans="1:17" ht="30" customHeight="1">
      <c r="B5" s="700"/>
      <c r="C5" s="366"/>
      <c r="D5" s="332" t="s">
        <v>2125</v>
      </c>
    </row>
    <row r="6" spans="1:17" ht="30" customHeight="1">
      <c r="B6" s="700"/>
      <c r="C6" s="366" t="s">
        <v>186</v>
      </c>
      <c r="D6" s="332" t="s">
        <v>43</v>
      </c>
      <c r="Q6" t="s">
        <v>2237</v>
      </c>
    </row>
    <row r="7" spans="1:17" ht="30" customHeight="1">
      <c r="B7" s="700" t="s">
        <v>2126</v>
      </c>
      <c r="C7" s="366"/>
      <c r="D7" s="331" t="s">
        <v>2134</v>
      </c>
      <c r="Q7" t="s">
        <v>186</v>
      </c>
    </row>
    <row r="8" spans="1:17" ht="30" customHeight="1">
      <c r="B8" s="700"/>
      <c r="C8" s="366" t="s">
        <v>2236</v>
      </c>
      <c r="D8" s="332" t="s">
        <v>2127</v>
      </c>
    </row>
    <row r="9" spans="1:17" ht="30" customHeight="1">
      <c r="B9" s="700"/>
      <c r="C9" s="366"/>
      <c r="D9" s="332" t="s">
        <v>2128</v>
      </c>
    </row>
    <row r="10" spans="1:17" ht="30" customHeight="1">
      <c r="B10" s="700"/>
      <c r="C10" s="366"/>
      <c r="D10" s="332" t="s">
        <v>44</v>
      </c>
    </row>
    <row r="11" spans="1:17" ht="30" customHeight="1">
      <c r="B11" s="700" t="s">
        <v>2123</v>
      </c>
      <c r="C11" s="366"/>
      <c r="D11" s="332" t="s">
        <v>45</v>
      </c>
    </row>
    <row r="12" spans="1:17" ht="30" customHeight="1">
      <c r="B12" s="700"/>
      <c r="C12" s="366"/>
      <c r="D12" s="332" t="s">
        <v>46</v>
      </c>
    </row>
    <row r="13" spans="1:17" ht="30" customHeight="1">
      <c r="B13" s="700"/>
      <c r="C13" s="366"/>
      <c r="D13" s="331" t="s">
        <v>2135</v>
      </c>
    </row>
    <row r="14" spans="1:17" ht="30" customHeight="1">
      <c r="B14" s="700"/>
      <c r="C14" s="366"/>
      <c r="D14" s="331" t="s">
        <v>47</v>
      </c>
    </row>
    <row r="15" spans="1:17" ht="30" customHeight="1">
      <c r="B15" s="700"/>
      <c r="C15" s="366" t="s">
        <v>2236</v>
      </c>
      <c r="D15" s="332" t="s">
        <v>48</v>
      </c>
    </row>
    <row r="16" spans="1:17" ht="30" customHeight="1">
      <c r="B16" s="700" t="s">
        <v>2122</v>
      </c>
      <c r="C16" s="366" t="s">
        <v>2236</v>
      </c>
      <c r="D16" s="332" t="s">
        <v>49</v>
      </c>
    </row>
    <row r="17" spans="2:4" ht="30" customHeight="1">
      <c r="B17" s="700"/>
      <c r="C17" s="366"/>
      <c r="D17" s="332" t="s">
        <v>50</v>
      </c>
    </row>
    <row r="18" spans="2:4" ht="30" customHeight="1">
      <c r="B18" s="700"/>
      <c r="C18" s="366"/>
      <c r="D18" s="332" t="s">
        <v>2131</v>
      </c>
    </row>
    <row r="19" spans="2:4" ht="30" customHeight="1">
      <c r="B19" s="700"/>
      <c r="C19" s="366"/>
      <c r="D19" s="332" t="s">
        <v>51</v>
      </c>
    </row>
    <row r="20" spans="2:4" ht="30" customHeight="1">
      <c r="B20" s="700" t="s">
        <v>2121</v>
      </c>
      <c r="C20" s="366" t="s">
        <v>2236</v>
      </c>
      <c r="D20" s="332" t="s">
        <v>52</v>
      </c>
    </row>
    <row r="21" spans="2:4" ht="30" customHeight="1">
      <c r="B21" s="700"/>
      <c r="C21" s="366"/>
      <c r="D21" s="332" t="s">
        <v>2133</v>
      </c>
    </row>
    <row r="22" spans="2:4" ht="30" customHeight="1">
      <c r="B22" s="700"/>
      <c r="C22" s="366"/>
      <c r="D22" s="332" t="s">
        <v>53</v>
      </c>
    </row>
    <row r="23" spans="2:4" ht="30" customHeight="1">
      <c r="B23" s="700"/>
      <c r="C23" s="366" t="s">
        <v>2236</v>
      </c>
      <c r="D23" s="332" t="s">
        <v>54</v>
      </c>
    </row>
    <row r="24" spans="2:4" ht="30" customHeight="1">
      <c r="B24" s="700"/>
      <c r="C24" s="366"/>
      <c r="D24" s="332" t="s">
        <v>2132</v>
      </c>
    </row>
    <row r="25" spans="2:4" ht="30" customHeight="1">
      <c r="B25" s="700"/>
      <c r="C25" s="366"/>
      <c r="D25" s="331" t="s">
        <v>2136</v>
      </c>
    </row>
    <row r="26" spans="2:4" ht="30" customHeight="1">
      <c r="B26" s="700"/>
      <c r="C26" s="366"/>
      <c r="D26" s="331" t="s">
        <v>2137</v>
      </c>
    </row>
    <row r="27" spans="2:4" ht="30" customHeight="1">
      <c r="B27" s="700" t="s">
        <v>2120</v>
      </c>
      <c r="C27" s="366" t="s">
        <v>2236</v>
      </c>
      <c r="D27" s="332" t="s">
        <v>2130</v>
      </c>
    </row>
    <row r="28" spans="2:4" ht="30" customHeight="1">
      <c r="B28" s="700"/>
      <c r="C28" s="366"/>
      <c r="D28" s="332" t="s">
        <v>2129</v>
      </c>
    </row>
    <row r="29" spans="2:4" ht="30" customHeight="1">
      <c r="B29" s="700"/>
      <c r="C29" s="366"/>
      <c r="D29" s="332" t="s">
        <v>55</v>
      </c>
    </row>
    <row r="30" spans="2:4" ht="30" customHeight="1">
      <c r="B30" s="700"/>
      <c r="C30" s="366"/>
      <c r="D30" s="332" t="s">
        <v>56</v>
      </c>
    </row>
  </sheetData>
  <sheetProtection algorithmName="SHA-512" hashValue="BjE3h0QZjJY0r/iMAmCREbtZTd58yB+ap9W1a0FjZVADMT/6JGG46rgQ26QvuTclzMGIf5Hm+Z2HEdh8Tet9fw==" saltValue="dhlthsbti5dUbXESEcNcDQ==" spinCount="100000" sheet="1" objects="1" scenarios="1"/>
  <mergeCells count="7">
    <mergeCell ref="B27:B30"/>
    <mergeCell ref="C2:D2"/>
    <mergeCell ref="B3:B6"/>
    <mergeCell ref="B7:B10"/>
    <mergeCell ref="B11:B15"/>
    <mergeCell ref="B16:B19"/>
    <mergeCell ref="B20:B26"/>
  </mergeCells>
  <phoneticPr fontId="8"/>
  <dataValidations count="1">
    <dataValidation type="list" allowBlank="1" showInputMessage="1" showErrorMessage="1" sqref="C3:C30" xr:uid="{4A7CECAC-60F8-4023-8646-F968911DC8E8}">
      <formula1>$Q$6:$Q$7</formula1>
    </dataValidation>
  </dataValidations>
  <pageMargins left="0.7" right="0.7" top="0.75" bottom="0.75" header="0.3" footer="0.3"/>
  <pageSetup paperSize="9" scale="62" orientation="landscape" r:id="rId1"/>
  <colBreaks count="1" manualBreakCount="1">
    <brk id="4" max="29"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20" t="s">
        <v>104</v>
      </c>
      <c r="C3" s="720"/>
      <c r="D3" s="720"/>
      <c r="E3" s="720"/>
      <c r="F3" s="720"/>
      <c r="G3" s="720"/>
      <c r="H3" s="720"/>
      <c r="I3" s="720"/>
      <c r="J3" s="232"/>
    </row>
    <row r="4" spans="1:10" s="233" customFormat="1" ht="25.15" customHeight="1">
      <c r="A4" s="232"/>
      <c r="B4" s="722" t="s">
        <v>105</v>
      </c>
      <c r="C4" s="722"/>
      <c r="D4" s="722"/>
      <c r="E4" s="722"/>
      <c r="F4" s="722"/>
      <c r="G4" s="722"/>
      <c r="H4" s="722"/>
      <c r="I4" s="722"/>
      <c r="J4" s="232"/>
    </row>
    <row r="5" spans="1:10" s="233" customFormat="1" ht="25.15" customHeight="1">
      <c r="A5" s="232"/>
      <c r="B5" s="234" t="s">
        <v>106</v>
      </c>
      <c r="C5" s="722" t="s">
        <v>107</v>
      </c>
      <c r="D5" s="722"/>
      <c r="E5" s="722"/>
      <c r="F5" s="722"/>
      <c r="G5" s="722"/>
      <c r="H5" s="722"/>
      <c r="I5" s="722"/>
      <c r="J5" s="232"/>
    </row>
    <row r="6" spans="1:10" s="233" customFormat="1" ht="25.15" customHeight="1">
      <c r="A6" s="232"/>
      <c r="B6" s="234" t="s">
        <v>108</v>
      </c>
      <c r="C6" s="722" t="s">
        <v>109</v>
      </c>
      <c r="D6" s="722"/>
      <c r="E6" s="722"/>
      <c r="F6" s="722"/>
      <c r="G6" s="722"/>
      <c r="H6" s="722"/>
      <c r="I6" s="722"/>
      <c r="J6" s="232"/>
    </row>
    <row r="7" spans="1:10" s="233" customFormat="1" ht="25.15" customHeight="1">
      <c r="A7" s="232"/>
      <c r="B7" s="234" t="s">
        <v>110</v>
      </c>
      <c r="C7" s="722" t="s">
        <v>111</v>
      </c>
      <c r="D7" s="722"/>
      <c r="E7" s="722"/>
      <c r="F7" s="722"/>
      <c r="G7" s="722"/>
      <c r="H7" s="722"/>
      <c r="I7" s="722"/>
      <c r="J7" s="232"/>
    </row>
    <row r="8" spans="1:10" s="233" customFormat="1" ht="25.15" customHeight="1">
      <c r="A8" s="232"/>
      <c r="B8" s="235"/>
      <c r="C8" s="236"/>
      <c r="D8" s="237"/>
      <c r="E8" s="237"/>
      <c r="F8" s="237"/>
      <c r="G8" s="237"/>
      <c r="H8" s="237"/>
      <c r="I8" s="237"/>
      <c r="J8" s="232"/>
    </row>
    <row r="9" spans="1:10" s="233" customFormat="1" ht="36" customHeight="1">
      <c r="A9" s="232"/>
      <c r="B9" s="720" t="s">
        <v>112</v>
      </c>
      <c r="C9" s="720"/>
      <c r="D9" s="720"/>
      <c r="E9" s="720"/>
      <c r="F9" s="720"/>
      <c r="G9" s="720"/>
      <c r="H9" s="720"/>
      <c r="I9" s="720"/>
      <c r="J9" s="232"/>
    </row>
    <row r="10" spans="1:10" s="233" customFormat="1" ht="25.15" customHeight="1">
      <c r="A10" s="232"/>
      <c r="B10" s="722" t="s">
        <v>113</v>
      </c>
      <c r="C10" s="722"/>
      <c r="D10" s="722"/>
      <c r="E10" s="722"/>
      <c r="F10" s="722"/>
      <c r="G10" s="722"/>
      <c r="H10" s="722"/>
      <c r="I10" s="722"/>
      <c r="J10" s="232"/>
    </row>
    <row r="11" spans="1:10" s="233" customFormat="1" ht="56.45" customHeight="1">
      <c r="A11" s="232"/>
      <c r="B11" s="721" t="s">
        <v>106</v>
      </c>
      <c r="C11" s="724" t="s">
        <v>114</v>
      </c>
      <c r="D11" s="724"/>
      <c r="E11" s="724"/>
      <c r="F11" s="724"/>
      <c r="G11" s="724"/>
      <c r="H11" s="724"/>
      <c r="I11" s="724"/>
      <c r="J11" s="232"/>
    </row>
    <row r="12" spans="1:10" s="233" customFormat="1" ht="54.6" customHeight="1">
      <c r="A12" s="232"/>
      <c r="B12" s="721"/>
      <c r="C12" s="723" t="s">
        <v>115</v>
      </c>
      <c r="D12" s="234" t="s">
        <v>36</v>
      </c>
      <c r="E12" s="724" t="s">
        <v>116</v>
      </c>
      <c r="F12" s="724"/>
      <c r="G12" s="724"/>
      <c r="H12" s="724"/>
      <c r="I12" s="724"/>
    </row>
    <row r="13" spans="1:10" s="233" customFormat="1" ht="32.450000000000003" customHeight="1">
      <c r="A13" s="232"/>
      <c r="B13" s="721"/>
      <c r="C13" s="723"/>
      <c r="D13" s="234" t="s">
        <v>37</v>
      </c>
      <c r="E13" s="724" t="s">
        <v>117</v>
      </c>
      <c r="F13" s="724"/>
      <c r="G13" s="724"/>
      <c r="H13" s="724"/>
      <c r="I13" s="724"/>
    </row>
    <row r="14" spans="1:10" s="233" customFormat="1" ht="25.15" customHeight="1">
      <c r="A14" s="232"/>
      <c r="B14" s="234" t="s">
        <v>108</v>
      </c>
      <c r="C14" s="722" t="s">
        <v>118</v>
      </c>
      <c r="D14" s="722"/>
      <c r="E14" s="722"/>
      <c r="F14" s="722"/>
      <c r="G14" s="722"/>
      <c r="H14" s="722"/>
      <c r="I14" s="722"/>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24" t="s">
        <v>120</v>
      </c>
      <c r="D17" s="724"/>
      <c r="E17" s="724"/>
      <c r="F17" s="724"/>
      <c r="G17" s="724"/>
      <c r="H17" s="724"/>
      <c r="I17" s="724"/>
      <c r="J17" s="240"/>
    </row>
    <row r="18" spans="1:10" s="233" customFormat="1" ht="49.9" customHeight="1">
      <c r="A18" s="232"/>
      <c r="B18" s="241"/>
      <c r="C18" s="723" t="s">
        <v>121</v>
      </c>
      <c r="D18" s="234" t="s">
        <v>36</v>
      </c>
      <c r="E18" s="724" t="s">
        <v>122</v>
      </c>
      <c r="F18" s="724"/>
      <c r="G18" s="724"/>
      <c r="H18" s="724"/>
      <c r="I18" s="724"/>
    </row>
    <row r="19" spans="1:10" s="233" customFormat="1" ht="76.150000000000006" customHeight="1">
      <c r="A19" s="232"/>
      <c r="B19" s="241"/>
      <c r="C19" s="723"/>
      <c r="D19" s="234" t="s">
        <v>37</v>
      </c>
      <c r="E19" s="724" t="s">
        <v>123</v>
      </c>
      <c r="F19" s="724"/>
      <c r="G19" s="724"/>
      <c r="H19" s="724"/>
      <c r="I19" s="724"/>
    </row>
    <row r="20" spans="1:10" s="233" customFormat="1" ht="78.599999999999994" customHeight="1">
      <c r="A20" s="232"/>
      <c r="B20" s="242"/>
      <c r="C20" s="723"/>
      <c r="D20" s="234" t="s">
        <v>38</v>
      </c>
      <c r="E20" s="724" t="s">
        <v>124</v>
      </c>
      <c r="F20" s="724"/>
      <c r="G20" s="724"/>
      <c r="H20" s="724"/>
      <c r="I20" s="724"/>
    </row>
    <row r="21" spans="1:10" s="233" customFormat="1" ht="25.15" customHeight="1">
      <c r="A21" s="232"/>
      <c r="B21" s="242" t="s">
        <v>108</v>
      </c>
      <c r="C21" s="729" t="s">
        <v>118</v>
      </c>
      <c r="D21" s="729"/>
      <c r="E21" s="729"/>
      <c r="F21" s="729"/>
      <c r="G21" s="729"/>
      <c r="H21" s="729"/>
      <c r="I21" s="729"/>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711" t="s">
        <v>2115</v>
      </c>
      <c r="C24" s="712"/>
      <c r="D24" s="712"/>
      <c r="E24" s="712"/>
      <c r="F24" s="712"/>
      <c r="G24" s="712"/>
      <c r="H24" s="712"/>
      <c r="I24" s="713"/>
      <c r="J24" s="240"/>
    </row>
    <row r="25" spans="1:10" s="233" customFormat="1" ht="28.5" customHeight="1">
      <c r="A25" s="232"/>
      <c r="B25" s="714"/>
      <c r="C25" s="715"/>
      <c r="D25" s="715"/>
      <c r="E25" s="715"/>
      <c r="F25" s="715"/>
      <c r="G25" s="715"/>
      <c r="H25" s="715"/>
      <c r="I25" s="716"/>
    </row>
    <row r="26" spans="1:10" s="233" customFormat="1" ht="49.5" customHeight="1">
      <c r="A26" s="232"/>
      <c r="B26" s="714"/>
      <c r="C26" s="715"/>
      <c r="D26" s="715"/>
      <c r="E26" s="715"/>
      <c r="F26" s="715"/>
      <c r="G26" s="715"/>
      <c r="H26" s="715"/>
      <c r="I26" s="716"/>
    </row>
    <row r="27" spans="1:10" s="233" customFormat="1" ht="46.5" customHeight="1">
      <c r="A27" s="232"/>
      <c r="B27" s="717"/>
      <c r="C27" s="718"/>
      <c r="D27" s="718"/>
      <c r="E27" s="718"/>
      <c r="F27" s="718"/>
      <c r="G27" s="718"/>
      <c r="H27" s="718"/>
      <c r="I27" s="719"/>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32" t="s">
        <v>130</v>
      </c>
      <c r="E32" s="733"/>
      <c r="F32" s="223" t="s">
        <v>131</v>
      </c>
      <c r="G32" s="224" t="s">
        <v>132</v>
      </c>
      <c r="H32" s="224" t="s">
        <v>133</v>
      </c>
      <c r="I32" s="224" t="s">
        <v>134</v>
      </c>
    </row>
    <row r="33" spans="1:9" ht="115.15" customHeight="1">
      <c r="A33" s="225" t="s">
        <v>135</v>
      </c>
      <c r="B33" s="226" t="s">
        <v>136</v>
      </c>
      <c r="C33" s="227" t="s">
        <v>137</v>
      </c>
      <c r="D33" s="730" t="s">
        <v>138</v>
      </c>
      <c r="E33" s="731"/>
      <c r="F33" s="227" t="s">
        <v>139</v>
      </c>
      <c r="G33" s="227" t="s">
        <v>140</v>
      </c>
      <c r="H33" s="227" t="s">
        <v>141</v>
      </c>
      <c r="I33" s="227" t="s">
        <v>142</v>
      </c>
    </row>
    <row r="34" spans="1:9" ht="145.9" customHeight="1">
      <c r="A34" s="225" t="s">
        <v>135</v>
      </c>
      <c r="B34" s="226" t="s">
        <v>143</v>
      </c>
      <c r="C34" s="227" t="s">
        <v>144</v>
      </c>
      <c r="D34" s="730" t="s">
        <v>145</v>
      </c>
      <c r="E34" s="731"/>
      <c r="F34" s="227" t="s">
        <v>146</v>
      </c>
      <c r="G34" s="227" t="s">
        <v>147</v>
      </c>
      <c r="H34" s="227" t="s">
        <v>148</v>
      </c>
      <c r="I34" s="227" t="s">
        <v>142</v>
      </c>
    </row>
    <row r="35" spans="1:9" ht="168">
      <c r="A35" s="225" t="s">
        <v>149</v>
      </c>
      <c r="B35" s="226" t="s">
        <v>150</v>
      </c>
      <c r="C35" s="227" t="s">
        <v>151</v>
      </c>
      <c r="D35" s="730" t="s">
        <v>152</v>
      </c>
      <c r="E35" s="731"/>
      <c r="F35" s="227" t="s">
        <v>153</v>
      </c>
      <c r="G35" s="227" t="s">
        <v>154</v>
      </c>
      <c r="H35" s="227" t="s">
        <v>155</v>
      </c>
      <c r="I35" s="227" t="s">
        <v>156</v>
      </c>
    </row>
    <row r="36" spans="1:9" ht="147">
      <c r="A36" s="225" t="s">
        <v>157</v>
      </c>
      <c r="B36" s="222"/>
      <c r="C36" s="227" t="s">
        <v>158</v>
      </c>
      <c r="D36" s="730" t="s">
        <v>159</v>
      </c>
      <c r="E36" s="731"/>
      <c r="F36" s="227" t="s">
        <v>160</v>
      </c>
      <c r="G36" s="227" t="s">
        <v>161</v>
      </c>
      <c r="H36" s="227" t="s">
        <v>162</v>
      </c>
      <c r="I36" s="227" t="s">
        <v>163</v>
      </c>
    </row>
    <row r="37" spans="1:9" ht="147">
      <c r="A37" s="225" t="s">
        <v>164</v>
      </c>
      <c r="B37" s="222"/>
      <c r="C37" s="227" t="s">
        <v>165</v>
      </c>
      <c r="D37" s="730" t="s">
        <v>166</v>
      </c>
      <c r="E37" s="731"/>
      <c r="F37" s="227" t="s">
        <v>167</v>
      </c>
      <c r="G37" s="227" t="s">
        <v>168</v>
      </c>
      <c r="H37" s="227" t="s">
        <v>169</v>
      </c>
      <c r="I37" s="227" t="s">
        <v>170</v>
      </c>
    </row>
    <row r="38" spans="1:9" ht="24">
      <c r="A38" s="725" t="s">
        <v>171</v>
      </c>
      <c r="B38" s="725"/>
      <c r="C38" s="725"/>
      <c r="D38" s="725"/>
      <c r="E38" s="725"/>
      <c r="F38" s="725"/>
      <c r="G38" s="725"/>
      <c r="H38" s="725"/>
      <c r="I38" s="725"/>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26" t="s">
        <v>173</v>
      </c>
      <c r="B41" s="727"/>
      <c r="C41" s="727"/>
      <c r="D41" s="727"/>
      <c r="E41" s="727"/>
      <c r="F41" s="727"/>
      <c r="G41" s="727"/>
      <c r="H41" s="727"/>
      <c r="I41" s="728"/>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0"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45" t="s">
        <v>2028</v>
      </c>
      <c r="B2" s="748" t="s">
        <v>182</v>
      </c>
      <c r="C2" s="751" t="s">
        <v>2029</v>
      </c>
      <c r="D2" s="752"/>
      <c r="E2" s="752"/>
      <c r="F2" s="753"/>
      <c r="G2" s="754" t="s">
        <v>2030</v>
      </c>
      <c r="H2" s="755"/>
      <c r="I2" s="756"/>
      <c r="J2" s="754" t="s">
        <v>2031</v>
      </c>
      <c r="K2" s="756"/>
      <c r="L2" s="739" t="s">
        <v>2032</v>
      </c>
      <c r="M2" s="740"/>
      <c r="N2" s="740"/>
      <c r="O2" s="740"/>
      <c r="P2" s="740"/>
      <c r="Q2" s="740"/>
      <c r="R2" s="740"/>
      <c r="S2" s="740"/>
      <c r="T2" s="740"/>
      <c r="U2" s="740"/>
      <c r="V2" s="740"/>
      <c r="W2" s="740"/>
      <c r="X2" s="740"/>
      <c r="Y2" s="740"/>
      <c r="Z2" s="740"/>
      <c r="AA2" s="740"/>
      <c r="AB2" s="740"/>
      <c r="AC2" s="740"/>
      <c r="AD2" s="741"/>
      <c r="AE2" s="734" t="s">
        <v>2033</v>
      </c>
      <c r="AF2" s="95"/>
      <c r="AG2" s="760" t="s">
        <v>2034</v>
      </c>
      <c r="AH2" s="763" t="s">
        <v>26</v>
      </c>
      <c r="AI2" s="766" t="s">
        <v>2035</v>
      </c>
      <c r="AJ2" s="322"/>
      <c r="AK2" s="315"/>
      <c r="AM2" s="98" t="s">
        <v>2036</v>
      </c>
      <c r="AO2" s="7" t="s">
        <v>2037</v>
      </c>
      <c r="AQ2" s="754" t="s">
        <v>2029</v>
      </c>
      <c r="AR2" s="755" t="s">
        <v>2030</v>
      </c>
      <c r="AS2" s="755" t="s">
        <v>2031</v>
      </c>
      <c r="AT2" s="755" t="s">
        <v>2038</v>
      </c>
      <c r="AU2" s="755" t="s">
        <v>2039</v>
      </c>
      <c r="AV2" s="755"/>
      <c r="AW2" s="755"/>
      <c r="AX2" s="755"/>
      <c r="AY2" s="755"/>
      <c r="AZ2" s="753"/>
      <c r="BB2" s="771" t="s">
        <v>2034</v>
      </c>
      <c r="BC2" s="753" t="s">
        <v>2040</v>
      </c>
      <c r="BE2" s="734" t="s">
        <v>2041</v>
      </c>
    </row>
    <row r="3" spans="1:57" ht="27.6" customHeight="1" thickBot="1">
      <c r="A3" s="746"/>
      <c r="B3" s="749"/>
      <c r="C3" s="737" t="s">
        <v>2042</v>
      </c>
      <c r="D3" s="543"/>
      <c r="E3" s="543"/>
      <c r="F3" s="738"/>
      <c r="G3" s="737" t="s">
        <v>2043</v>
      </c>
      <c r="H3" s="543"/>
      <c r="I3" s="738"/>
      <c r="J3" s="737"/>
      <c r="K3" s="738"/>
      <c r="L3" s="742" t="s">
        <v>2044</v>
      </c>
      <c r="M3" s="743"/>
      <c r="N3" s="743"/>
      <c r="O3" s="743"/>
      <c r="P3" s="743"/>
      <c r="Q3" s="743"/>
      <c r="R3" s="743"/>
      <c r="S3" s="743"/>
      <c r="T3" s="743"/>
      <c r="U3" s="743"/>
      <c r="V3" s="743"/>
      <c r="W3" s="743"/>
      <c r="X3" s="743"/>
      <c r="Y3" s="743"/>
      <c r="Z3" s="743"/>
      <c r="AA3" s="743"/>
      <c r="AB3" s="743"/>
      <c r="AC3" s="743"/>
      <c r="AD3" s="744"/>
      <c r="AE3" s="735"/>
      <c r="AF3" s="95"/>
      <c r="AG3" s="761"/>
      <c r="AH3" s="764"/>
      <c r="AI3" s="767"/>
      <c r="AJ3" s="322"/>
      <c r="AK3" s="315"/>
      <c r="AM3" s="99"/>
      <c r="AO3" s="5" t="s">
        <v>2045</v>
      </c>
      <c r="AQ3" s="737"/>
      <c r="AR3" s="543"/>
      <c r="AS3" s="543"/>
      <c r="AT3" s="543"/>
      <c r="AU3" s="543"/>
      <c r="AV3" s="543"/>
      <c r="AW3" s="543"/>
      <c r="AX3" s="543"/>
      <c r="AY3" s="543"/>
      <c r="AZ3" s="769"/>
      <c r="BB3" s="772"/>
      <c r="BC3" s="769"/>
      <c r="BE3" s="735"/>
    </row>
    <row r="4" spans="1:57" ht="24.75" thickBot="1">
      <c r="A4" s="747"/>
      <c r="B4" s="750"/>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36"/>
      <c r="AF4" s="95"/>
      <c r="AG4" s="762"/>
      <c r="AH4" s="765"/>
      <c r="AI4" s="768"/>
      <c r="AJ4" s="322"/>
      <c r="AK4" s="315"/>
      <c r="AO4" s="5" t="s">
        <v>2055</v>
      </c>
      <c r="AQ4" s="758"/>
      <c r="AR4" s="759"/>
      <c r="AS4" s="759"/>
      <c r="AT4" s="759"/>
      <c r="AU4" s="759"/>
      <c r="AV4" s="759"/>
      <c r="AW4" s="759"/>
      <c r="AX4" s="759"/>
      <c r="AY4" s="759"/>
      <c r="AZ4" s="100" t="s">
        <v>2072</v>
      </c>
      <c r="BB4" s="773"/>
      <c r="BC4" s="770"/>
      <c r="BE4" s="736"/>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26"/>
      <c r="AH52" s="526"/>
    </row>
    <row r="53" spans="2:55">
      <c r="AG53" s="757"/>
      <c r="AH53" s="757"/>
    </row>
    <row r="54" spans="2:55">
      <c r="AG54" s="757"/>
      <c r="AH54" s="757"/>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第１号様式（交付申請書）</vt: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'第１号様式（交付申請書）'!Print_Area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2026-01-28T09:45:56Z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