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tabRatio="8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P88" i="12" l="1"/>
  <c r="AF88" i="12"/>
  <c r="AU63" i="12"/>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BE37" i="10"/>
  <c r="AM37" i="10"/>
  <c r="C34" i="10"/>
  <c r="C35" i="10" s="1"/>
  <c r="C36" i="10" s="1"/>
  <c r="C37" i="10" s="1"/>
  <c r="C38"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BE34" i="10" l="1"/>
  <c r="BE35" i="10" s="1"/>
  <c r="BE36" i="10" s="1"/>
  <c r="BW34" i="10" l="1"/>
  <c r="BW35" i="10" l="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<sst xmlns="http://schemas.openxmlformats.org/spreadsheetml/2006/main" count="1130" uniqueCount="586">
  <si>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</si>
  <si>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</si>
  <si>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</si>
  <si>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</si>
  <si>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</si>
  <si>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</si>
  <si>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</si>
  <si>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</si>
  <si>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</si>
  <si>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</si>
  <si>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</si>
  <si>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</si>
  <si>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</si>
  <si>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</si>
  <si>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</si>
  <si>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</si>
  <si>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</si>
  <si>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</si>
  <si>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</si>
  <si>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備前市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</si>
  <si>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</si>
  <si>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</si>
  <si>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</si>
  <si>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</si>
  <si>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</si>
  <si>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</si>
  <si>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</si>
  <si>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</si>
  <si>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</si>
  <si>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</si>
  <si>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</si>
  <si>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</si>
  <si>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</si>
  <si>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</si>
  <si>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</si>
  <si>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</si>
  <si>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</si>
  <si>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</si>
  <si>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</si>
  <si>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</si>
  <si>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</si>
  <si>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</si>
  <si>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</si>
  <si>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</si>
  <si>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</si>
  <si>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</si>
  <si>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</si>
  <si>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</si>
  <si>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</si>
  <si>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</si>
  <si>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</si>
  <si>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</si>
  <si>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</si>
  <si>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</si>
  <si>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</si>
  <si>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</si>
  <si>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</si>
  <si>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</si>
  <si>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</si>
  <si>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</si>
  <si>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</si>
  <si>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</si>
  <si>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</si>
  <si>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</si>
  <si>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</si>
  <si>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</si>
  <si>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</si>
  <si>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</si>
  <si>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</si>
  <si>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</si>
  <si>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</si>
  <si>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</si>
  <si>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</si>
  <si>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</si>
  <si>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</si>
  <si>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</si>
  <si>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</si>
  <si>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</si>
  <si>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</si>
  <si>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</si>
  <si>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</si>
  <si>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</si>
  <si>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</si>
  <si>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</si>
  <si>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</si>
  <si>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</si>
  <si>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</si>
  <si>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</si>
  <si>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</si>
  <si>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</si>
  <si>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</si>
  <si>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</si>
  <si>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</si>
  <si>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</si>
  <si>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</si>
  <si>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</si>
  <si>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</si>
  <si>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</si>
  <si>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</si>
  <si>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</si>
  <si>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</si>
  <si>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</si>
  <si>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</si>
  <si>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</si>
  <si>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</si>
  <si>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</si>
  <si>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</si>
  <si>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</si>
  <si>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</si>
  <si>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</si>
  <si>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</si>
  <si>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</si>
  <si>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</si>
  <si>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</si>
  <si>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</si>
  <si>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</si>
  <si>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</si>
  <si>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</si>
  <si>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</si>
  <si>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</si>
  <si>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</si>
  <si>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</si>
  <si>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</si>
  <si>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</si>
  <si>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</si>
  <si>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</si>
  <si>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</si>
  <si>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</si>
  <si>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</si>
  <si>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</si>
  <si>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岡山県備前市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</si>
  <si>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</si>
  <si>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</si>
  <si>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</si>
  <si>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</si>
  <si>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</si>
  <si>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</si>
  <si>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</si>
  <si>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</si>
  <si>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</si>
  <si>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</si>
  <si>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</si>
  <si>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</si>
  <si>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</si>
  <si>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</si>
  <si>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</si>
  <si>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</si>
  <si>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</si>
  <si>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</si>
  <si>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</si>
  <si>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</si>
  <si>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</si>
  <si>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</si>
  <si>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</si>
  <si>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</si>
  <si>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</si>
  <si>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</si>
  <si>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</si>
  <si>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</si>
  <si>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</si>
  <si>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</si>
  <si>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</si>
  <si>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</si>
  <si>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</si>
  <si>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</si>
  <si>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</si>
  <si>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</si>
  <si>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</si>
  <si>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</si>
  <si>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</si>
  <si>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</si>
  <si>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</si>
  <si>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</si>
  <si>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</si>
  <si>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</si>
  <si>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</si>
  <si>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</si>
  <si>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</si>
  <si>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</si>
  <si>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</si>
  <si>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</si>
  <si>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</si>
  <si>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</si>
  <si>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</si>
  <si>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</si>
  <si>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</si>
  <si>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</si>
  <si>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</si>
  <si>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</si>
  <si>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</si>
  <si>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</si>
  <si>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</si>
  <si>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</si>
  <si>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</si>
  <si>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</si>
  <si>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</si>
  <si>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</si>
  <si>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</si>
  <si>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</si>
  <si>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</si>
  <si>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</si>
  <si>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</si>
  <si>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</si>
  <si>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</si>
  <si>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</si>
  <si>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</si>
  <si>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</si>
  <si>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</si>
  <si>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</si>
  <si>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</si>
  <si>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</si>
  <si>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</si>
  <si>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</si>
  <si>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</si>
  <si>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</si>
  <si>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</si>
  <si>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</si>
  <si>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</si>
  <si>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</si>
  <si>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</si>
  <si>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</si>
  <si>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</si>
  <si>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</si>
  <si>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</si>
  <si>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</si>
  <si>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</si>
  <si>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</si>
  <si>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</si>
  <si>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</si>
  <si>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</si>
  <si>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</si>
  <si>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</si>
  <si>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</si>
  <si>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</si>
  <si>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</si>
  <si>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</si>
  <si>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</si>
  <si>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</si>
  <si>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</si>
  <si>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</si>
  <si>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</si>
  <si>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</si>
  <si>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</si>
  <si>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</si>
  <si>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</si>
  <si>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</si>
  <si>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</si>
  <si>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</si>
  <si>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</si>
  <si>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</si>
  <si>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</si>
  <si>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</si>
  <si>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</si>
  <si>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</si>
  <si>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</si>
  <si>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</si>
  <si>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</si>
  <si>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</si>
  <si>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</si>
  <si>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</si>
  <si>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</si>
  <si>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</si>
  <si>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</si>
  <si>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</si>
  <si>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</si>
  <si>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</si>
  <si>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</si>
  <si>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</si>
  <si>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</si>
  <si>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</si>
  <si>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</si>
  <si>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</si>
  <si>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</si>
  <si>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</si>
  <si>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</si>
  <si>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</si>
  <si>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</si>
  <si>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</si>
  <si>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</si>
  <si>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</si>
  <si>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</si>
  <si>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</si>
  <si>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岡山県備前市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</si>
  <si>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</si>
  <si>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</si>
  <si>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</si>
  <si>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</si>
  <si>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</si>
  <si>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</si>
  <si>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</si>
  <si>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</si>
  <si>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</si>
  <si>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</si>
  <si>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</si>
  <si>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</si>
  <si>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</si>
  <si>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</si>
  <si>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</si>
  <si>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</si>
  <si>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</si>
  <si>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</si>
  <si>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</si>
  <si>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</si>
  <si>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備前市施設管理公社</t>
    <rPh sb="0" eb="3">
      <t>ビゼンシ</t>
    </rPh>
    <rPh sb="3" eb="7">
      <t>シセツカンリ</t>
    </rPh>
    <rPh sb="7" eb="9">
      <t>コウシャ</t>
    </rPh>
    <phoneticPr fontId="10"/>
  </si>
  <si>
    <t>-</t>
    <phoneticPr fontId="2"/>
  </si>
  <si>
    <t>備前市土地取得事業特別会計</t>
    <phoneticPr fontId="5"/>
  </si>
  <si>
    <t>片上埠頭開発</t>
    <rPh sb="0" eb="2">
      <t>カタカミ</t>
    </rPh>
    <rPh sb="2" eb="4">
      <t>フトウ</t>
    </rPh>
    <rPh sb="4" eb="6">
      <t>カイハツ</t>
    </rPh>
    <phoneticPr fontId="10"/>
  </si>
  <si>
    <t>備前市飲料水供給事業特別会計</t>
    <phoneticPr fontId="5"/>
  </si>
  <si>
    <t>日生有線テレビ</t>
    <rPh sb="0" eb="2">
      <t>ヒナセ</t>
    </rPh>
    <rPh sb="2" eb="4">
      <t>ユウセン</t>
    </rPh>
    <phoneticPr fontId="10"/>
  </si>
  <si>
    <t>備前市駐車場事業特別会計</t>
    <phoneticPr fontId="5"/>
  </si>
  <si>
    <t>一般財団法人岡山セラミックス技術振興財団</t>
    <rPh sb="0" eb="2">
      <t>イッパン</t>
    </rPh>
    <rPh sb="2" eb="6">
      <t>ザイダンホウジン</t>
    </rPh>
    <rPh sb="6" eb="8">
      <t>オカヤマ</t>
    </rPh>
    <rPh sb="14" eb="16">
      <t>ギジュツ</t>
    </rPh>
    <rPh sb="16" eb="18">
      <t>シンコウ</t>
    </rPh>
    <rPh sb="18" eb="20">
      <t>ザイダン</t>
    </rPh>
    <phoneticPr fontId="10"/>
  </si>
  <si>
    <t>備前市介護保険事業特別会計の一部</t>
    <rPh sb="0" eb="3">
      <t>ビゼンシ</t>
    </rPh>
    <rPh sb="3" eb="5">
      <t>カイゴ</t>
    </rPh>
    <rPh sb="5" eb="7">
      <t>ホケン</t>
    </rPh>
    <rPh sb="7" eb="9">
      <t>ジギョウ</t>
    </rPh>
    <rPh sb="9" eb="11">
      <t>トクベツ</t>
    </rPh>
    <rPh sb="11" eb="13">
      <t>カイケイ</t>
    </rPh>
    <rPh sb="14" eb="16">
      <t>イチブ</t>
    </rPh>
    <phoneticPr fontId="2"/>
  </si>
  <si>
    <t>一般財団法人備前市文化芸術振興財団</t>
    <rPh sb="0" eb="2">
      <t>イッパン</t>
    </rPh>
    <rPh sb="2" eb="4">
      <t>ザイダン</t>
    </rPh>
    <rPh sb="4" eb="6">
      <t>ホウジン</t>
    </rPh>
    <rPh sb="6" eb="9">
      <t>ビゼンシ</t>
    </rPh>
    <rPh sb="9" eb="11">
      <t>ブンカ</t>
    </rPh>
    <rPh sb="11" eb="13">
      <t>ゲイジュツ</t>
    </rPh>
    <rPh sb="13" eb="15">
      <t>シンコウ</t>
    </rPh>
    <rPh sb="15" eb="17">
      <t>ザイダン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</si>
  <si>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</si>
  <si>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</si>
  <si>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</si>
  <si>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</si>
  <si>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</si>
  <si>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</si>
  <si>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</si>
  <si>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</si>
  <si>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</si>
  <si>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</si>
  <si>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</si>
  <si>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</si>
  <si>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</si>
  <si>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備前市国民健康保険事業特別会計</t>
    <phoneticPr fontId="5"/>
  </si>
  <si>
    <t>備前市介護保険事業特別会計（介護保険事業勘定）</t>
    <phoneticPr fontId="5"/>
  </si>
  <si>
    <t>備前市介護保険事業特別会計（予防サービス事業勘定）</t>
    <phoneticPr fontId="5"/>
  </si>
  <si>
    <t>備前市後期高齢者医療事業特別会計</t>
    <phoneticPr fontId="5"/>
  </si>
  <si>
    <t>備前市水道事業会計</t>
    <phoneticPr fontId="5"/>
  </si>
  <si>
    <t>法適用企業</t>
    <phoneticPr fontId="5"/>
  </si>
  <si>
    <t>備前市下水道事業会計</t>
    <phoneticPr fontId="5"/>
  </si>
  <si>
    <t>備前市病院事業会計</t>
    <phoneticPr fontId="5"/>
  </si>
  <si>
    <t>備前市浄化槽整備事業特別会計</t>
    <phoneticPr fontId="5"/>
  </si>
  <si>
    <t>法非適用企業</t>
    <phoneticPr fontId="5"/>
  </si>
  <si>
    <t>備前市宅地造成分譲事業特別会計</t>
    <phoneticPr fontId="5"/>
  </si>
  <si>
    <t>備前市企業用地造成事業特別会計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</si>
  <si>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</si>
  <si>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</si>
  <si>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</si>
  <si>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</si>
  <si>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</si>
  <si>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岡山県広域水道企業団</t>
    <rPh sb="0" eb="3">
      <t>オカヤマケン</t>
    </rPh>
    <rPh sb="3" eb="5">
      <t>コウイキ</t>
    </rPh>
    <rPh sb="5" eb="7">
      <t>スイドウ</t>
    </rPh>
    <rPh sb="7" eb="10">
      <t>キギョウダン</t>
    </rPh>
    <phoneticPr fontId="10"/>
  </si>
  <si>
    <t>岡山県後期高齢者医療広域連合一般会計</t>
    <rPh sb="0" eb="3">
      <t>オカヤマケン</t>
    </rPh>
    <rPh sb="3" eb="5">
      <t>コウキ</t>
    </rPh>
    <rPh sb="5" eb="8">
      <t>コウレイシャ</t>
    </rPh>
    <rPh sb="8" eb="10">
      <t>イリョウ</t>
    </rPh>
    <rPh sb="10" eb="12">
      <t>コウイキ</t>
    </rPh>
    <rPh sb="12" eb="14">
      <t>レンゴウ</t>
    </rPh>
    <rPh sb="14" eb="18">
      <t>イッパンカイケイ</t>
    </rPh>
    <phoneticPr fontId="10"/>
  </si>
  <si>
    <t>岡山県後期高齢者医療広域連合特別会計</t>
    <rPh sb="0" eb="3">
      <t>オカヤマケン</t>
    </rPh>
    <rPh sb="3" eb="8">
      <t>コウキコウレイシャ</t>
    </rPh>
    <rPh sb="8" eb="10">
      <t>イリョウ</t>
    </rPh>
    <rPh sb="10" eb="14">
      <t>コウイキレンゴウ</t>
    </rPh>
    <rPh sb="14" eb="16">
      <t>トクベツ</t>
    </rPh>
    <rPh sb="16" eb="18">
      <t>カイケイ</t>
    </rPh>
    <phoneticPr fontId="10"/>
  </si>
  <si>
    <t>岡山県市町村総合事務組合一般会計</t>
    <rPh sb="0" eb="3">
      <t>オカヤマケン</t>
    </rPh>
    <rPh sb="3" eb="6">
      <t>シチョウソン</t>
    </rPh>
    <rPh sb="6" eb="12">
      <t>ソウゴウジムクミアイ</t>
    </rPh>
    <rPh sb="12" eb="16">
      <t>イッパンカイケイ</t>
    </rPh>
    <phoneticPr fontId="10"/>
  </si>
  <si>
    <t>岡山県市町村総合事務組合貸付金特別会計</t>
    <rPh sb="0" eb="3">
      <t>オカヤマケン</t>
    </rPh>
    <rPh sb="3" eb="6">
      <t>シチョウソン</t>
    </rPh>
    <rPh sb="6" eb="8">
      <t>ソウゴウ</t>
    </rPh>
    <rPh sb="8" eb="12">
      <t>ジムクミアイ</t>
    </rPh>
    <rPh sb="12" eb="15">
      <t>カシツケキン</t>
    </rPh>
    <rPh sb="15" eb="19">
      <t>トクベツカイケイ</t>
    </rPh>
    <phoneticPr fontId="10"/>
  </si>
  <si>
    <t>岡山県市町村総合事務組合拠出金事業特別会計</t>
    <rPh sb="0" eb="12">
      <t>オカヤマケンシチョウソンソウゴウジムクミアイ</t>
    </rPh>
    <rPh sb="12" eb="15">
      <t>キョシュツキン</t>
    </rPh>
    <rPh sb="15" eb="17">
      <t>ジギョウ</t>
    </rPh>
    <rPh sb="17" eb="21">
      <t>トクベツカイケイ</t>
    </rPh>
    <phoneticPr fontId="10"/>
  </si>
  <si>
    <t>岡山県市町村税整理組合</t>
    <rPh sb="0" eb="3">
      <t>オカヤマケン</t>
    </rPh>
    <rPh sb="3" eb="6">
      <t>シチョウソン</t>
    </rPh>
    <rPh sb="6" eb="7">
      <t>ゼイ</t>
    </rPh>
    <rPh sb="7" eb="11">
      <t>セイリクミアイ</t>
    </rPh>
    <phoneticPr fontId="10"/>
  </si>
  <si>
    <t>東備消防組合</t>
    <rPh sb="0" eb="4">
      <t>トウビショウボウ</t>
    </rPh>
    <rPh sb="4" eb="6">
      <t>クミアイ</t>
    </rPh>
    <phoneticPr fontId="10"/>
  </si>
  <si>
    <t>旭東用排水組合</t>
    <rPh sb="0" eb="2">
      <t>キョクトウ</t>
    </rPh>
    <rPh sb="2" eb="5">
      <t>ヨウハイスイ</t>
    </rPh>
    <rPh sb="5" eb="7">
      <t>クミアイ</t>
    </rPh>
    <phoneticPr fontId="10"/>
  </si>
  <si>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</si>
  <si>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</si>
  <si>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</si>
  <si>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</si>
  <si>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</si>
  <si>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</si>
  <si>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</si>
  <si>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</si>
  <si>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</si>
  <si>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</si>
  <si>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</si>
  <si>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</si>
  <si>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</si>
  <si>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</si>
  <si>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</si>
  <si>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</si>
  <si>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</si>
  <si>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</si>
  <si>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</si>
  <si>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</si>
  <si>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</si>
  <si>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</si>
  <si>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</si>
  <si>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</si>
  <si>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</si>
  <si>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</si>
  <si>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</si>
  <si>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</si>
  <si>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</si>
  <si>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</si>
  <si>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</si>
  <si>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</si>
  <si>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</si>
  <si>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</si>
  <si>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</si>
  <si>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</si>
  <si>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</si>
  <si>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</si>
  <si>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</si>
  <si>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</si>
  <si>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</si>
  <si>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</si>
  <si>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</si>
  <si>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</si>
  <si>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</si>
  <si>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</si>
  <si>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</si>
  <si>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</si>
  <si>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</si>
  <si>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</si>
  <si>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</si>
  <si>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</si>
  <si>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</si>
  <si>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</si>
  <si>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</si>
  <si>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</si>
  <si>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</si>
  <si>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</si>
  <si>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</si>
  <si>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</si>
  <si>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</si>
  <si>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</si>
  <si>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</si>
  <si>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</si>
  <si>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</si>
  <si>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</si>
  <si>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</si>
  <si>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</si>
  <si>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</si>
  <si>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</si>
  <si>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</si>
  <si>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</si>
  <si>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</si>
  <si>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</si>
  <si>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</si>
  <si>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</si>
  <si>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</si>
  <si>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</si>
  <si>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</si>
  <si>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</si>
  <si>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</si>
  <si>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</si>
  <si>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</si>
  <si>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</si>
  <si>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</si>
  <si>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</si>
  <si>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</si>
  <si>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</si>
  <si>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</si>
  <si>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</si>
  <si>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</si>
  <si>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</si>
  <si>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</si>
  <si>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</si>
  <si>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</si>
  <si>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</si>
  <si>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</si>
  <si>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</si>
  <si>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</si>
  <si>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</si>
  <si>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</si>
  <si>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</si>
  <si>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</si>
  <si>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</si>
  <si>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</si>
  <si>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</si>
  <si>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</si>
  <si>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</si>
  <si>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</si>
  <si>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</si>
  <si>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</si>
  <si>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</si>
  <si>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</si>
  <si>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</si>
  <si>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</si>
  <si>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</si>
  <si>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</si>
  <si>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</si>
  <si>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</si>
  <si>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</si>
  <si>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</si>
  <si>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</si>
  <si>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</si>
  <si>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</si>
  <si>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</si>
  <si>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</si>
  <si>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</si>
  <si>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R01</t>
  </si>
  <si>
    <t>R02</t>
  </si>
  <si>
    <t>R03</t>
  </si>
  <si>
    <t>R04</t>
  </si>
  <si>
    <t>R05</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</si>
  <si>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</si>
  <si>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</si>
  <si>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</si>
  <si>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2.41</t>
  </si>
  <si>
    <t>会計</t>
    <rPh sb="0" eb="2">
      <t>カイケイ</t>
    </rPh>
    <phoneticPr fontId="5"/>
  </si>
  <si>
    <t>備前市水道事業会計</t>
  </si>
  <si>
    <t>備前市病院事業会計</t>
  </si>
  <si>
    <t>一般会計</t>
  </si>
  <si>
    <t>備前市下水道事業会計</t>
  </si>
  <si>
    <t>備前市介護保険事業特別会計（介護保険事業勘定）</t>
  </si>
  <si>
    <t>備前市国民健康保険事業特別会計</t>
  </si>
  <si>
    <t>備前市土地取得事業特別会計</t>
  </si>
  <si>
    <t>備前市飲料水供給事業特別会計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</si>
  <si>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</si>
  <si>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</si>
  <si>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</si>
  <si>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</si>
  <si>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</si>
  <si>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</si>
  <si>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</si>
  <si>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</si>
  <si>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</si>
  <si>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</si>
  <si>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</si>
  <si>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</si>
  <si>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</si>
  <si>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</si>
  <si>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</si>
  <si>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</si>
  <si>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</si>
  <si>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</si>
  <si>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</si>
  <si>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</si>
  <si>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</si>
  <si>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</si>
  <si>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</si>
  <si>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</si>
  <si>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</si>
  <si>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</si>
  <si>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</si>
  <si>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</si>
  <si>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</si>
  <si>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</si>
  <si>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</si>
  <si>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</si>
  <si>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</si>
  <si>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</si>
  <si>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</si>
  <si>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</si>
  <si>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</si>
  <si>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</si>
  <si>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</si>
  <si>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</si>
  <si>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</si>
  <si>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</si>
  <si>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</si>
  <si>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</si>
  <si>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</si>
  <si>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</si>
  <si>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</si>
  <si>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まちづくり振興基金</t>
    <rPh sb="5" eb="7">
      <t>シンコウ</t>
    </rPh>
    <rPh sb="7" eb="9">
      <t>キキン</t>
    </rPh>
    <phoneticPr fontId="5"/>
  </si>
  <si>
    <t>振興基金</t>
    <rPh sb="0" eb="2">
      <t>シンコウ</t>
    </rPh>
    <rPh sb="2" eb="4">
      <t>キキン</t>
    </rPh>
    <phoneticPr fontId="2"/>
  </si>
  <si>
    <t>まちづくり応援基金</t>
    <rPh sb="5" eb="7">
      <t>オウエン</t>
    </rPh>
    <rPh sb="7" eb="9">
      <t>キキン</t>
    </rPh>
    <phoneticPr fontId="5"/>
  </si>
  <si>
    <t>米百俵基金</t>
    <rPh sb="0" eb="1">
      <t>コメ</t>
    </rPh>
    <rPh sb="1" eb="3">
      <t>ヒャッピョウ</t>
    </rPh>
    <rPh sb="3" eb="5">
      <t>キキン</t>
    </rPh>
    <phoneticPr fontId="2"/>
  </si>
  <si>
    <t>地域福祉基金</t>
    <rPh sb="0" eb="2">
      <t>チイキ</t>
    </rPh>
    <rPh sb="2" eb="4">
      <t>フクシ</t>
    </rPh>
    <rPh sb="4" eb="6">
      <t>キキン</t>
    </rPh>
    <phoneticPr fontId="2"/>
  </si>
  <si>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</si>
  <si>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</si>
  <si>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</si>
  <si>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</si>
  <si>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</si>
  <si>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</si>
  <si>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</si>
  <si>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</si>
  <si>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</si>
  <si>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</si>
  <si>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</si>
  <si>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</si>
  <si>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</si>
  <si>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</si>
  <si>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</si>
  <si>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</si>
  <si>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</si>
  <si>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</si>
  <si>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</si>
  <si>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</si>
  <si>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</si>
  <si>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</si>
  <si>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</si>
  <si>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</si>
  <si>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</si>
  <si>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</si>
  <si>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</si>
  <si>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</si>
  <si>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交付税措置の少ない既発債の償還が進むとともに、公営企業債等繰入見込額の減少、基金積立等の充当可能財源の増加などから将来負担比率は「算定なし」となった。一方で、有形固定資産減価償却率は、老朽化施設の保有割合が高いことから類似団体よりも高い水準で推移している。
このことから、公共施設の老朽化に対して投資を抑制しつつ財政負担の軽減に努めてきたと言える。一方で、再編すべき公共施設を多数抱える状況下において、今後も公共施設等総合管理計画に基づき、更新や再編の検討を継続していく必要がある。長寿命化が可能な施設については、適切な管理運営を行うとともに、ニーズを考慮したサービス内容の見直しや施設整備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</si>
  <si>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</si>
  <si>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</si>
  <si>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</si>
  <si>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</si>
  <si>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</si>
  <si>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</si>
  <si>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</si>
  <si>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年々改善傾向であり平成30年度より「算定なし」となった。実質公債費比率は、改善しつつあるものの、類似団体平均よりは高い水準にある。これは、下水道事業に係る準元利償還金が依然高水準にあることに加えて、こども園・新庁舎の建設、防災行政無線・クリーンセンター備前の整備など大規模事業のための市債借り入れを実施してきたためである。適宜の繰り上げ償還や償還計画を見据えたうえで事業内容の調整を図り、改善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</si>
</sst>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7" xfId="8" applyFont="1" applyBorder="1" applyAlignment="1">
      <alignment horizontal="left" vertical="center"/>
    </xf>
    <xf numFmtId="0" fontId="21" fillId="0" borderId="74" xfId="8" applyFont="1" applyBorder="1" applyAlignment="1">
      <alignment horizontal="center" vertical="center"/>
    </xf>
    <xf numFmtId="49" fontId="21" fillId="0" borderId="0" xfId="8" applyNumberFormat="1" applyFont="1" applyAlignment="1">
      <alignment horizontal="center" vertical="center"/>
    </xf>
    <xf numFmtId="0" fontId="21" fillId="0" borderId="0" xfId="8" applyFont="1">
      <alignment vertical="center"/>
    </xf>
    <xf numFmtId="0" fontId="21" fillId="0" borderId="12" xfId="11" applyFont="1" applyBorder="1">
      <alignment vertical="center"/>
    </xf>
    <xf numFmtId="0" fontId="21" fillId="0" borderId="0" xfId="11" applyFont="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35" fillId="6" borderId="75"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0" xfId="12" applyFont="1" applyFill="1">
      <alignment vertical="center"/>
    </xf>
    <xf numFmtId="0" fontId="35" fillId="6" borderId="75" xfId="12" applyFont="1" applyFill="1" applyBorder="1" applyAlignment="1">
      <alignment horizontal="center"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pplyAlignment="1">
      <alignment vertical="center"/>
    </xf>
    <xf numFmtId="0" fontId="21" fillId="0" borderId="31" xfId="8" applyFont="1" applyBorder="1" applyAlignment="1">
      <alignment vertical="center"/>
    </xf>
    <xf numFmtId="0" fontId="21" fillId="0" borderId="42" xfId="8" applyFont="1" applyBorder="1" applyAlignment="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pplyAlignment="1">
      <alignment vertical="center"/>
    </xf>
    <xf numFmtId="0" fontId="21" fillId="0" borderId="25" xfId="8" applyFont="1" applyBorder="1" applyAlignment="1">
      <alignment vertical="center"/>
    </xf>
    <xf numFmtId="0" fontId="21" fillId="0" borderId="46" xfId="8" applyFont="1" applyBorder="1" applyAlignment="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pplyAlignment="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pplyAlignment="1">
      <alignment vertical="center"/>
    </xf>
    <xf numFmtId="0" fontId="21" fillId="0" borderId="18" xfId="8" applyFont="1" applyBorder="1" applyAlignment="1">
      <alignment vertical="center"/>
    </xf>
    <xf numFmtId="0" fontId="21" fillId="0" borderId="43" xfId="8" applyFont="1" applyBorder="1" applyAlignment="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pplyAlignment="1">
      <alignment vertical="center"/>
    </xf>
    <xf numFmtId="0" fontId="25" fillId="0" borderId="25" xfId="8" applyFont="1" applyBorder="1" applyAlignment="1">
      <alignment vertical="center"/>
    </xf>
    <xf numFmtId="0" fontId="25" fillId="0" borderId="46" xfId="8" applyFont="1" applyBorder="1" applyAlignment="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pplyAlignment="1">
      <alignment vertical="center"/>
    </xf>
    <xf numFmtId="0" fontId="25" fillId="0" borderId="31" xfId="8" applyFont="1" applyBorder="1" applyAlignment="1">
      <alignment vertical="center"/>
    </xf>
    <xf numFmtId="0" fontId="25" fillId="0" borderId="42" xfId="8" applyFont="1" applyBorder="1" applyAlignment="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pplyAlignment="1">
      <alignment vertical="center"/>
    </xf>
    <xf numFmtId="0" fontId="25" fillId="0" borderId="51" xfId="8" applyFont="1" applyBorder="1" applyAlignment="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pplyAlignment="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pplyAlignment="1">
      <alignment vertical="center"/>
    </xf>
    <xf numFmtId="0" fontId="28" fillId="0" borderId="42" xfId="8" applyFont="1" applyBorder="1" applyAlignment="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pplyAlignment="1">
      <alignment vertical="center"/>
    </xf>
    <xf numFmtId="0" fontId="21" fillId="0" borderId="0" xfId="10" applyAlignment="1">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pplyAlignment="1">
      <alignment vertical="center"/>
    </xf>
    <xf numFmtId="0" fontId="21" fillId="0" borderId="12" xfId="11" applyFont="1" applyBorder="1" applyAlignment="1">
      <alignment vertical="center"/>
    </xf>
    <xf numFmtId="0" fontId="21" fillId="0" borderId="51" xfId="11" applyFont="1" applyBorder="1" applyAlignment="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pplyAlignment="1">
      <alignment vertical="center"/>
    </xf>
    <xf numFmtId="0" fontId="21" fillId="0" borderId="0" xfId="11" applyFont="1" applyAlignment="1">
      <alignment vertical="center"/>
    </xf>
    <xf numFmtId="0" fontId="21" fillId="0" borderId="38" xfId="11" applyFont="1" applyBorder="1" applyAlignment="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pplyAlignment="1">
      <alignment vertical="center"/>
    </xf>
    <xf numFmtId="0" fontId="27" fillId="0" borderId="0" xfId="11" applyFont="1" applyAlignment="1">
      <alignment vertical="center"/>
    </xf>
    <xf numFmtId="0" fontId="27" fillId="0" borderId="38" xfId="11" applyFont="1" applyBorder="1" applyAlignment="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pplyAlignment="1">
      <alignment vertical="center"/>
    </xf>
    <xf numFmtId="0" fontId="21" fillId="0" borderId="56" xfId="11" applyFont="1" applyBorder="1" applyAlignment="1">
      <alignment vertical="center"/>
    </xf>
    <xf numFmtId="0" fontId="21" fillId="0" borderId="40" xfId="11" applyFont="1" applyBorder="1" applyAlignment="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pplyAlignment="1">
      <alignment vertical="center"/>
    </xf>
    <xf numFmtId="0" fontId="25" fillId="0" borderId="38" xfId="11" applyFont="1" applyBorder="1" applyAlignment="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pplyAlignment="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pplyAlignment="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pplyAlignment="1">
      <alignment vertical="center"/>
    </xf>
    <xf numFmtId="0" fontId="35" fillId="6" borderId="12" xfId="12" applyFont="1" applyFill="1" applyBorder="1" applyAlignment="1">
      <alignment vertical="center"/>
    </xf>
    <xf numFmtId="0" fontId="35" fillId="6" borderId="51" xfId="12" applyFont="1" applyFill="1" applyBorder="1" applyAlignment="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pplyAlignment="1">
      <alignment vertical="center"/>
    </xf>
    <xf numFmtId="0" fontId="35" fillId="6" borderId="0" xfId="12" applyFont="1" applyFill="1" applyAlignment="1">
      <alignment vertical="center"/>
    </xf>
    <xf numFmtId="0" fontId="35" fillId="6" borderId="38" xfId="12" applyFont="1" applyFill="1" applyBorder="1" applyAlignment="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pplyAlignment="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pplyAlignment="1">
      <alignment vertical="center"/>
    </xf>
    <xf numFmtId="0" fontId="35" fillId="6" borderId="40" xfId="12" applyFont="1" applyFill="1" applyBorder="1" applyAlignment="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pplyAlignment="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pplyAlignment="1">
      <alignment vertical="center"/>
    </xf>
    <xf numFmtId="0" fontId="35" fillId="6" borderId="70" xfId="12" applyFont="1" applyFill="1" applyBorder="1" applyAlignment="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pplyAlignment="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pplyAlignment="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pplyAlignment="1">
      <alignment vertical="center"/>
    </xf>
    <xf numFmtId="178" fontId="18" fillId="0" borderId="31" xfId="16" applyNumberFormat="1" applyFont="1" applyBorder="1" applyAlignment="1">
      <alignment vertical="center"/>
    </xf>
    <xf numFmtId="178" fontId="18" fillId="0" borderId="42" xfId="16" applyNumberFormat="1" applyFont="1" applyBorder="1" applyAlignment="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pplyAlignment="1">
      <alignment vertical="center"/>
    </xf>
    <xf numFmtId="0" fontId="11" fillId="0" borderId="25" xfId="3" applyFont="1" applyBorder="1" applyAlignment="1">
      <alignment vertical="center"/>
    </xf>
    <xf numFmtId="0" fontId="11" fillId="0" borderId="46" xfId="3" applyFont="1" applyBorder="1" applyAlignment="1">
      <alignment vertical="center"/>
    </xf>
    <xf numFmtId="0" fontId="8" fillId="0" borderId="39" xfId="3" applyFont="1" applyBorder="1" applyAlignment="1">
      <alignment vertical="center"/>
    </xf>
    <xf numFmtId="0" fontId="8" fillId="0" borderId="31" xfId="3" applyFont="1" applyBorder="1" applyAlignment="1">
      <alignment vertical="center"/>
    </xf>
    <xf numFmtId="0" fontId="8" fillId="0" borderId="32"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323E-411A-9E61-AC74BBF34D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156658</c:v>
                </c:pt>
                <c:pt idx="1">
                  <c:v>73395</c:v>
                </c:pt>
                <c:pt idx="2">
                  <c:v>54038</c:v>
                </c:pt>
                <c:pt idx="3">
                  <c:v>76900</c:v>
                </c:pt>
                <c:pt idx="4">
                  <c:v>81347</c:v>
                </c:pt>
              </c:numCache>
            </c:numRef>
          </c:val>
          <c:smooth val="0"/>
          <c:extLst>
            <c:ext xmlns:c16="http://schemas.microsoft.com/office/drawing/2014/chart" uri="{C3380CC4-5D6E-409C-BE32-E72D297353CC}">
              <c16:uniqueId val="{00000001-323E-411A-9E61-AC74BBF34D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6.74</c:v>
                </c:pt>
                <c:pt idx="1">
                  <c:v>4.01</c:v>
                </c:pt>
                <c:pt idx="2">
                  <c:v>7.01</c:v>
                </c:pt>
                <c:pt idx="3">
                  <c:v>6.39</c:v>
                </c:pt>
                <c:pt idx="4">
                  <c:v>8.86</c:v>
                </c:pt>
              </c:numCache>
            </c:numRef>
          </c:val>
          <c:extLst>
            <c:ext xmlns:c16="http://schemas.microsoft.com/office/drawing/2014/chart" uri="{C3380CC4-5D6E-409C-BE32-E72D297353CC}">
              <c16:uniqueId val="{00000000-D048-4C00-A872-45B1D26E59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39.79</c:v>
                </c:pt>
                <c:pt idx="1">
                  <c:v>41.91</c:v>
                </c:pt>
                <c:pt idx="2">
                  <c:v>41.54</c:v>
                </c:pt>
                <c:pt idx="3">
                  <c:v>48.77</c:v>
                </c:pt>
                <c:pt idx="4">
                  <c:v>49.25</c:v>
                </c:pt>
              </c:numCache>
            </c:numRef>
          </c:val>
          <c:extLst>
            <c:ext xmlns:c16="http://schemas.microsoft.com/office/drawing/2014/chart" uri="{C3380CC4-5D6E-409C-BE32-E72D297353CC}">
              <c16:uniqueId val="{00000001-D048-4C00-A872-45B1D26E59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10.64</c:v>
                </c:pt>
                <c:pt idx="1">
                  <c:v>-2.41</c:v>
                </c:pt>
                <c:pt idx="2">
                  <c:v>11.92</c:v>
                </c:pt>
                <c:pt idx="3">
                  <c:v>2.57</c:v>
                </c:pt>
                <c:pt idx="4">
                  <c:v>2.52</c:v>
                </c:pt>
              </c:numCache>
            </c:numRef>
          </c:val>
          <c:smooth val="0"/>
          <c:extLst>
            <c:ext xmlns:c16="http://schemas.microsoft.com/office/drawing/2014/chart" uri="{C3380CC4-5D6E-409C-BE32-E72D297353CC}">
              <c16:uniqueId val="{00000002-D048-4C00-A872-45B1D26E59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0.43</c:v>
                </c:pt>
                <c:pt idx="2">
                  <c:v>#N/A</c:v>
                </c:pt>
                <c:pt idx="3">
                  <c:v>0.25</c:v>
                </c:pt>
                <c:pt idx="4">
                  <c:v>#N/A</c:v>
                </c:pt>
                <c:pt idx="5">
                  <c:v>0.57999999999999996</c:v>
                </c:pt>
                <c:pt idx="6">
                  <c:v>#N/A</c:v>
                </c:pt>
                <c:pt idx="7">
                  <c:v>0.28999999999999998</c:v>
                </c:pt>
                <c:pt idx="8">
                  <c:v>#N/A</c:v>
                </c:pt>
                <c:pt idx="9">
                  <c:v>0.44</c:v>
                </c:pt>
              </c:numCache>
            </c:numRef>
          </c:val>
          <c:extLst>
            <c:ext xmlns:c16="http://schemas.microsoft.com/office/drawing/2014/chart" uri="{C3380CC4-5D6E-409C-BE32-E72D297353CC}">
              <c16:uniqueId val="{00000000-E9B8-4BB9-9565-CDBA7CA970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B8-4BB9-9565-CDBA7CA97055}"/>
            </c:ext>
          </c:extLst>
        </c:ser>
        <c:ser>
          <c:idx val="2"/>
          <c:order val="2"/>
          <c:tx>
            <c:strRef>
              <c:f>データシート!$A$29</c:f>
              <c:strCache>
                <c:ptCount val="1"/>
                <c:pt idx="0">
                  <c:v>備前市飲料水供給事業特別会計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0.06</c:v>
                </c:pt>
                <c:pt idx="4">
                  <c:v>#N/A</c:v>
                </c:pt>
                <c:pt idx="5">
                  <c:v>0.08</c:v>
                </c:pt>
                <c:pt idx="6">
                  <c:v>#N/A</c:v>
                </c:pt>
                <c:pt idx="7">
                  <c:v>7.0000000000000007E-2</c:v>
                </c:pt>
                <c:pt idx="8">
                  <c:v>#N/A</c:v>
                </c:pt>
                <c:pt idx="9">
                  <c:v>0.15</c:v>
                </c:pt>
              </c:numCache>
            </c:numRef>
          </c:val>
          <c:extLst>
            <c:ext xmlns:c16="http://schemas.microsoft.com/office/drawing/2014/chart" uri="{C3380CC4-5D6E-409C-BE32-E72D297353CC}">
              <c16:uniqueId val="{00000002-E9B8-4BB9-9565-CDBA7CA97055}"/>
            </c:ext>
          </c:extLst>
        </c:ser>
        <c:ser>
          <c:idx val="3"/>
          <c:order val="3"/>
          <c:tx>
            <c:strRef>
              <c:f>データシート!$A$30</c:f>
              <c:strCache>
                <c:ptCount val="1"/>
                <c:pt idx="0">
                  <c:v>備前市土地取得事業特別会計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c:v>
                </c:pt>
                <c:pt idx="4">
                  <c:v>#N/A</c:v>
                </c:pt>
                <c:pt idx="5">
                  <c:v>0.04</c:v>
                </c:pt>
                <c:pt idx="6">
                  <c:v>#N/A</c:v>
                </c:pt>
                <c:pt idx="7">
                  <c:v>0.04</c:v>
                </c:pt>
                <c:pt idx="8">
                  <c:v>#N/A</c:v>
                </c:pt>
                <c:pt idx="9">
                  <c:v>0.33</c:v>
                </c:pt>
              </c:numCache>
            </c:numRef>
          </c:val>
          <c:extLst>
            <c:ext xmlns:c16="http://schemas.microsoft.com/office/drawing/2014/chart" uri="{C3380CC4-5D6E-409C-BE32-E72D297353CC}">
              <c16:uniqueId val="{00000003-E9B8-4BB9-9565-CDBA7CA97055}"/>
            </c:ext>
          </c:extLst>
        </c:ser>
        <c:ser>
          <c:idx val="4"/>
          <c:order val="4"/>
          <c:tx>
            <c:strRef>
              <c:f>データシート!$A$31</c:f>
              <c:strCache>
                <c:ptCount val="1"/>
                <c:pt idx="0">
                  <c:v>備前市国民健康保険事業特別会計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0.98</c:v>
                </c:pt>
                <c:pt idx="2">
                  <c:v>#N/A</c:v>
                </c:pt>
                <c:pt idx="3">
                  <c:v>1.1599999999999999</c:v>
                </c:pt>
                <c:pt idx="4">
                  <c:v>#N/A</c:v>
                </c:pt>
                <c:pt idx="5">
                  <c:v>1.5</c:v>
                </c:pt>
                <c:pt idx="6">
                  <c:v>#N/A</c:v>
                </c:pt>
                <c:pt idx="7">
                  <c:v>1.83</c:v>
                </c:pt>
                <c:pt idx="8">
                  <c:v>#N/A</c:v>
                </c:pt>
                <c:pt idx="9">
                  <c:v>1.46</c:v>
                </c:pt>
              </c:numCache>
            </c:numRef>
          </c:val>
          <c:extLst>
            <c:ext xmlns:c16="http://schemas.microsoft.com/office/drawing/2014/chart" uri="{C3380CC4-5D6E-409C-BE32-E72D297353CC}">
              <c16:uniqueId val="{00000004-E9B8-4BB9-9565-CDBA7CA97055}"/>
            </c:ext>
          </c:extLst>
        </c:ser>
        <c:ser>
          <c:idx val="5"/>
          <c:order val="5"/>
          <c:tx>
            <c:strRef>
              <c:f>データシート!$A$32</c:f>
              <c:strCache>
                <c:ptCount val="1"/>
                <c:pt idx="0">
                  <c:v>備前市介護保険事業特別会計（介護保険事業勘定）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1.64</c:v>
                </c:pt>
                <c:pt idx="2">
                  <c:v>#N/A</c:v>
                </c:pt>
                <c:pt idx="3">
                  <c:v>2.77</c:v>
                </c:pt>
                <c:pt idx="4">
                  <c:v>#N/A</c:v>
                </c:pt>
                <c:pt idx="5">
                  <c:v>1.54</c:v>
                </c:pt>
                <c:pt idx="6">
                  <c:v>#N/A</c:v>
                </c:pt>
                <c:pt idx="7">
                  <c:v>2.29</c:v>
                </c:pt>
                <c:pt idx="8">
                  <c:v>#N/A</c:v>
                </c:pt>
                <c:pt idx="9">
                  <c:v>1.8</c:v>
                </c:pt>
              </c:numCache>
            </c:numRef>
          </c:val>
          <c:extLst>
            <c:ext xmlns:c16="http://schemas.microsoft.com/office/drawing/2014/chart" uri="{C3380CC4-5D6E-409C-BE32-E72D297353CC}">
              <c16:uniqueId val="{00000005-E9B8-4BB9-9565-CDBA7CA97055}"/>
            </c:ext>
          </c:extLst>
        </c:ser>
        <c:ser>
          <c:idx val="6"/>
          <c:order val="6"/>
          <c:tx>
            <c:strRef>
              <c:f>データシート!$A$33</c:f>
              <c:strCache>
                <c:ptCount val="1"/>
                <c:pt idx="0">
                  <c:v>備前市下水道事業会計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3.14</c:v>
                </c:pt>
                <c:pt idx="2">
                  <c:v>#N/A</c:v>
                </c:pt>
                <c:pt idx="3">
                  <c:v>2.5299999999999998</c:v>
                </c:pt>
                <c:pt idx="4">
                  <c:v>#N/A</c:v>
                </c:pt>
                <c:pt idx="5">
                  <c:v>2.5</c:v>
                </c:pt>
                <c:pt idx="6">
                  <c:v>#N/A</c:v>
                </c:pt>
                <c:pt idx="7">
                  <c:v>3.37</c:v>
                </c:pt>
                <c:pt idx="8">
                  <c:v>#N/A</c:v>
                </c:pt>
                <c:pt idx="9">
                  <c:v>4</c:v>
                </c:pt>
              </c:numCache>
            </c:numRef>
          </c:val>
          <c:extLst>
            <c:ext xmlns:c16="http://schemas.microsoft.com/office/drawing/2014/chart" uri="{C3380CC4-5D6E-409C-BE32-E72D297353CC}">
              <c16:uniqueId val="{00000006-E9B8-4BB9-9565-CDBA7CA9705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6.57</c:v>
                </c:pt>
                <c:pt idx="2">
                  <c:v>#N/A</c:v>
                </c:pt>
                <c:pt idx="3">
                  <c:v>3.94</c:v>
                </c:pt>
                <c:pt idx="4">
                  <c:v>#N/A</c:v>
                </c:pt>
                <c:pt idx="5">
                  <c:v>6.81</c:v>
                </c:pt>
                <c:pt idx="6">
                  <c:v>#N/A</c:v>
                </c:pt>
                <c:pt idx="7">
                  <c:v>6.24</c:v>
                </c:pt>
                <c:pt idx="8">
                  <c:v>#N/A</c:v>
                </c:pt>
                <c:pt idx="9">
                  <c:v>8.2100000000000009</c:v>
                </c:pt>
              </c:numCache>
            </c:numRef>
          </c:val>
          <c:extLst>
            <c:ext xmlns:c16="http://schemas.microsoft.com/office/drawing/2014/chart" uri="{C3380CC4-5D6E-409C-BE32-E72D297353CC}">
              <c16:uniqueId val="{00000007-E9B8-4BB9-9565-CDBA7CA97055}"/>
            </c:ext>
          </c:extLst>
        </c:ser>
        <c:ser>
          <c:idx val="8"/>
          <c:order val="8"/>
          <c:tx>
            <c:strRef>
              <c:f>データシート!$A$35</c:f>
              <c:strCache>
                <c:ptCount val="1"/>
                <c:pt idx="0">
                  <c:v>備前市病院事業会計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c:v>
                </c:pt>
                <c:pt idx="2">
                  <c:v>#N/A</c:v>
                </c:pt>
                <c:pt idx="3">
                  <c:v>10.11</c:v>
                </c:pt>
                <c:pt idx="4">
                  <c:v>#N/A</c:v>
                </c:pt>
                <c:pt idx="5">
                  <c:v>12.38</c:v>
                </c:pt>
                <c:pt idx="6">
                  <c:v>#N/A</c:v>
                </c:pt>
                <c:pt idx="7">
                  <c:v>13.84</c:v>
                </c:pt>
                <c:pt idx="8">
                  <c:v>#N/A</c:v>
                </c:pt>
                <c:pt idx="9">
                  <c:v>12.65</c:v>
                </c:pt>
              </c:numCache>
            </c:numRef>
          </c:val>
          <c:extLst>
            <c:ext xmlns:c16="http://schemas.microsoft.com/office/drawing/2014/chart" uri="{C3380CC4-5D6E-409C-BE32-E72D297353CC}">
              <c16:uniqueId val="{00000008-E9B8-4BB9-9565-CDBA7CA97055}"/>
            </c:ext>
          </c:extLst>
        </c:ser>
        <c:ser>
          <c:idx val="9"/>
          <c:order val="9"/>
          <c:tx>
            <c:strRef>
              <c:f>データシート!$A$36</c:f>
              <c:strCache>
                <c:ptCount val="1"/>
                <c:pt idx="0">
                  <c:v>備前市水道事業会計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18.89</c:v>
                </c:pt>
                <c:pt idx="2">
                  <c:v>#N/A</c:v>
                </c:pt>
                <c:pt idx="3">
                  <c:v>17.73</c:v>
                </c:pt>
                <c:pt idx="4">
                  <c:v>#N/A</c:v>
                </c:pt>
                <c:pt idx="5">
                  <c:v>15.48</c:v>
                </c:pt>
                <c:pt idx="6">
                  <c:v>#N/A</c:v>
                </c:pt>
                <c:pt idx="7">
                  <c:v>14.87</c:v>
                </c:pt>
                <c:pt idx="8">
                  <c:v>#N/A</c:v>
                </c:pt>
                <c:pt idx="9">
                  <c:v>17.399999999999999</c:v>
                </c:pt>
              </c:numCache>
            </c:numRef>
          </c:val>
          <c:extLst>
            <c:ext xmlns:c16="http://schemas.microsoft.com/office/drawing/2014/chart" uri="{C3380CC4-5D6E-409C-BE32-E72D297353CC}">
              <c16:uniqueId val="{00000009-E9B8-4BB9-9565-CDBA7CA970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2556</c:v>
                </c:pt>
                <c:pt idx="5">
                  <c:v>2542</c:v>
                </c:pt>
                <c:pt idx="8">
                  <c:v>2648</c:v>
                </c:pt>
                <c:pt idx="11">
                  <c:v>2679</c:v>
                </c:pt>
                <c:pt idx="14">
                  <c:v>2611</c:v>
                </c:pt>
              </c:numCache>
            </c:numRef>
          </c:val>
          <c:extLst>
            <c:ext xmlns:c16="http://schemas.microsoft.com/office/drawing/2014/chart" uri="{C3380CC4-5D6E-409C-BE32-E72D297353CC}">
              <c16:uniqueId val="{00000000-EB35-482F-90E9-FA85C2C8FB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35-482F-90E9-FA85C2C8FB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10</c:v>
                </c:pt>
                <c:pt idx="6">
                  <c:v>9</c:v>
                </c:pt>
                <c:pt idx="9">
                  <c:v>8</c:v>
                </c:pt>
                <c:pt idx="12">
                  <c:v>7</c:v>
                </c:pt>
              </c:numCache>
            </c:numRef>
          </c:val>
          <c:extLst>
            <c:ext xmlns:c16="http://schemas.microsoft.com/office/drawing/2014/chart" uri="{C3380CC4-5D6E-409C-BE32-E72D297353CC}">
              <c16:uniqueId val="{00000002-EB35-482F-90E9-FA85C2C8FB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47</c:v>
                </c:pt>
                <c:pt idx="6">
                  <c:v>56</c:v>
                </c:pt>
                <c:pt idx="9">
                  <c:v>45</c:v>
                </c:pt>
                <c:pt idx="12">
                  <c:v>36</c:v>
                </c:pt>
              </c:numCache>
            </c:numRef>
          </c:val>
          <c:extLst>
            <c:ext xmlns:c16="http://schemas.microsoft.com/office/drawing/2014/chart" uri="{C3380CC4-5D6E-409C-BE32-E72D297353CC}">
              <c16:uniqueId val="{00000003-EB35-482F-90E9-FA85C2C8FB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1690</c:v>
                </c:pt>
                <c:pt idx="3">
                  <c:v>1636</c:v>
                </c:pt>
                <c:pt idx="6">
                  <c:v>1612</c:v>
                </c:pt>
                <c:pt idx="9">
                  <c:v>1650</c:v>
                </c:pt>
                <c:pt idx="12">
                  <c:v>1305</c:v>
                </c:pt>
              </c:numCache>
            </c:numRef>
          </c:val>
          <c:extLst>
            <c:ext xmlns:c16="http://schemas.microsoft.com/office/drawing/2014/chart" uri="{C3380CC4-5D6E-409C-BE32-E72D297353CC}">
              <c16:uniqueId val="{00000004-EB35-482F-90E9-FA85C2C8FB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35-482F-90E9-FA85C2C8FB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35-482F-90E9-FA85C2C8FB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1845</c:v>
                </c:pt>
                <c:pt idx="3">
                  <c:v>1748</c:v>
                </c:pt>
                <c:pt idx="6">
                  <c:v>1909</c:v>
                </c:pt>
                <c:pt idx="9">
                  <c:v>1993</c:v>
                </c:pt>
                <c:pt idx="12">
                  <c:v>2030</c:v>
                </c:pt>
              </c:numCache>
            </c:numRef>
          </c:val>
          <c:extLst>
            <c:ext xmlns:c16="http://schemas.microsoft.com/office/drawing/2014/chart" uri="{C3380CC4-5D6E-409C-BE32-E72D297353CC}">
              <c16:uniqueId val="{00000007-EB35-482F-90E9-FA85C2C8FB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1052</c:v>
                </c:pt>
                <c:pt idx="2">
                  <c:v>#N/A</c:v>
                </c:pt>
                <c:pt idx="3">
                  <c:v>#N/A</c:v>
                </c:pt>
                <c:pt idx="4">
                  <c:v>899</c:v>
                </c:pt>
                <c:pt idx="5">
                  <c:v>#N/A</c:v>
                </c:pt>
                <c:pt idx="6">
                  <c:v>#N/A</c:v>
                </c:pt>
                <c:pt idx="7">
                  <c:v>938</c:v>
                </c:pt>
                <c:pt idx="8">
                  <c:v>#N/A</c:v>
                </c:pt>
                <c:pt idx="9">
                  <c:v>#N/A</c:v>
                </c:pt>
                <c:pt idx="10">
                  <c:v>1017</c:v>
                </c:pt>
                <c:pt idx="11">
                  <c:v>#N/A</c:v>
                </c:pt>
                <c:pt idx="12">
                  <c:v>#N/A</c:v>
                </c:pt>
                <c:pt idx="13">
                  <c:v>767</c:v>
                </c:pt>
                <c:pt idx="14">
                  <c:v>#N/A</c:v>
                </c:pt>
              </c:numCache>
            </c:numRef>
          </c:val>
          <c:smooth val="0"/>
          <c:extLst>
            <c:ext xmlns:c16="http://schemas.microsoft.com/office/drawing/2014/chart" uri="{C3380CC4-5D6E-409C-BE32-E72D297353CC}">
              <c16:uniqueId val="{00000008-EB35-482F-90E9-FA85C2C8FB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25427</c:v>
                </c:pt>
                <c:pt idx="5">
                  <c:v>25233</c:v>
                </c:pt>
                <c:pt idx="8">
                  <c:v>24486</c:v>
                </c:pt>
                <c:pt idx="11">
                  <c:v>23221</c:v>
                </c:pt>
                <c:pt idx="14">
                  <c:v>21171</c:v>
                </c:pt>
              </c:numCache>
            </c:numRef>
          </c:val>
          <c:extLst>
            <c:ext xmlns:c16="http://schemas.microsoft.com/office/drawing/2014/chart" uri="{C3380CC4-5D6E-409C-BE32-E72D297353CC}">
              <c16:uniqueId val="{00000000-CE10-4C85-BA4C-33A4721F38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1381</c:v>
                </c:pt>
                <c:pt idx="5">
                  <c:v>863</c:v>
                </c:pt>
                <c:pt idx="8">
                  <c:v>781</c:v>
                </c:pt>
                <c:pt idx="11">
                  <c:v>27</c:v>
                </c:pt>
                <c:pt idx="14">
                  <c:v>589</c:v>
                </c:pt>
              </c:numCache>
            </c:numRef>
          </c:val>
          <c:extLst>
            <c:ext xmlns:c16="http://schemas.microsoft.com/office/drawing/2014/chart" uri="{C3380CC4-5D6E-409C-BE32-E72D297353CC}">
              <c16:uniqueId val="{00000001-CE10-4C85-BA4C-33A4721F38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10761</c:v>
                </c:pt>
                <c:pt idx="5">
                  <c:v>10940</c:v>
                </c:pt>
                <c:pt idx="8">
                  <c:v>11030</c:v>
                </c:pt>
                <c:pt idx="11">
                  <c:v>11900</c:v>
                </c:pt>
                <c:pt idx="14">
                  <c:v>10568</c:v>
                </c:pt>
              </c:numCache>
            </c:numRef>
          </c:val>
          <c:extLst>
            <c:ext xmlns:c16="http://schemas.microsoft.com/office/drawing/2014/chart" uri="{C3380CC4-5D6E-409C-BE32-E72D297353CC}">
              <c16:uniqueId val="{00000002-CE10-4C85-BA4C-33A4721F38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10-4C85-BA4C-33A4721F38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10-4C85-BA4C-33A4721F38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5-CE10-4C85-BA4C-33A4721F38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1293</c:v>
                </c:pt>
                <c:pt idx="3">
                  <c:v>1230</c:v>
                </c:pt>
                <c:pt idx="6">
                  <c:v>1240</c:v>
                </c:pt>
                <c:pt idx="9">
                  <c:v>1405</c:v>
                </c:pt>
                <c:pt idx="12">
                  <c:v>1502</c:v>
                </c:pt>
              </c:numCache>
            </c:numRef>
          </c:val>
          <c:extLst>
            <c:ext xmlns:c16="http://schemas.microsoft.com/office/drawing/2014/chart" uri="{C3380CC4-5D6E-409C-BE32-E72D297353CC}">
              <c16:uniqueId val="{00000006-CE10-4C85-BA4C-33A4721F38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196</c:v>
                </c:pt>
                <c:pt idx="3">
                  <c:v>152</c:v>
                </c:pt>
                <c:pt idx="6">
                  <c:v>108</c:v>
                </c:pt>
                <c:pt idx="9">
                  <c:v>64</c:v>
                </c:pt>
                <c:pt idx="12">
                  <c:v>30</c:v>
                </c:pt>
              </c:numCache>
            </c:numRef>
          </c:val>
          <c:extLst>
            <c:ext xmlns:c16="http://schemas.microsoft.com/office/drawing/2014/chart" uri="{C3380CC4-5D6E-409C-BE32-E72D297353CC}">
              <c16:uniqueId val="{00000007-CE10-4C85-BA4C-33A4721F38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14589</c:v>
                </c:pt>
                <c:pt idx="3">
                  <c:v>13238</c:v>
                </c:pt>
                <c:pt idx="6">
                  <c:v>12134</c:v>
                </c:pt>
                <c:pt idx="9">
                  <c:v>11113</c:v>
                </c:pt>
                <c:pt idx="12">
                  <c:v>10443</c:v>
                </c:pt>
              </c:numCache>
            </c:numRef>
          </c:val>
          <c:extLst>
            <c:ext xmlns:c16="http://schemas.microsoft.com/office/drawing/2014/chart" uri="{C3380CC4-5D6E-409C-BE32-E72D297353CC}">
              <c16:uniqueId val="{00000008-CE10-4C85-BA4C-33A4721F38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101</c:v>
                </c:pt>
                <c:pt idx="3">
                  <c:v>82</c:v>
                </c:pt>
                <c:pt idx="6">
                  <c:v>64</c:v>
                </c:pt>
                <c:pt idx="9">
                  <c:v>51</c:v>
                </c:pt>
                <c:pt idx="12">
                  <c:v>38</c:v>
                </c:pt>
              </c:numCache>
            </c:numRef>
          </c:val>
          <c:extLst>
            <c:ext xmlns:c16="http://schemas.microsoft.com/office/drawing/2014/chart" uri="{C3380CC4-5D6E-409C-BE32-E72D297353CC}">
              <c16:uniqueId val="{00000009-CE10-4C85-BA4C-33A4721F38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21205</c:v>
                </c:pt>
                <c:pt idx="3">
                  <c:v>21518</c:v>
                </c:pt>
                <c:pt idx="6">
                  <c:v>19762</c:v>
                </c:pt>
                <c:pt idx="9">
                  <c:v>19437</c:v>
                </c:pt>
                <c:pt idx="12">
                  <c:v>18193</c:v>
                </c:pt>
              </c:numCache>
            </c:numRef>
          </c:val>
          <c:extLst>
            <c:ext xmlns:c16="http://schemas.microsoft.com/office/drawing/2014/chart" uri="{C3380CC4-5D6E-409C-BE32-E72D297353CC}">
              <c16:uniqueId val="{0000000A-CE10-4C85-BA4C-33A4721F38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10-4C85-BA4C-33A4721F38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5206</c:v>
                </c:pt>
                <c:pt idx="1">
                  <c:v>6028</c:v>
                </c:pt>
                <c:pt idx="2">
                  <c:v>6040</c:v>
                </c:pt>
              </c:numCache>
            </c:numRef>
          </c:val>
          <c:extLst>
            <c:ext xmlns:c16="http://schemas.microsoft.com/office/drawing/2014/chart" uri="{C3380CC4-5D6E-409C-BE32-E72D297353CC}">
              <c16:uniqueId val="{00000000-0774-4FC2-A63F-05BCB05F0D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268</c:v>
                </c:pt>
                <c:pt idx="1">
                  <c:v>268</c:v>
                </c:pt>
                <c:pt idx="2">
                  <c:v>725</c:v>
                </c:pt>
              </c:numCache>
            </c:numRef>
          </c:val>
          <c:extLst>
            <c:ext xmlns:c16="http://schemas.microsoft.com/office/drawing/2014/chart" uri="{C3380CC4-5D6E-409C-BE32-E72D297353CC}">
              <c16:uniqueId val="{00000001-0774-4FC2-A63F-05BCB05F0D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5326</c:v>
                </c:pt>
                <c:pt idx="1">
                  <c:v>5803</c:v>
                </c:pt>
                <c:pt idx="2">
                  <c:v>4158</c:v>
                </c:pt>
              </c:numCache>
            </c:numRef>
          </c:val>
          <c:extLst>
            <c:ext xmlns:c16="http://schemas.microsoft.com/office/drawing/2014/chart" uri="{C3380CC4-5D6E-409C-BE32-E72D297353CC}">
              <c16:uniqueId val="{00000002-0774-4FC2-A63F-05BCB05F0D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{26CFF6B6-B7B5-4D2F-A72C-7DED051B2789}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C9B-473E-BB57-32ADC96ADF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{B4BDC8FB-6B4C-47C4-9ED2-8D8C69C8FF55}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9B-473E-BB57-32ADC96ADF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{EAEAA7A9-EE92-4AEC-90DC-B891103D372D}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9B-473E-BB57-32ADC96ADF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{CF3FC6AB-FC93-4C99-88F0-0E0006FB0E81}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9B-473E-BB57-32ADC96ADF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{A13CE1BF-3FEC-4A96-871D-A729F2BE1ADC}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9B-473E-BB57-32ADC96ADFC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{18D544A7-2D97-45B1-9DF0-A1465A188EB6}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C9B-473E-BB57-32ADC96ADFC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{18CB751E-E7F3-4826-A499-E399A479DE1C}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C9B-473E-BB57-32ADC96ADFC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{C0F1ADD7-9D10-4945-B855-2FC7E5132D47}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C9B-473E-BB57-32ADC96ADFC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{B3B1A346-F983-4045-B2A7-9A3FFA854659}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C9B-473E-BB57-32ADC96ADF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62.5</c:v>
                </c:pt>
                <c:pt idx="16">
                  <c:v>64.3</c:v>
                </c:pt>
                <c:pt idx="24">
                  <c:v>65.099999999999994</c:v>
                </c:pt>
                <c:pt idx="32">
                  <c:v>67.099999999999994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C9B-473E-BB57-32ADC96ADF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{DB299D85-CB72-44FD-AD65-5C7F1610C929}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C9B-473E-BB57-32ADC96ADF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{1CBA2CFE-D50C-44FB-9D3D-108969AE2A16}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9B-473E-BB57-32ADC96ADF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{5797DF72-0657-4838-85C2-3251CE408364}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9B-473E-BB57-32ADC96ADF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{A92F6022-3FF1-4F9D-8BB8-FD9B2B4C928A}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9B-473E-BB57-32ADC96ADF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{1E85CD89-FC15-4F14-B17A-9B52646A2E89}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9B-473E-BB57-32ADC96ADFC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{FC8CA704-F0B1-4C0F-9955-B0759FC920D4}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C9B-473E-BB57-32ADC96ADFC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{C422E8AE-481A-43B8-BB8A-9AC2D802D21E}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C9B-473E-BB57-32ADC96ADFC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{55194BD6-9B47-4D2B-AD32-D7DC181A7FCC}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C9B-473E-BB57-32ADC96ADFC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{A74DE0AD-AF64-4B04-BB28-5D1BA007768D}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C9B-473E-BB57-32ADC96ADF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6C9B-473E-BB57-32ADC96ADFC0}"/>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{C486081F-430E-42A5-8E70-CC09ECB8F232}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D28-47CC-BC6A-1E7D4C61E8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{C41A9205-FEBA-409B-BAC4-7E92C1CF3EB7}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28-47CC-BC6A-1E7D4C61E8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{FD93F2FD-C43E-4412-A6AA-BD5EC8675621}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28-47CC-BC6A-1E7D4C61E8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{6FA04269-0FCF-4609-A1D3-00C6FE5BCEE6}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28-47CC-BC6A-1E7D4C61E8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{DFC331DC-7CEB-4819-B633-50BFA778EDEA}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28-47CC-BC6A-1E7D4C61E85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{A7077B8D-2C99-4875-AC6E-7CCF0006A684}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D28-47CC-BC6A-1E7D4C61E85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{708C9237-18F0-4369-895B-30A20DCE7058}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D28-47CC-BC6A-1E7D4C61E85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{A5FB8B16-F993-4782-9CF1-422362D1A4C9}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D28-47CC-BC6A-1E7D4C61E85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{C983176B-7BE2-47A8-A8FD-2A368AA9FCEA}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D28-47CC-BC6A-1E7D4C61E8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10.7</c:v>
                </c:pt>
                <c:pt idx="16">
                  <c:v>9.9</c:v>
                </c:pt>
                <c:pt idx="24">
                  <c:v>9.6</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D28-47CC-BC6A-1E7D4C61E8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{DB193822-DB55-41B1-B510-B2B9F8EFF5B4}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D28-47CC-BC6A-1E7D4C61E8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{C51FAA02-8108-4116-8FCF-9E5119B140F6}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28-47CC-BC6A-1E7D4C61E8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{EF187412-ED5D-4BAB-BCA3-97991D882AFE}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28-47CC-BC6A-1E7D4C61E8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{E3793621-5999-4C47-924C-178CA8AE13B7}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28-47CC-BC6A-1E7D4C61E8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{3DCF2358-8B90-4C09-9B19-69A92872A6B6}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28-47CC-BC6A-1E7D4C61E85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{9A9B16F0-23D8-4E82-AC30-64F560172AD2}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D28-47CC-BC6A-1E7D4C61E85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{A3A5860C-8AC6-4BC7-AFEA-79317274264B}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D28-47CC-BC6A-1E7D4C61E85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{DA78A4BF-4575-4572-8BAE-D760F2A50A98}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D28-47CC-BC6A-1E7D4C61E85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{8AC6BC92-1C44-41F8-8A1B-2EF95B47FF4C}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D28-47CC-BC6A-1E7D4C61E8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D28-47CC-BC6A-1E7D4C61E850}"/>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元利償還金は、防災行政無線の整備や浚渫土砂処分場の整備事業などの市債の元金償還が開始となったことにより増加した。</a:t>
          </a:r>
        </a:p>
        <a:p>
          <a:r>
            <a:rPr kumimoji="1" lang="ja-JP" altLang="en-US" sz="1400">
              <a:latin typeface="ＭＳ ゴシック" pitchFamily="49" charset="-128"/>
              <a:ea typeface="ＭＳ ゴシック" pitchFamily="49" charset="-128"/>
            </a:rPr>
            <a:t>　公営企業債の元利償還金に対する繰出金の減少は、下水道事業会計への企業債償還のための繰出金等が減少したことによる。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以後、旧アルファビゼン跡地活用事業や備前焼ミュージアムの建替えなど大規模事業が相次ぐことから、指標の悪化への懸念があるため、事業実施にあたっては国庫補助金等の財源確保を行うとともに、市債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将来負担額は、主に一般会計の地方債残高が償還額以内の借り入れとなったこと、また、下水道事業会計における企業債残高の減少に伴い、公営企業債等繰入見込額が減少したことから、前年度より</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億円以上の減少となっている。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充当可能財源等が負担額を上回っていることから、将来負担比率はない。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今後大規模事業が相次ぐことから、国庫補助金等の財源を確保し、市債発行の抑制に努めていく必要がある。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岡山県備前市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主なものとしては、減債基金に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その一方で、各々の目的に応じ、まちづくり振興基金から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万円、まちづくり応援基金から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万円を繰入れて基金の活用を図り、基金全体としては、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今後の公共施設等の老朽化や再編統合に伴う施設整備の財源として市債及び基金を活用する見込みの投資効果を検討する。併せて、充当する事業についても厳選していくとともに事業費の圧縮を図っていく。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・まちづくり振興基金：市民の連携の強化及び地域振興を図る事業の財源に充てる。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・振興基金：社会福祉事業の促進及び生活環境の整備、その他公共施設の整備等、市の振興事業の財源に充てる。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・まちづくり応援基金：地域の活性化、快適な生活環境の形成など本市のまちづくりに資する事業の財源に充てる。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・米百俵基金：市民の主体的な学びを支援する事業の財源に充てる。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・地域福祉基金：高齢者の保健福祉増進のほか、地域福祉の充実を図るための事業の財源に充てる。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万円（旧アルファビゼン減築改修工事ほか）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万円（企業用地造成事業ほか）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万円、ふるさと納税寄附分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万円（備前焼振興事業ほか）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・米百俵基金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万円（特色ある学校づくり補助金ほか）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・まちづくり応援基金：ふるさと納税寄附金を原資としたまちづくり応援基金の残高は減少傾向のため、投資効果を検証し、充当事業を厳選していく。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当該基金の利子分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市税や地方交付税のほか一般財源について、今後人口減とともに減少が予想されることから、将来的な財源不足に備え、極力取崩しをしないことを基本とした健全な財政運営を行う。</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億円を積み立てたほか、臨時財政対策債償還措置分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旧アルファビゼン跡地活用事業、備前焼ミュージアムの建替えなどの大規模事業が予定されていることから、今後の市債返済のピークに備え、計画的に積立を行うとともに、市財政の健全な運営に努める。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31,411
30,621
258.13
22,965,678
21,153,582
1,086,484
12,263,444
18,193,336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総合管理計画において、公共施設等の再編による保有量の削減、計画保全による施設の長寿命化等に取り組むこととしている。有形固定資産減価償却率については、類似団体並みの水準であるがその伸びは緩やかである。依然老朽化している公共施設が多いが、今後は備前焼ミュージアムの建て替えや旧アルファビゼンの改修工事、新図書館の建設等を予定しており、有形固定資産減価償却率の改善が予想される。令和３年３月に作成した個別施設計画に基づき、機能の統合や集約など効率的な活用となるよう引き続き取り組む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93" name="楕円 92"/>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94" name="有形固定資産減価償却率該当値テキスト"/>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69759</xdr:rowOff>
    </xdr:from>
    <xdr:to>
      <xdr:col>19</xdr:col>
      <xdr:colOff>187325</xdr:colOff>
      <xdr:row>30</xdr:row>
      <xdr:rowOff>171359</xdr:rowOff>
    </xdr:to>
    <xdr:sp macro="" textlink="">
      <xdr:nvSpPr>
        <xdr:cNvPr id="95" name="楕円 94"/>
        <xdr:cNvSpPr/>
      </xdr:nvSpPr>
      <xdr:spPr>
        <a:xfrm>
          <a:off x="4000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120559</xdr:rowOff>
    </xdr:from>
    <xdr:to>
      <xdr:col>23</xdr:col>
      <xdr:colOff>85725</xdr:colOff>
      <xdr:row>31</xdr:row>
      <xdr:rowOff>10795</xdr:rowOff>
    </xdr:to>
    <xdr:cxnSp macro="">
      <xdr:nvCxnSpPr>
        <xdr:cNvPr id="96" name="直線コネクタ 95"/>
        <xdr:cNvCxnSpPr/>
      </xdr:nvCxnSpPr>
      <xdr:spPr>
        <a:xfrm>
          <a:off x="4051300" y="6035584"/>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97" name="楕円 96"/>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120559</xdr:rowOff>
    </xdr:to>
    <xdr:cxnSp macro="">
      <xdr:nvCxnSpPr>
        <xdr:cNvPr id="98" name="直線コネクタ 97"/>
        <xdr:cNvCxnSpPr/>
      </xdr:nvCxnSpPr>
      <xdr:spPr>
        <a:xfrm>
          <a:off x="3289300" y="601091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161018</xdr:rowOff>
    </xdr:from>
    <xdr:to>
      <xdr:col>11</xdr:col>
      <xdr:colOff>187325</xdr:colOff>
      <xdr:row>30</xdr:row>
      <xdr:rowOff>91168</xdr:rowOff>
    </xdr:to>
    <xdr:sp macro="" textlink="">
      <xdr:nvSpPr>
        <xdr:cNvPr id="99" name="楕円 98"/>
        <xdr:cNvSpPr/>
      </xdr:nvSpPr>
      <xdr:spPr>
        <a:xfrm>
          <a:off x="2476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40368</xdr:rowOff>
    </xdr:from>
    <xdr:to>
      <xdr:col>15</xdr:col>
      <xdr:colOff>136525</xdr:colOff>
      <xdr:row>30</xdr:row>
      <xdr:rowOff>95885</xdr:rowOff>
    </xdr:to>
    <xdr:cxnSp macro="">
      <xdr:nvCxnSpPr>
        <xdr:cNvPr id="100" name="直線コネクタ 99"/>
        <xdr:cNvCxnSpPr/>
      </xdr:nvCxnSpPr>
      <xdr:spPr>
        <a:xfrm>
          <a:off x="2527300" y="595539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136344</xdr:rowOff>
    </xdr:from>
    <xdr:to>
      <xdr:col>7</xdr:col>
      <xdr:colOff>187325</xdr:colOff>
      <xdr:row>30</xdr:row>
      <xdr:rowOff>66494</xdr:rowOff>
    </xdr:to>
    <xdr:sp macro="" textlink="">
      <xdr:nvSpPr>
        <xdr:cNvPr id="101" name="楕円 100"/>
        <xdr:cNvSpPr/>
      </xdr:nvSpPr>
      <xdr:spPr>
        <a:xfrm>
          <a:off x="1714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15694</xdr:rowOff>
    </xdr:from>
    <xdr:to>
      <xdr:col>11</xdr:col>
      <xdr:colOff>136525</xdr:colOff>
      <xdr:row>30</xdr:row>
      <xdr:rowOff>40368</xdr:rowOff>
    </xdr:to>
    <xdr:cxnSp macro="">
      <xdr:nvCxnSpPr>
        <xdr:cNvPr id="102" name="直線コネクタ 101"/>
        <xdr:cNvCxnSpPr/>
      </xdr:nvCxnSpPr>
      <xdr:spPr>
        <a:xfrm>
          <a:off x="1765300" y="593071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103" name="n_1aveValue有形固定資産減価償却率"/>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16436</xdr:rowOff>
    </xdr:from>
    <xdr:ext cx="405111" cy="259045"/>
    <xdr:sp macro="" textlink="">
      <xdr:nvSpPr>
        <xdr:cNvPr id="107" name="n_1mainValue有形固定資産減価償却率"/>
        <xdr:cNvSpPr txBox="1"/>
      </xdr:nvSpPr>
      <xdr:spPr>
        <a:xfrm>
          <a:off x="3836044"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8" name="n_2mainValue有形固定資産減価償却率"/>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82295</xdr:rowOff>
    </xdr:from>
    <xdr:ext cx="405111" cy="259045"/>
    <xdr:sp macro="" textlink="">
      <xdr:nvSpPr>
        <xdr:cNvPr id="109" name="n_3mainValue有形固定資産減価償却率"/>
        <xdr:cNvSpPr txBox="1"/>
      </xdr:nvSpPr>
      <xdr:spPr>
        <a:xfrm>
          <a:off x="2324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57621</xdr:rowOff>
    </xdr:from>
    <xdr:ext cx="405111" cy="259045"/>
    <xdr:sp macro="" textlink="">
      <xdr:nvSpPr>
        <xdr:cNvPr id="110" name="n_4mainValue有形固定資産減価償却率"/>
        <xdr:cNvSpPr txBox="1"/>
      </xdr:nvSpPr>
      <xdr:spPr>
        <a:xfrm>
          <a:off x="1562744" y="597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下水道事業会計をはじめとする公営企業債等への繰出しの減少に加え、財政調整基金及びふるさと納税を原資としたまちづくり応援基金等の残高の確保により債務償還比率の改善を図っている。令和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年度において数値が改善した理由としては、一般会計の地方債について、償還額以内の借入となったことから将来負担の減少になっていることが挙げられる。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123780</xdr:rowOff>
    </xdr:from>
    <xdr:to>
      <xdr:col>76</xdr:col>
      <xdr:colOff>73025</xdr:colOff>
      <xdr:row>28</xdr:row>
      <xdr:rowOff>53930</xdr:rowOff>
    </xdr:to>
    <xdr:sp macro="" textlink="">
      <xdr:nvSpPr>
        <xdr:cNvPr id="158" name="楕円 157"/>
        <xdr:cNvSpPr/>
      </xdr:nvSpPr>
      <xdr:spPr>
        <a:xfrm>
          <a:off x="14744700" y="55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146657</xdr:rowOff>
    </xdr:from>
    <xdr:ext cx="469744" cy="259045"/>
    <xdr:sp macro="" textlink="">
      <xdr:nvSpPr>
        <xdr:cNvPr id="159" name="債務償還比率該当値テキスト"/>
        <xdr:cNvSpPr txBox="1"/>
      </xdr:nvSpPr>
      <xdr:spPr>
        <a:xfrm>
          <a:off x="14846300" y="537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123625</xdr:rowOff>
    </xdr:from>
    <xdr:to>
      <xdr:col>72</xdr:col>
      <xdr:colOff>123825</xdr:colOff>
      <xdr:row>28</xdr:row>
      <xdr:rowOff>53775</xdr:rowOff>
    </xdr:to>
    <xdr:sp macro="" textlink="">
      <xdr:nvSpPr>
        <xdr:cNvPr id="160" name="楕円 159"/>
        <xdr:cNvSpPr/>
      </xdr:nvSpPr>
      <xdr:spPr>
        <a:xfrm>
          <a:off x="14033500" y="55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2975</xdr:rowOff>
    </xdr:from>
    <xdr:to>
      <xdr:col>76</xdr:col>
      <xdr:colOff>22225</xdr:colOff>
      <xdr:row>28</xdr:row>
      <xdr:rowOff>3130</xdr:rowOff>
    </xdr:to>
    <xdr:cxnSp macro="">
      <xdr:nvCxnSpPr>
        <xdr:cNvPr id="161" name="直線コネクタ 160"/>
        <xdr:cNvCxnSpPr/>
      </xdr:nvCxnSpPr>
      <xdr:spPr>
        <a:xfrm>
          <a:off x="14084300" y="5575100"/>
          <a:ext cx="7112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156627</xdr:rowOff>
    </xdr:from>
    <xdr:to>
      <xdr:col>68</xdr:col>
      <xdr:colOff>123825</xdr:colOff>
      <xdr:row>28</xdr:row>
      <xdr:rowOff>86777</xdr:rowOff>
    </xdr:to>
    <xdr:sp macro="" textlink="">
      <xdr:nvSpPr>
        <xdr:cNvPr id="162" name="楕円 161"/>
        <xdr:cNvSpPr/>
      </xdr:nvSpPr>
      <xdr:spPr>
        <a:xfrm>
          <a:off x="13271500" y="55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2975</xdr:rowOff>
    </xdr:from>
    <xdr:to>
      <xdr:col>72</xdr:col>
      <xdr:colOff>73025</xdr:colOff>
      <xdr:row>28</xdr:row>
      <xdr:rowOff>35977</xdr:rowOff>
    </xdr:to>
    <xdr:cxnSp macro="">
      <xdr:nvCxnSpPr>
        <xdr:cNvPr id="163" name="直線コネクタ 162"/>
        <xdr:cNvCxnSpPr/>
      </xdr:nvCxnSpPr>
      <xdr:spPr>
        <a:xfrm flipV="1">
          <a:off x="13322300" y="5575100"/>
          <a:ext cx="762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23032</xdr:rowOff>
    </xdr:from>
    <xdr:to>
      <xdr:col>64</xdr:col>
      <xdr:colOff>123825</xdr:colOff>
      <xdr:row>30</xdr:row>
      <xdr:rowOff>124632</xdr:rowOff>
    </xdr:to>
    <xdr:sp macro="" textlink="">
      <xdr:nvSpPr>
        <xdr:cNvPr id="164" name="楕円 163"/>
        <xdr:cNvSpPr/>
      </xdr:nvSpPr>
      <xdr:spPr>
        <a:xfrm>
          <a:off x="12509500" y="59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35977</xdr:rowOff>
    </xdr:from>
    <xdr:to>
      <xdr:col>68</xdr:col>
      <xdr:colOff>73025</xdr:colOff>
      <xdr:row>30</xdr:row>
      <xdr:rowOff>73832</xdr:rowOff>
    </xdr:to>
    <xdr:cxnSp macro="">
      <xdr:nvCxnSpPr>
        <xdr:cNvPr id="165" name="直線コネクタ 164"/>
        <xdr:cNvCxnSpPr/>
      </xdr:nvCxnSpPr>
      <xdr:spPr>
        <a:xfrm flipV="1">
          <a:off x="12560300" y="5608102"/>
          <a:ext cx="762000" cy="38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671</xdr:rowOff>
    </xdr:from>
    <xdr:to>
      <xdr:col>60</xdr:col>
      <xdr:colOff>123825</xdr:colOff>
      <xdr:row>30</xdr:row>
      <xdr:rowOff>102271</xdr:rowOff>
    </xdr:to>
    <xdr:sp macro="" textlink="">
      <xdr:nvSpPr>
        <xdr:cNvPr id="166" name="楕円 165"/>
        <xdr:cNvSpPr/>
      </xdr:nvSpPr>
      <xdr:spPr>
        <a:xfrm>
          <a:off x="11747500" y="59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51471</xdr:rowOff>
    </xdr:from>
    <xdr:to>
      <xdr:col>64</xdr:col>
      <xdr:colOff>73025</xdr:colOff>
      <xdr:row>30</xdr:row>
      <xdr:rowOff>73832</xdr:rowOff>
    </xdr:to>
    <xdr:cxnSp macro="">
      <xdr:nvCxnSpPr>
        <xdr:cNvPr id="167" name="直線コネクタ 166"/>
        <xdr:cNvCxnSpPr/>
      </xdr:nvCxnSpPr>
      <xdr:spPr>
        <a:xfrm>
          <a:off x="11798300" y="5966496"/>
          <a:ext cx="762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70" name="n_3aveValue債務償還比率"/>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70302</xdr:rowOff>
    </xdr:from>
    <xdr:ext cx="469744" cy="259045"/>
    <xdr:sp macro="" textlink="">
      <xdr:nvSpPr>
        <xdr:cNvPr id="172" name="n_1mainValue債務償還比率"/>
        <xdr:cNvSpPr txBox="1"/>
      </xdr:nvSpPr>
      <xdr:spPr>
        <a:xfrm>
          <a:off x="13836727" y="529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103304</xdr:rowOff>
    </xdr:from>
    <xdr:ext cx="469744" cy="259045"/>
    <xdr:sp macro="" textlink="">
      <xdr:nvSpPr>
        <xdr:cNvPr id="173" name="n_2mainValue債務償還比率"/>
        <xdr:cNvSpPr txBox="1"/>
      </xdr:nvSpPr>
      <xdr:spPr>
        <a:xfrm>
          <a:off x="13087427" y="533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115759</xdr:rowOff>
    </xdr:from>
    <xdr:ext cx="469744" cy="259045"/>
    <xdr:sp macro="" textlink="">
      <xdr:nvSpPr>
        <xdr:cNvPr id="174" name="n_3mainValue債務償還比率"/>
        <xdr:cNvSpPr txBox="1"/>
      </xdr:nvSpPr>
      <xdr:spPr>
        <a:xfrm>
          <a:off x="12325427" y="60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118798</xdr:rowOff>
    </xdr:from>
    <xdr:ext cx="469744" cy="259045"/>
    <xdr:sp macro="" textlink="">
      <xdr:nvSpPr>
        <xdr:cNvPr id="175" name="n_4mainValue債務償還比率"/>
        <xdr:cNvSpPr txBox="1"/>
      </xdr:nvSpPr>
      <xdr:spPr>
        <a:xfrm>
          <a:off x="11563427" y="569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31,411
30,621
258.13
22,965,678
21,153,582
1,086,484
12,263,444
18,193,336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84455</xdr:rowOff>
    </xdr:from>
    <xdr:to>
      <xdr:col>24</xdr:col>
      <xdr:colOff>114300</xdr:colOff>
      <xdr:row>40</xdr:row>
      <xdr:rowOff>14605</xdr:rowOff>
    </xdr:to>
    <xdr:sp macro="" textlink="">
      <xdr:nvSpPr>
        <xdr:cNvPr id="73" name="楕円 72"/>
        <xdr:cNvSpPr/>
      </xdr:nvSpPr>
      <xdr:spPr>
        <a:xfrm>
          <a:off x="4584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62882</xdr:rowOff>
    </xdr:from>
    <xdr:ext cx="405111" cy="259045"/>
    <xdr:sp macro="" textlink="">
      <xdr:nvSpPr>
        <xdr:cNvPr id="74" name="【道路】&#10;有形固定資産減価償却率該当値テキスト"/>
        <xdr:cNvSpPr txBox="1"/>
      </xdr:nvSpPr>
      <xdr:spPr>
        <a:xfrm>
          <a:off x="4673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46355</xdr:rowOff>
    </xdr:from>
    <xdr:to>
      <xdr:col>20</xdr:col>
      <xdr:colOff>38100</xdr:colOff>
      <xdr:row>39</xdr:row>
      <xdr:rowOff>147955</xdr:rowOff>
    </xdr:to>
    <xdr:sp macro="" textlink="">
      <xdr:nvSpPr>
        <xdr:cNvPr id="75" name="楕円 74"/>
        <xdr:cNvSpPr/>
      </xdr:nvSpPr>
      <xdr:spPr>
        <a:xfrm>
          <a:off x="3746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97155</xdr:rowOff>
    </xdr:from>
    <xdr:to>
      <xdr:col>24</xdr:col>
      <xdr:colOff>63500</xdr:colOff>
      <xdr:row>39</xdr:row>
      <xdr:rowOff>135255</xdr:rowOff>
    </xdr:to>
    <xdr:cxnSp macro="">
      <xdr:nvCxnSpPr>
        <xdr:cNvPr id="76" name="直線コネクタ 75"/>
        <xdr:cNvCxnSpPr/>
      </xdr:nvCxnSpPr>
      <xdr:spPr>
        <a:xfrm>
          <a:off x="3797300" y="67837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xdr:rowOff>
    </xdr:from>
    <xdr:to>
      <xdr:col>15</xdr:col>
      <xdr:colOff>101600</xdr:colOff>
      <xdr:row>39</xdr:row>
      <xdr:rowOff>111760</xdr:rowOff>
    </xdr:to>
    <xdr:sp macro="" textlink="">
      <xdr:nvSpPr>
        <xdr:cNvPr id="77" name="楕円 76"/>
        <xdr:cNvSpPr/>
      </xdr:nvSpPr>
      <xdr:spPr>
        <a:xfrm>
          <a:off x="2857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60960</xdr:rowOff>
    </xdr:from>
    <xdr:to>
      <xdr:col>19</xdr:col>
      <xdr:colOff>177800</xdr:colOff>
      <xdr:row>39</xdr:row>
      <xdr:rowOff>97155</xdr:rowOff>
    </xdr:to>
    <xdr:cxnSp macro="">
      <xdr:nvCxnSpPr>
        <xdr:cNvPr id="78" name="直線コネクタ 77"/>
        <xdr:cNvCxnSpPr/>
      </xdr:nvCxnSpPr>
      <xdr:spPr>
        <a:xfrm>
          <a:off x="2908300" y="67475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79" name="楕円 78"/>
        <xdr:cNvSpPr/>
      </xdr:nvSpPr>
      <xdr:spPr>
        <a:xfrm>
          <a:off x="196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60960</xdr:rowOff>
    </xdr:to>
    <xdr:cxnSp macro="">
      <xdr:nvCxnSpPr>
        <xdr:cNvPr id="80" name="直線コネクタ 79"/>
        <xdr:cNvCxnSpPr/>
      </xdr:nvCxnSpPr>
      <xdr:spPr>
        <a:xfrm>
          <a:off x="2019300" y="67170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124460</xdr:rowOff>
    </xdr:from>
    <xdr:to>
      <xdr:col>6</xdr:col>
      <xdr:colOff>38100</xdr:colOff>
      <xdr:row>39</xdr:row>
      <xdr:rowOff>54610</xdr:rowOff>
    </xdr:to>
    <xdr:sp macro="" textlink="">
      <xdr:nvSpPr>
        <xdr:cNvPr id="81" name="楕円 80"/>
        <xdr:cNvSpPr/>
      </xdr:nvSpPr>
      <xdr:spPr>
        <a:xfrm>
          <a:off x="1079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3810</xdr:rowOff>
    </xdr:from>
    <xdr:to>
      <xdr:col>10</xdr:col>
      <xdr:colOff>114300</xdr:colOff>
      <xdr:row>39</xdr:row>
      <xdr:rowOff>30480</xdr:rowOff>
    </xdr:to>
    <xdr:cxnSp macro="">
      <xdr:nvCxnSpPr>
        <xdr:cNvPr id="82" name="直線コネクタ 81"/>
        <xdr:cNvCxnSpPr/>
      </xdr:nvCxnSpPr>
      <xdr:spPr>
        <a:xfrm>
          <a:off x="1130300" y="6690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139082</xdr:rowOff>
    </xdr:from>
    <xdr:ext cx="405111" cy="259045"/>
    <xdr:sp macro="" textlink="">
      <xdr:nvSpPr>
        <xdr:cNvPr id="87" name="n_1mainValue【道路】&#10;有形固定資産減価償却率"/>
        <xdr:cNvSpPr txBox="1"/>
      </xdr:nvSpPr>
      <xdr:spPr>
        <a:xfrm>
          <a:off x="35820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8" name="n_2mainValue【道路】&#10;有形固定資産減価償却率"/>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9" name="n_3mainValue【道路】&#10;有形固定資産減価償却率"/>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45737</xdr:rowOff>
    </xdr:from>
    <xdr:ext cx="405111" cy="259045"/>
    <xdr:sp macro="" textlink="">
      <xdr:nvSpPr>
        <xdr:cNvPr id="90" name="n_4mainValue【道路】&#10;有形固定資産減価償却率"/>
        <xdr:cNvSpPr txBox="1"/>
      </xdr:nvSpPr>
      <xdr:spPr>
        <a:xfrm>
          <a:off x="927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104659</xdr:rowOff>
    </xdr:from>
    <xdr:to>
      <xdr:col>55</xdr:col>
      <xdr:colOff>50800</xdr:colOff>
      <xdr:row>39</xdr:row>
      <xdr:rowOff>34809</xdr:rowOff>
    </xdr:to>
    <xdr:sp macro="" textlink="">
      <xdr:nvSpPr>
        <xdr:cNvPr id="132" name="楕円 131"/>
        <xdr:cNvSpPr/>
      </xdr:nvSpPr>
      <xdr:spPr>
        <a:xfrm>
          <a:off x="10426700" y="66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127536</xdr:rowOff>
    </xdr:from>
    <xdr:ext cx="534377" cy="259045"/>
    <xdr:sp macro="" textlink="">
      <xdr:nvSpPr>
        <xdr:cNvPr id="133" name="【道路】&#10;一人当たり延長該当値テキスト"/>
        <xdr:cNvSpPr txBox="1"/>
      </xdr:nvSpPr>
      <xdr:spPr>
        <a:xfrm>
          <a:off x="10515600" y="647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117428</xdr:rowOff>
    </xdr:from>
    <xdr:to>
      <xdr:col>50</xdr:col>
      <xdr:colOff>165100</xdr:colOff>
      <xdr:row>39</xdr:row>
      <xdr:rowOff>47578</xdr:rowOff>
    </xdr:to>
    <xdr:sp macro="" textlink="">
      <xdr:nvSpPr>
        <xdr:cNvPr id="134" name="楕円 133"/>
        <xdr:cNvSpPr/>
      </xdr:nvSpPr>
      <xdr:spPr>
        <a:xfrm>
          <a:off x="9588500" y="66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155459</xdr:rowOff>
    </xdr:from>
    <xdr:to>
      <xdr:col>55</xdr:col>
      <xdr:colOff>0</xdr:colOff>
      <xdr:row>38</xdr:row>
      <xdr:rowOff>168228</xdr:rowOff>
    </xdr:to>
    <xdr:cxnSp macro="">
      <xdr:nvCxnSpPr>
        <xdr:cNvPr id="135" name="直線コネクタ 134"/>
        <xdr:cNvCxnSpPr/>
      </xdr:nvCxnSpPr>
      <xdr:spPr>
        <a:xfrm flipV="1">
          <a:off x="9639300" y="6670559"/>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128597</xdr:rowOff>
    </xdr:from>
    <xdr:to>
      <xdr:col>46</xdr:col>
      <xdr:colOff>38100</xdr:colOff>
      <xdr:row>39</xdr:row>
      <xdr:rowOff>58747</xdr:rowOff>
    </xdr:to>
    <xdr:sp macro="" textlink="">
      <xdr:nvSpPr>
        <xdr:cNvPr id="136" name="楕円 135"/>
        <xdr:cNvSpPr/>
      </xdr:nvSpPr>
      <xdr:spPr>
        <a:xfrm>
          <a:off x="8699500" y="66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168228</xdr:rowOff>
    </xdr:from>
    <xdr:to>
      <xdr:col>50</xdr:col>
      <xdr:colOff>114300</xdr:colOff>
      <xdr:row>39</xdr:row>
      <xdr:rowOff>7947</xdr:rowOff>
    </xdr:to>
    <xdr:cxnSp macro="">
      <xdr:nvCxnSpPr>
        <xdr:cNvPr id="137" name="直線コネクタ 136"/>
        <xdr:cNvCxnSpPr/>
      </xdr:nvCxnSpPr>
      <xdr:spPr>
        <a:xfrm flipV="1">
          <a:off x="8750300" y="6683328"/>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145578</xdr:rowOff>
    </xdr:from>
    <xdr:to>
      <xdr:col>41</xdr:col>
      <xdr:colOff>101600</xdr:colOff>
      <xdr:row>39</xdr:row>
      <xdr:rowOff>75728</xdr:rowOff>
    </xdr:to>
    <xdr:sp macro="" textlink="">
      <xdr:nvSpPr>
        <xdr:cNvPr id="138" name="楕円 137"/>
        <xdr:cNvSpPr/>
      </xdr:nvSpPr>
      <xdr:spPr>
        <a:xfrm>
          <a:off x="7810500" y="66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7947</xdr:rowOff>
    </xdr:from>
    <xdr:to>
      <xdr:col>45</xdr:col>
      <xdr:colOff>177800</xdr:colOff>
      <xdr:row>39</xdr:row>
      <xdr:rowOff>24928</xdr:rowOff>
    </xdr:to>
    <xdr:cxnSp macro="">
      <xdr:nvCxnSpPr>
        <xdr:cNvPr id="139" name="直線コネクタ 138"/>
        <xdr:cNvCxnSpPr/>
      </xdr:nvCxnSpPr>
      <xdr:spPr>
        <a:xfrm flipV="1">
          <a:off x="7861300" y="6694497"/>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13774</xdr:rowOff>
    </xdr:from>
    <xdr:to>
      <xdr:col>36</xdr:col>
      <xdr:colOff>165100</xdr:colOff>
      <xdr:row>39</xdr:row>
      <xdr:rowOff>115374</xdr:rowOff>
    </xdr:to>
    <xdr:sp macro="" textlink="">
      <xdr:nvSpPr>
        <xdr:cNvPr id="140" name="楕円 139"/>
        <xdr:cNvSpPr/>
      </xdr:nvSpPr>
      <xdr:spPr>
        <a:xfrm>
          <a:off x="6921500" y="67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24928</xdr:rowOff>
    </xdr:from>
    <xdr:to>
      <xdr:col>41</xdr:col>
      <xdr:colOff>50800</xdr:colOff>
      <xdr:row>39</xdr:row>
      <xdr:rowOff>64574</xdr:rowOff>
    </xdr:to>
    <xdr:cxnSp macro="">
      <xdr:nvCxnSpPr>
        <xdr:cNvPr id="141" name="直線コネクタ 140"/>
        <xdr:cNvCxnSpPr/>
      </xdr:nvCxnSpPr>
      <xdr:spPr>
        <a:xfrm flipV="1">
          <a:off x="6972300" y="6711478"/>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64105</xdr:rowOff>
    </xdr:from>
    <xdr:ext cx="534377" cy="259045"/>
    <xdr:sp macro="" textlink="">
      <xdr:nvSpPr>
        <xdr:cNvPr id="146" name="n_1mainValue【道路】&#10;一人当たり延長"/>
        <xdr:cNvSpPr txBox="1"/>
      </xdr:nvSpPr>
      <xdr:spPr>
        <a:xfrm>
          <a:off x="9359411" y="640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49874</xdr:rowOff>
    </xdr:from>
    <xdr:ext cx="534377" cy="259045"/>
    <xdr:sp macro="" textlink="">
      <xdr:nvSpPr>
        <xdr:cNvPr id="147" name="n_2mainValue【道路】&#10;一人当たり延長"/>
        <xdr:cNvSpPr txBox="1"/>
      </xdr:nvSpPr>
      <xdr:spPr>
        <a:xfrm>
          <a:off x="84831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92255</xdr:rowOff>
    </xdr:from>
    <xdr:ext cx="534377" cy="259045"/>
    <xdr:sp macro="" textlink="">
      <xdr:nvSpPr>
        <xdr:cNvPr id="148" name="n_3mainValue【道路】&#10;一人当たり延長"/>
        <xdr:cNvSpPr txBox="1"/>
      </xdr:nvSpPr>
      <xdr:spPr>
        <a:xfrm>
          <a:off x="7594111" y="64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131901</xdr:rowOff>
    </xdr:from>
    <xdr:ext cx="534377" cy="259045"/>
    <xdr:sp macro="" textlink="">
      <xdr:nvSpPr>
        <xdr:cNvPr id="149" name="n_4mainValue【道路】&#10;一人当たり延長"/>
        <xdr:cNvSpPr txBox="1"/>
      </xdr:nvSpPr>
      <xdr:spPr>
        <a:xfrm>
          <a:off x="6705111" y="647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91" name="楕円 190"/>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52087</xdr:rowOff>
    </xdr:from>
    <xdr:ext cx="405111" cy="259045"/>
    <xdr:sp macro="" textlink="">
      <xdr:nvSpPr>
        <xdr:cNvPr id="192" name="【橋りょう・トンネル】&#10;有形固定資産減価償却率該当値テキスト"/>
        <xdr:cNvSpPr txBox="1"/>
      </xdr:nvSpPr>
      <xdr:spPr>
        <a:xfrm>
          <a:off x="467360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93" name="楕円 192"/>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80010</xdr:rowOff>
    </xdr:to>
    <xdr:cxnSp macro="">
      <xdr:nvCxnSpPr>
        <xdr:cNvPr id="194" name="直線コネクタ 193"/>
        <xdr:cNvCxnSpPr/>
      </xdr:nvCxnSpPr>
      <xdr:spPr>
        <a:xfrm>
          <a:off x="3797300" y="103441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151674</xdr:rowOff>
    </xdr:from>
    <xdr:to>
      <xdr:col>15</xdr:col>
      <xdr:colOff>101600</xdr:colOff>
      <xdr:row>60</xdr:row>
      <xdr:rowOff>81824</xdr:rowOff>
    </xdr:to>
    <xdr:sp macro="" textlink="">
      <xdr:nvSpPr>
        <xdr:cNvPr id="195" name="楕円 194"/>
        <xdr:cNvSpPr/>
      </xdr:nvSpPr>
      <xdr:spPr>
        <a:xfrm>
          <a:off x="2857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57150</xdr:rowOff>
    </xdr:to>
    <xdr:cxnSp macro="">
      <xdr:nvCxnSpPr>
        <xdr:cNvPr id="196" name="直線コネクタ 195"/>
        <xdr:cNvCxnSpPr/>
      </xdr:nvCxnSpPr>
      <xdr:spPr>
        <a:xfrm>
          <a:off x="2908300" y="103180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97" name="楕円 196"/>
        <xdr:cNvSpPr/>
      </xdr:nvSpPr>
      <xdr:spPr>
        <a:xfrm>
          <a:off x="1968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4899</xdr:rowOff>
    </xdr:from>
    <xdr:to>
      <xdr:col>15</xdr:col>
      <xdr:colOff>50800</xdr:colOff>
      <xdr:row>60</xdr:row>
      <xdr:rowOff>31024</xdr:rowOff>
    </xdr:to>
    <xdr:cxnSp macro="">
      <xdr:nvCxnSpPr>
        <xdr:cNvPr id="198" name="直線コネクタ 197"/>
        <xdr:cNvCxnSpPr/>
      </xdr:nvCxnSpPr>
      <xdr:spPr>
        <a:xfrm>
          <a:off x="2019300" y="102918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99423</xdr:rowOff>
    </xdr:from>
    <xdr:to>
      <xdr:col>6</xdr:col>
      <xdr:colOff>38100</xdr:colOff>
      <xdr:row>60</xdr:row>
      <xdr:rowOff>29573</xdr:rowOff>
    </xdr:to>
    <xdr:sp macro="" textlink="">
      <xdr:nvSpPr>
        <xdr:cNvPr id="199" name="楕円 198"/>
        <xdr:cNvSpPr/>
      </xdr:nvSpPr>
      <xdr:spPr>
        <a:xfrm>
          <a:off x="1079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150223</xdr:rowOff>
    </xdr:from>
    <xdr:to>
      <xdr:col>10</xdr:col>
      <xdr:colOff>114300</xdr:colOff>
      <xdr:row>60</xdr:row>
      <xdr:rowOff>4899</xdr:rowOff>
    </xdr:to>
    <xdr:cxnSp macro="">
      <xdr:nvCxnSpPr>
        <xdr:cNvPr id="200" name="直線コネクタ 199"/>
        <xdr:cNvCxnSpPr/>
      </xdr:nvCxnSpPr>
      <xdr:spPr>
        <a:xfrm>
          <a:off x="1130300" y="102657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124477</xdr:rowOff>
    </xdr:from>
    <xdr:ext cx="405111" cy="259045"/>
    <xdr:sp macro="" textlink="">
      <xdr:nvSpPr>
        <xdr:cNvPr id="205" name="n_1mainValue【橋りょう・トンネ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98351</xdr:rowOff>
    </xdr:from>
    <xdr:ext cx="405111" cy="259045"/>
    <xdr:sp macro="" textlink="">
      <xdr:nvSpPr>
        <xdr:cNvPr id="206" name="n_2mainValue【橋りょう・トンネル】&#10;有形固定資産減価償却率"/>
        <xdr:cNvSpPr txBox="1"/>
      </xdr:nvSpPr>
      <xdr:spPr>
        <a:xfrm>
          <a:off x="2705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207" name="n_3mainValue【橋りょう・トンネル】&#10;有形固定資産減価償却率"/>
        <xdr:cNvSpPr txBox="1"/>
      </xdr:nvSpPr>
      <xdr:spPr>
        <a:xfrm>
          <a:off x="1816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208" name="n_4main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148438</xdr:rowOff>
    </xdr:from>
    <xdr:to>
      <xdr:col>55</xdr:col>
      <xdr:colOff>50800</xdr:colOff>
      <xdr:row>60</xdr:row>
      <xdr:rowOff>78588</xdr:rowOff>
    </xdr:to>
    <xdr:sp macro="" textlink="">
      <xdr:nvSpPr>
        <xdr:cNvPr id="250" name="楕円 249"/>
        <xdr:cNvSpPr/>
      </xdr:nvSpPr>
      <xdr:spPr>
        <a:xfrm>
          <a:off x="10426700" y="102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171315</xdr:rowOff>
    </xdr:from>
    <xdr:ext cx="599010" cy="259045"/>
    <xdr:sp macro="" textlink="">
      <xdr:nvSpPr>
        <xdr:cNvPr id="251" name="【橋りょう・トンネル】&#10;一人当たり有形固定資産（償却資産）額該当値テキスト"/>
        <xdr:cNvSpPr txBox="1"/>
      </xdr:nvSpPr>
      <xdr:spPr>
        <a:xfrm>
          <a:off x="10515600" y="1011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164595</xdr:rowOff>
    </xdr:from>
    <xdr:to>
      <xdr:col>50</xdr:col>
      <xdr:colOff>165100</xdr:colOff>
      <xdr:row>60</xdr:row>
      <xdr:rowOff>94745</xdr:rowOff>
    </xdr:to>
    <xdr:sp macro="" textlink="">
      <xdr:nvSpPr>
        <xdr:cNvPr id="252" name="楕円 251"/>
        <xdr:cNvSpPr/>
      </xdr:nvSpPr>
      <xdr:spPr>
        <a:xfrm>
          <a:off x="9588500" y="1028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27788</xdr:rowOff>
    </xdr:from>
    <xdr:to>
      <xdr:col>55</xdr:col>
      <xdr:colOff>0</xdr:colOff>
      <xdr:row>60</xdr:row>
      <xdr:rowOff>43945</xdr:rowOff>
    </xdr:to>
    <xdr:cxnSp macro="">
      <xdr:nvCxnSpPr>
        <xdr:cNvPr id="253" name="直線コネクタ 252"/>
        <xdr:cNvCxnSpPr/>
      </xdr:nvCxnSpPr>
      <xdr:spPr>
        <a:xfrm flipV="1">
          <a:off x="9639300" y="10314788"/>
          <a:ext cx="838200" cy="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7310</xdr:rowOff>
    </xdr:from>
    <xdr:to>
      <xdr:col>46</xdr:col>
      <xdr:colOff>38100</xdr:colOff>
      <xdr:row>60</xdr:row>
      <xdr:rowOff>108910</xdr:rowOff>
    </xdr:to>
    <xdr:sp macro="" textlink="">
      <xdr:nvSpPr>
        <xdr:cNvPr id="254" name="楕円 253"/>
        <xdr:cNvSpPr/>
      </xdr:nvSpPr>
      <xdr:spPr>
        <a:xfrm>
          <a:off x="8699500" y="102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43945</xdr:rowOff>
    </xdr:from>
    <xdr:to>
      <xdr:col>50</xdr:col>
      <xdr:colOff>114300</xdr:colOff>
      <xdr:row>60</xdr:row>
      <xdr:rowOff>58110</xdr:rowOff>
    </xdr:to>
    <xdr:cxnSp macro="">
      <xdr:nvCxnSpPr>
        <xdr:cNvPr id="255" name="直線コネクタ 254"/>
        <xdr:cNvCxnSpPr/>
      </xdr:nvCxnSpPr>
      <xdr:spPr>
        <a:xfrm flipV="1">
          <a:off x="8750300" y="10330945"/>
          <a:ext cx="8890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26760</xdr:rowOff>
    </xdr:from>
    <xdr:to>
      <xdr:col>41</xdr:col>
      <xdr:colOff>101600</xdr:colOff>
      <xdr:row>60</xdr:row>
      <xdr:rowOff>128360</xdr:rowOff>
    </xdr:to>
    <xdr:sp macro="" textlink="">
      <xdr:nvSpPr>
        <xdr:cNvPr id="256" name="楕円 255"/>
        <xdr:cNvSpPr/>
      </xdr:nvSpPr>
      <xdr:spPr>
        <a:xfrm>
          <a:off x="7810500" y="103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58110</xdr:rowOff>
    </xdr:from>
    <xdr:to>
      <xdr:col>45</xdr:col>
      <xdr:colOff>177800</xdr:colOff>
      <xdr:row>60</xdr:row>
      <xdr:rowOff>77560</xdr:rowOff>
    </xdr:to>
    <xdr:cxnSp macro="">
      <xdr:nvCxnSpPr>
        <xdr:cNvPr id="257" name="直線コネクタ 256"/>
        <xdr:cNvCxnSpPr/>
      </xdr:nvCxnSpPr>
      <xdr:spPr>
        <a:xfrm flipV="1">
          <a:off x="7861300" y="10345110"/>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42756</xdr:rowOff>
    </xdr:from>
    <xdr:to>
      <xdr:col>36</xdr:col>
      <xdr:colOff>165100</xdr:colOff>
      <xdr:row>60</xdr:row>
      <xdr:rowOff>144356</xdr:rowOff>
    </xdr:to>
    <xdr:sp macro="" textlink="">
      <xdr:nvSpPr>
        <xdr:cNvPr id="258" name="楕円 257"/>
        <xdr:cNvSpPr/>
      </xdr:nvSpPr>
      <xdr:spPr>
        <a:xfrm>
          <a:off x="6921500" y="103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77560</xdr:rowOff>
    </xdr:from>
    <xdr:to>
      <xdr:col>41</xdr:col>
      <xdr:colOff>50800</xdr:colOff>
      <xdr:row>60</xdr:row>
      <xdr:rowOff>93556</xdr:rowOff>
    </xdr:to>
    <xdr:cxnSp macro="">
      <xdr:nvCxnSpPr>
        <xdr:cNvPr id="259" name="直線コネクタ 258"/>
        <xdr:cNvCxnSpPr/>
      </xdr:nvCxnSpPr>
      <xdr:spPr>
        <a:xfrm flipV="1">
          <a:off x="6972300" y="10364560"/>
          <a:ext cx="889000" cy="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111272</xdr:rowOff>
    </xdr:from>
    <xdr:ext cx="599010" cy="259045"/>
    <xdr:sp macro="" textlink="">
      <xdr:nvSpPr>
        <xdr:cNvPr id="264" name="n_1mainValue【橋りょう・トンネル】&#10;一人当たり有形固定資産（償却資産）額"/>
        <xdr:cNvSpPr txBox="1"/>
      </xdr:nvSpPr>
      <xdr:spPr>
        <a:xfrm>
          <a:off x="9327095" y="1005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125437</xdr:rowOff>
    </xdr:from>
    <xdr:ext cx="599010" cy="259045"/>
    <xdr:sp macro="" textlink="">
      <xdr:nvSpPr>
        <xdr:cNvPr id="265" name="n_2mainValue【橋りょう・トンネル】&#10;一人当たり有形固定資産（償却資産）額"/>
        <xdr:cNvSpPr txBox="1"/>
      </xdr:nvSpPr>
      <xdr:spPr>
        <a:xfrm>
          <a:off x="8450795" y="1006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144887</xdr:rowOff>
    </xdr:from>
    <xdr:ext cx="599010" cy="259045"/>
    <xdr:sp macro="" textlink="">
      <xdr:nvSpPr>
        <xdr:cNvPr id="266" name="n_3mainValue【橋りょう・トンネル】&#10;一人当たり有形固定資産（償却資産）額"/>
        <xdr:cNvSpPr txBox="1"/>
      </xdr:nvSpPr>
      <xdr:spPr>
        <a:xfrm>
          <a:off x="7561795" y="1008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160883</xdr:rowOff>
    </xdr:from>
    <xdr:ext cx="599010" cy="259045"/>
    <xdr:sp macro="" textlink="">
      <xdr:nvSpPr>
        <xdr:cNvPr id="267" name="n_4mainValue【橋りょう・トンネル】&#10;一人当たり有形固定資産（償却資産）額"/>
        <xdr:cNvSpPr txBox="1"/>
      </xdr:nvSpPr>
      <xdr:spPr>
        <a:xfrm>
          <a:off x="6672795" y="101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308" name="楕円 307"/>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309" name="【公営住宅】&#10;有形固定資産減価償却率該当値テキスト"/>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162561</xdr:rowOff>
    </xdr:from>
    <xdr:to>
      <xdr:col>20</xdr:col>
      <xdr:colOff>38100</xdr:colOff>
      <xdr:row>84</xdr:row>
      <xdr:rowOff>92711</xdr:rowOff>
    </xdr:to>
    <xdr:sp macro="" textlink="">
      <xdr:nvSpPr>
        <xdr:cNvPr id="310" name="楕円 309"/>
        <xdr:cNvSpPr/>
      </xdr:nvSpPr>
      <xdr:spPr>
        <a:xfrm>
          <a:off x="3746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41911</xdr:rowOff>
    </xdr:from>
    <xdr:to>
      <xdr:col>24</xdr:col>
      <xdr:colOff>63500</xdr:colOff>
      <xdr:row>84</xdr:row>
      <xdr:rowOff>60961</xdr:rowOff>
    </xdr:to>
    <xdr:cxnSp macro="">
      <xdr:nvCxnSpPr>
        <xdr:cNvPr id="311" name="直線コネクタ 310"/>
        <xdr:cNvCxnSpPr/>
      </xdr:nvCxnSpPr>
      <xdr:spPr>
        <a:xfrm>
          <a:off x="3797300" y="144437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145414</xdr:rowOff>
    </xdr:from>
    <xdr:to>
      <xdr:col>15</xdr:col>
      <xdr:colOff>101600</xdr:colOff>
      <xdr:row>84</xdr:row>
      <xdr:rowOff>75564</xdr:rowOff>
    </xdr:to>
    <xdr:sp macro="" textlink="">
      <xdr:nvSpPr>
        <xdr:cNvPr id="312" name="楕円 311"/>
        <xdr:cNvSpPr/>
      </xdr:nvSpPr>
      <xdr:spPr>
        <a:xfrm>
          <a:off x="2857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41911</xdr:rowOff>
    </xdr:to>
    <xdr:cxnSp macro="">
      <xdr:nvCxnSpPr>
        <xdr:cNvPr id="313" name="直線コネクタ 312"/>
        <xdr:cNvCxnSpPr/>
      </xdr:nvCxnSpPr>
      <xdr:spPr>
        <a:xfrm>
          <a:off x="2908300" y="144265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133986</xdr:rowOff>
    </xdr:from>
    <xdr:to>
      <xdr:col>10</xdr:col>
      <xdr:colOff>165100</xdr:colOff>
      <xdr:row>84</xdr:row>
      <xdr:rowOff>64136</xdr:rowOff>
    </xdr:to>
    <xdr:sp macro="" textlink="">
      <xdr:nvSpPr>
        <xdr:cNvPr id="314" name="楕円 313"/>
        <xdr:cNvSpPr/>
      </xdr:nvSpPr>
      <xdr:spPr>
        <a:xfrm>
          <a:off x="1968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13336</xdr:rowOff>
    </xdr:from>
    <xdr:to>
      <xdr:col>15</xdr:col>
      <xdr:colOff>50800</xdr:colOff>
      <xdr:row>84</xdr:row>
      <xdr:rowOff>24764</xdr:rowOff>
    </xdr:to>
    <xdr:cxnSp macro="">
      <xdr:nvCxnSpPr>
        <xdr:cNvPr id="315" name="直線コネクタ 314"/>
        <xdr:cNvCxnSpPr/>
      </xdr:nvCxnSpPr>
      <xdr:spPr>
        <a:xfrm>
          <a:off x="2019300" y="144151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6" name="楕円 315"/>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13336</xdr:rowOff>
    </xdr:to>
    <xdr:cxnSp macro="">
      <xdr:nvCxnSpPr>
        <xdr:cNvPr id="317" name="直線コネクタ 316"/>
        <xdr:cNvCxnSpPr/>
      </xdr:nvCxnSpPr>
      <xdr:spPr>
        <a:xfrm>
          <a:off x="1130300" y="144075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83838</xdr:rowOff>
    </xdr:from>
    <xdr:ext cx="405111" cy="259045"/>
    <xdr:sp macro="" textlink="">
      <xdr:nvSpPr>
        <xdr:cNvPr id="322" name="n_1mainValue【公営住宅】&#10;有形固定資産減価償却率"/>
        <xdr:cNvSpPr txBox="1"/>
      </xdr:nvSpPr>
      <xdr:spPr>
        <a:xfrm>
          <a:off x="3582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323" name="n_2mainValue【公営住宅】&#10;有形固定資産減価償却率"/>
        <xdr:cNvSpPr txBox="1"/>
      </xdr:nvSpPr>
      <xdr:spPr>
        <a:xfrm>
          <a:off x="2705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55263</xdr:rowOff>
    </xdr:from>
    <xdr:ext cx="405111" cy="259045"/>
    <xdr:sp macro="" textlink="">
      <xdr:nvSpPr>
        <xdr:cNvPr id="324" name="n_3mainValue【公営住宅】&#10;有形固定資産減価償却率"/>
        <xdr:cNvSpPr txBox="1"/>
      </xdr:nvSpPr>
      <xdr:spPr>
        <a:xfrm>
          <a:off x="1816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5" name="n_4mainValue【公営住宅】&#10;有形固定資産減価償却率"/>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137795</xdr:rowOff>
    </xdr:from>
    <xdr:to>
      <xdr:col>55</xdr:col>
      <xdr:colOff>50800</xdr:colOff>
      <xdr:row>85</xdr:row>
      <xdr:rowOff>67945</xdr:rowOff>
    </xdr:to>
    <xdr:sp macro="" textlink="">
      <xdr:nvSpPr>
        <xdr:cNvPr id="365" name="楕円 364"/>
        <xdr:cNvSpPr/>
      </xdr:nvSpPr>
      <xdr:spPr>
        <a:xfrm>
          <a:off x="104267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116222</xdr:rowOff>
    </xdr:from>
    <xdr:ext cx="469744" cy="259045"/>
    <xdr:sp macro="" textlink="">
      <xdr:nvSpPr>
        <xdr:cNvPr id="366" name="【公営住宅】&#10;一人当たり面積該当値テキスト"/>
        <xdr:cNvSpPr txBox="1"/>
      </xdr:nvSpPr>
      <xdr:spPr>
        <a:xfrm>
          <a:off x="10515600"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143129</xdr:rowOff>
    </xdr:from>
    <xdr:to>
      <xdr:col>50</xdr:col>
      <xdr:colOff>165100</xdr:colOff>
      <xdr:row>85</xdr:row>
      <xdr:rowOff>73279</xdr:rowOff>
    </xdr:to>
    <xdr:sp macro="" textlink="">
      <xdr:nvSpPr>
        <xdr:cNvPr id="367" name="楕円 366"/>
        <xdr:cNvSpPr/>
      </xdr:nvSpPr>
      <xdr:spPr>
        <a:xfrm>
          <a:off x="9588500" y="1454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17145</xdr:rowOff>
    </xdr:from>
    <xdr:to>
      <xdr:col>55</xdr:col>
      <xdr:colOff>0</xdr:colOff>
      <xdr:row>85</xdr:row>
      <xdr:rowOff>22479</xdr:rowOff>
    </xdr:to>
    <xdr:cxnSp macro="">
      <xdr:nvCxnSpPr>
        <xdr:cNvPr id="368" name="直線コネクタ 367"/>
        <xdr:cNvCxnSpPr/>
      </xdr:nvCxnSpPr>
      <xdr:spPr>
        <a:xfrm flipV="1">
          <a:off x="9639300" y="1459039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148082</xdr:rowOff>
    </xdr:from>
    <xdr:to>
      <xdr:col>46</xdr:col>
      <xdr:colOff>38100</xdr:colOff>
      <xdr:row>85</xdr:row>
      <xdr:rowOff>78232</xdr:rowOff>
    </xdr:to>
    <xdr:sp macro="" textlink="">
      <xdr:nvSpPr>
        <xdr:cNvPr id="369" name="楕円 368"/>
        <xdr:cNvSpPr/>
      </xdr:nvSpPr>
      <xdr:spPr>
        <a:xfrm>
          <a:off x="8699500" y="145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22479</xdr:rowOff>
    </xdr:from>
    <xdr:to>
      <xdr:col>50</xdr:col>
      <xdr:colOff>114300</xdr:colOff>
      <xdr:row>85</xdr:row>
      <xdr:rowOff>27432</xdr:rowOff>
    </xdr:to>
    <xdr:cxnSp macro="">
      <xdr:nvCxnSpPr>
        <xdr:cNvPr id="370" name="直線コネクタ 369"/>
        <xdr:cNvCxnSpPr/>
      </xdr:nvCxnSpPr>
      <xdr:spPr>
        <a:xfrm flipV="1">
          <a:off x="8750300" y="1459572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152273</xdr:rowOff>
    </xdr:from>
    <xdr:to>
      <xdr:col>41</xdr:col>
      <xdr:colOff>101600</xdr:colOff>
      <xdr:row>85</xdr:row>
      <xdr:rowOff>82423</xdr:rowOff>
    </xdr:to>
    <xdr:sp macro="" textlink="">
      <xdr:nvSpPr>
        <xdr:cNvPr id="371" name="楕円 370"/>
        <xdr:cNvSpPr/>
      </xdr:nvSpPr>
      <xdr:spPr>
        <a:xfrm>
          <a:off x="7810500" y="145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27432</xdr:rowOff>
    </xdr:from>
    <xdr:to>
      <xdr:col>45</xdr:col>
      <xdr:colOff>177800</xdr:colOff>
      <xdr:row>85</xdr:row>
      <xdr:rowOff>31623</xdr:rowOff>
    </xdr:to>
    <xdr:cxnSp macro="">
      <xdr:nvCxnSpPr>
        <xdr:cNvPr id="372" name="直線コネクタ 371"/>
        <xdr:cNvCxnSpPr/>
      </xdr:nvCxnSpPr>
      <xdr:spPr>
        <a:xfrm flipV="1">
          <a:off x="7861300" y="1460068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144653</xdr:rowOff>
    </xdr:from>
    <xdr:to>
      <xdr:col>36</xdr:col>
      <xdr:colOff>165100</xdr:colOff>
      <xdr:row>85</xdr:row>
      <xdr:rowOff>74803</xdr:rowOff>
    </xdr:to>
    <xdr:sp macro="" textlink="">
      <xdr:nvSpPr>
        <xdr:cNvPr id="373" name="楕円 372"/>
        <xdr:cNvSpPr/>
      </xdr:nvSpPr>
      <xdr:spPr>
        <a:xfrm>
          <a:off x="6921500" y="145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24003</xdr:rowOff>
    </xdr:from>
    <xdr:to>
      <xdr:col>41</xdr:col>
      <xdr:colOff>50800</xdr:colOff>
      <xdr:row>85</xdr:row>
      <xdr:rowOff>31623</xdr:rowOff>
    </xdr:to>
    <xdr:cxnSp macro="">
      <xdr:nvCxnSpPr>
        <xdr:cNvPr id="374" name="直線コネクタ 373"/>
        <xdr:cNvCxnSpPr/>
      </xdr:nvCxnSpPr>
      <xdr:spPr>
        <a:xfrm>
          <a:off x="6972300" y="1459725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64406</xdr:rowOff>
    </xdr:from>
    <xdr:ext cx="469744" cy="259045"/>
    <xdr:sp macro="" textlink="">
      <xdr:nvSpPr>
        <xdr:cNvPr id="379" name="n_1mainValue【公営住宅】&#10;一人当たり面積"/>
        <xdr:cNvSpPr txBox="1"/>
      </xdr:nvSpPr>
      <xdr:spPr>
        <a:xfrm>
          <a:off x="9391727" y="1463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69359</xdr:rowOff>
    </xdr:from>
    <xdr:ext cx="469744" cy="259045"/>
    <xdr:sp macro="" textlink="">
      <xdr:nvSpPr>
        <xdr:cNvPr id="380" name="n_2mainValue【公営住宅】&#10;一人当たり面積"/>
        <xdr:cNvSpPr txBox="1"/>
      </xdr:nvSpPr>
      <xdr:spPr>
        <a:xfrm>
          <a:off x="8515427" y="1464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73550</xdr:rowOff>
    </xdr:from>
    <xdr:ext cx="469744" cy="259045"/>
    <xdr:sp macro="" textlink="">
      <xdr:nvSpPr>
        <xdr:cNvPr id="381" name="n_3mainValue【公営住宅】&#10;一人当たり面積"/>
        <xdr:cNvSpPr txBox="1"/>
      </xdr:nvSpPr>
      <xdr:spPr>
        <a:xfrm>
          <a:off x="7626427" y="146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65930</xdr:rowOff>
    </xdr:from>
    <xdr:ext cx="469744" cy="259045"/>
    <xdr:sp macro="" textlink="">
      <xdr:nvSpPr>
        <xdr:cNvPr id="382" name="n_4mainValue【公営住宅】&#10;一人当たり面積"/>
        <xdr:cNvSpPr txBox="1"/>
      </xdr:nvSpPr>
      <xdr:spPr>
        <a:xfrm>
          <a:off x="6737427" y="1463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4" name="楕円 423"/>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5" name="【港湾・漁港】&#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6" name="楕円 425"/>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27" name="直線コネクタ 426"/>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8" name="楕円 427"/>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9" name="直線コネクタ 428"/>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30" name="楕円 429"/>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31" name="直線コネクタ 430"/>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32" name="楕円 431"/>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33" name="直線コネクタ 432"/>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8" name="n_1mainValue【港湾・漁港】&#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9" name="n_2mainValue【港湾・漁港】&#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40" name="n_3mainValue【港湾・漁港】&#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41" name="n_4mainValue【港湾・漁港】&#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xdr:cNvSpPr txBox="1"/>
      </xdr:nvSpPr>
      <xdr:spPr>
        <a:xfrm>
          <a:off x="10515600" y="181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xdr:cNvSpPr/>
      </xdr:nvSpPr>
      <xdr:spPr>
        <a:xfrm>
          <a:off x="6921500" y="1822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24698</xdr:rowOff>
    </xdr:from>
    <xdr:to>
      <xdr:col>55</xdr:col>
      <xdr:colOff>50800</xdr:colOff>
      <xdr:row>108</xdr:row>
      <xdr:rowOff>126298</xdr:rowOff>
    </xdr:to>
    <xdr:sp macro="" textlink="">
      <xdr:nvSpPr>
        <xdr:cNvPr id="479" name="楕円 478"/>
        <xdr:cNvSpPr/>
      </xdr:nvSpPr>
      <xdr:spPr>
        <a:xfrm>
          <a:off x="10426700" y="185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111075</xdr:rowOff>
    </xdr:from>
    <xdr:ext cx="378565" cy="259045"/>
    <xdr:sp macro="" textlink="">
      <xdr:nvSpPr>
        <xdr:cNvPr id="480" name="【港湾・漁港】&#10;一人当たり有形固定資産（償却資産）額該当値テキスト"/>
        <xdr:cNvSpPr txBox="1"/>
      </xdr:nvSpPr>
      <xdr:spPr>
        <a:xfrm>
          <a:off x="10515600" y="18456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24715</xdr:rowOff>
    </xdr:from>
    <xdr:to>
      <xdr:col>50</xdr:col>
      <xdr:colOff>165100</xdr:colOff>
      <xdr:row>108</xdr:row>
      <xdr:rowOff>126315</xdr:rowOff>
    </xdr:to>
    <xdr:sp macro="" textlink="">
      <xdr:nvSpPr>
        <xdr:cNvPr id="481" name="楕円 480"/>
        <xdr:cNvSpPr/>
      </xdr:nvSpPr>
      <xdr:spPr>
        <a:xfrm>
          <a:off x="9588500" y="185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75498</xdr:rowOff>
    </xdr:from>
    <xdr:to>
      <xdr:col>55</xdr:col>
      <xdr:colOff>0</xdr:colOff>
      <xdr:row>108</xdr:row>
      <xdr:rowOff>75515</xdr:rowOff>
    </xdr:to>
    <xdr:cxnSp macro="">
      <xdr:nvCxnSpPr>
        <xdr:cNvPr id="482" name="直線コネクタ 481"/>
        <xdr:cNvCxnSpPr/>
      </xdr:nvCxnSpPr>
      <xdr:spPr>
        <a:xfrm flipV="1">
          <a:off x="9639300" y="18592098"/>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24726</xdr:rowOff>
    </xdr:from>
    <xdr:to>
      <xdr:col>46</xdr:col>
      <xdr:colOff>38100</xdr:colOff>
      <xdr:row>108</xdr:row>
      <xdr:rowOff>126326</xdr:rowOff>
    </xdr:to>
    <xdr:sp macro="" textlink="">
      <xdr:nvSpPr>
        <xdr:cNvPr id="483" name="楕円 482"/>
        <xdr:cNvSpPr/>
      </xdr:nvSpPr>
      <xdr:spPr>
        <a:xfrm>
          <a:off x="8699500" y="185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75515</xdr:rowOff>
    </xdr:from>
    <xdr:to>
      <xdr:col>50</xdr:col>
      <xdr:colOff>114300</xdr:colOff>
      <xdr:row>108</xdr:row>
      <xdr:rowOff>75526</xdr:rowOff>
    </xdr:to>
    <xdr:cxnSp macro="">
      <xdr:nvCxnSpPr>
        <xdr:cNvPr id="484" name="直線コネクタ 483"/>
        <xdr:cNvCxnSpPr/>
      </xdr:nvCxnSpPr>
      <xdr:spPr>
        <a:xfrm flipV="1">
          <a:off x="8750300" y="1859211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24744</xdr:rowOff>
    </xdr:from>
    <xdr:to>
      <xdr:col>41</xdr:col>
      <xdr:colOff>101600</xdr:colOff>
      <xdr:row>108</xdr:row>
      <xdr:rowOff>126344</xdr:rowOff>
    </xdr:to>
    <xdr:sp macro="" textlink="">
      <xdr:nvSpPr>
        <xdr:cNvPr id="485" name="楕円 484"/>
        <xdr:cNvSpPr/>
      </xdr:nvSpPr>
      <xdr:spPr>
        <a:xfrm>
          <a:off x="7810500" y="185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75526</xdr:rowOff>
    </xdr:from>
    <xdr:to>
      <xdr:col>45</xdr:col>
      <xdr:colOff>177800</xdr:colOff>
      <xdr:row>108</xdr:row>
      <xdr:rowOff>75544</xdr:rowOff>
    </xdr:to>
    <xdr:cxnSp macro="">
      <xdr:nvCxnSpPr>
        <xdr:cNvPr id="486" name="直線コネクタ 485"/>
        <xdr:cNvCxnSpPr/>
      </xdr:nvCxnSpPr>
      <xdr:spPr>
        <a:xfrm flipV="1">
          <a:off x="7861300" y="18592126"/>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24758</xdr:rowOff>
    </xdr:from>
    <xdr:to>
      <xdr:col>36</xdr:col>
      <xdr:colOff>165100</xdr:colOff>
      <xdr:row>108</xdr:row>
      <xdr:rowOff>126358</xdr:rowOff>
    </xdr:to>
    <xdr:sp macro="" textlink="">
      <xdr:nvSpPr>
        <xdr:cNvPr id="487" name="楕円 486"/>
        <xdr:cNvSpPr/>
      </xdr:nvSpPr>
      <xdr:spPr>
        <a:xfrm>
          <a:off x="6921500" y="185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75544</xdr:rowOff>
    </xdr:from>
    <xdr:to>
      <xdr:col>41</xdr:col>
      <xdr:colOff>50800</xdr:colOff>
      <xdr:row>108</xdr:row>
      <xdr:rowOff>75558</xdr:rowOff>
    </xdr:to>
    <xdr:cxnSp macro="">
      <xdr:nvCxnSpPr>
        <xdr:cNvPr id="488" name="直線コネクタ 487"/>
        <xdr:cNvCxnSpPr/>
      </xdr:nvCxnSpPr>
      <xdr:spPr>
        <a:xfrm flipV="1">
          <a:off x="6972300" y="18592144"/>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xdr:cNvSpPr txBox="1"/>
      </xdr:nvSpPr>
      <xdr:spPr>
        <a:xfrm>
          <a:off x="9327095" y="18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xdr:cNvSpPr txBox="1"/>
      </xdr:nvSpPr>
      <xdr:spPr>
        <a:xfrm>
          <a:off x="6672795" y="179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117442</xdr:rowOff>
    </xdr:from>
    <xdr:ext cx="378565" cy="259045"/>
    <xdr:sp macro="" textlink="">
      <xdr:nvSpPr>
        <xdr:cNvPr id="493" name="n_1mainValue【港湾・漁港】&#10;一人当たり有形固定資産（償却資産）額"/>
        <xdr:cNvSpPr txBox="1"/>
      </xdr:nvSpPr>
      <xdr:spPr>
        <a:xfrm>
          <a:off x="9437317" y="18634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117453</xdr:rowOff>
    </xdr:from>
    <xdr:ext cx="378565" cy="259045"/>
    <xdr:sp macro="" textlink="">
      <xdr:nvSpPr>
        <xdr:cNvPr id="494" name="n_2mainValue【港湾・漁港】&#10;一人当たり有形固定資産（償却資産）額"/>
        <xdr:cNvSpPr txBox="1"/>
      </xdr:nvSpPr>
      <xdr:spPr>
        <a:xfrm>
          <a:off x="8561017" y="18634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117471</xdr:rowOff>
    </xdr:from>
    <xdr:ext cx="378565" cy="259045"/>
    <xdr:sp macro="" textlink="">
      <xdr:nvSpPr>
        <xdr:cNvPr id="495" name="n_3mainValue【港湾・漁港】&#10;一人当たり有形固定資産（償却資産）額"/>
        <xdr:cNvSpPr txBox="1"/>
      </xdr:nvSpPr>
      <xdr:spPr>
        <a:xfrm>
          <a:off x="7672017" y="1863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117485</xdr:rowOff>
    </xdr:from>
    <xdr:ext cx="378565" cy="259045"/>
    <xdr:sp macro="" textlink="">
      <xdr:nvSpPr>
        <xdr:cNvPr id="496" name="n_4mainValue【港湾・漁港】&#10;一人当たり有形固定資産（償却資産）額"/>
        <xdr:cNvSpPr txBox="1"/>
      </xdr:nvSpPr>
      <xdr:spPr>
        <a:xfrm>
          <a:off x="6783017" y="1863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52070</xdr:rowOff>
    </xdr:from>
    <xdr:to>
      <xdr:col>85</xdr:col>
      <xdr:colOff>177800</xdr:colOff>
      <xdr:row>36</xdr:row>
      <xdr:rowOff>153670</xdr:rowOff>
    </xdr:to>
    <xdr:sp macro="" textlink="">
      <xdr:nvSpPr>
        <xdr:cNvPr id="537" name="楕円 536"/>
        <xdr:cNvSpPr/>
      </xdr:nvSpPr>
      <xdr:spPr>
        <a:xfrm>
          <a:off x="162687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74947</xdr:rowOff>
    </xdr:from>
    <xdr:ext cx="405111" cy="259045"/>
    <xdr:sp macro="" textlink="">
      <xdr:nvSpPr>
        <xdr:cNvPr id="538" name="【認定こども園・幼稚園・保育所】&#10;有形固定資産減価償却率該当値テキスト"/>
        <xdr:cNvSpPr txBox="1"/>
      </xdr:nvSpPr>
      <xdr:spPr>
        <a:xfrm>
          <a:off x="1635760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160655</xdr:rowOff>
    </xdr:from>
    <xdr:to>
      <xdr:col>81</xdr:col>
      <xdr:colOff>101600</xdr:colOff>
      <xdr:row>36</xdr:row>
      <xdr:rowOff>90805</xdr:rowOff>
    </xdr:to>
    <xdr:sp macro="" textlink="">
      <xdr:nvSpPr>
        <xdr:cNvPr id="539" name="楕円 538"/>
        <xdr:cNvSpPr/>
      </xdr:nvSpPr>
      <xdr:spPr>
        <a:xfrm>
          <a:off x="15430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40005</xdr:rowOff>
    </xdr:from>
    <xdr:to>
      <xdr:col>85</xdr:col>
      <xdr:colOff>127000</xdr:colOff>
      <xdr:row>36</xdr:row>
      <xdr:rowOff>102870</xdr:rowOff>
    </xdr:to>
    <xdr:cxnSp macro="">
      <xdr:nvCxnSpPr>
        <xdr:cNvPr id="540" name="直線コネクタ 539"/>
        <xdr:cNvCxnSpPr/>
      </xdr:nvCxnSpPr>
      <xdr:spPr>
        <a:xfrm>
          <a:off x="15481300" y="621220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541" name="楕円 540"/>
        <xdr:cNvSpPr/>
      </xdr:nvSpPr>
      <xdr:spPr>
        <a:xfrm>
          <a:off x="1454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146685</xdr:rowOff>
    </xdr:from>
    <xdr:to>
      <xdr:col>81</xdr:col>
      <xdr:colOff>50800</xdr:colOff>
      <xdr:row>36</xdr:row>
      <xdr:rowOff>40005</xdr:rowOff>
    </xdr:to>
    <xdr:cxnSp macro="">
      <xdr:nvCxnSpPr>
        <xdr:cNvPr id="542" name="直線コネクタ 541"/>
        <xdr:cNvCxnSpPr/>
      </xdr:nvCxnSpPr>
      <xdr:spPr>
        <a:xfrm>
          <a:off x="14592300" y="61474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31115</xdr:rowOff>
    </xdr:from>
    <xdr:to>
      <xdr:col>72</xdr:col>
      <xdr:colOff>38100</xdr:colOff>
      <xdr:row>35</xdr:row>
      <xdr:rowOff>132715</xdr:rowOff>
    </xdr:to>
    <xdr:sp macro="" textlink="">
      <xdr:nvSpPr>
        <xdr:cNvPr id="543" name="楕円 542"/>
        <xdr:cNvSpPr/>
      </xdr:nvSpPr>
      <xdr:spPr>
        <a:xfrm>
          <a:off x="13652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81915</xdr:rowOff>
    </xdr:from>
    <xdr:to>
      <xdr:col>76</xdr:col>
      <xdr:colOff>114300</xdr:colOff>
      <xdr:row>35</xdr:row>
      <xdr:rowOff>146685</xdr:rowOff>
    </xdr:to>
    <xdr:cxnSp macro="">
      <xdr:nvCxnSpPr>
        <xdr:cNvPr id="544" name="直線コネクタ 543"/>
        <xdr:cNvCxnSpPr/>
      </xdr:nvCxnSpPr>
      <xdr:spPr>
        <a:xfrm>
          <a:off x="13703300" y="60826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143510</xdr:rowOff>
    </xdr:from>
    <xdr:to>
      <xdr:col>67</xdr:col>
      <xdr:colOff>101600</xdr:colOff>
      <xdr:row>35</xdr:row>
      <xdr:rowOff>73660</xdr:rowOff>
    </xdr:to>
    <xdr:sp macro="" textlink="">
      <xdr:nvSpPr>
        <xdr:cNvPr id="545" name="楕円 544"/>
        <xdr:cNvSpPr/>
      </xdr:nvSpPr>
      <xdr:spPr>
        <a:xfrm>
          <a:off x="12763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22860</xdr:rowOff>
    </xdr:from>
    <xdr:to>
      <xdr:col>71</xdr:col>
      <xdr:colOff>177800</xdr:colOff>
      <xdr:row>35</xdr:row>
      <xdr:rowOff>81915</xdr:rowOff>
    </xdr:to>
    <xdr:cxnSp macro="">
      <xdr:nvCxnSpPr>
        <xdr:cNvPr id="546" name="直線コネクタ 545"/>
        <xdr:cNvCxnSpPr/>
      </xdr:nvCxnSpPr>
      <xdr:spPr>
        <a:xfrm>
          <a:off x="12814300" y="602361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47" name="n_1aveValue【認定こども園・幼稚園・保育所】&#10;有形固定資産減価償却率"/>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48" name="n_2aveValue【認定こども園・幼稚園・保育所】&#10;有形固定資産減価償却率"/>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9" name="n_3aveValue【認定こども園・幼稚園・保育所】&#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550" name="n_4aveValue【認定こども園・幼稚園・保育所】&#10;有形固定資産減価償却率"/>
        <xdr:cNvSpPr txBox="1"/>
      </xdr:nvSpPr>
      <xdr:spPr>
        <a:xfrm>
          <a:off x="12611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107332</xdr:rowOff>
    </xdr:from>
    <xdr:ext cx="405111" cy="259045"/>
    <xdr:sp macro="" textlink="">
      <xdr:nvSpPr>
        <xdr:cNvPr id="551" name="n_1mainValue【認定こども園・幼稚園・保育所】&#10;有形固定資産減価償却率"/>
        <xdr:cNvSpPr txBox="1"/>
      </xdr:nvSpPr>
      <xdr:spPr>
        <a:xfrm>
          <a:off x="15266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552" name="n_2mainValue【認定こども園・幼稚園・保育所】&#10;有形固定資産減価償却率"/>
        <xdr:cNvSpPr txBox="1"/>
      </xdr:nvSpPr>
      <xdr:spPr>
        <a:xfrm>
          <a:off x="14389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149242</xdr:rowOff>
    </xdr:from>
    <xdr:ext cx="405111" cy="259045"/>
    <xdr:sp macro="" textlink="">
      <xdr:nvSpPr>
        <xdr:cNvPr id="553" name="n_3mainValue【認定こども園・幼稚園・保育所】&#10;有形固定資産減価償却率"/>
        <xdr:cNvSpPr txBox="1"/>
      </xdr:nvSpPr>
      <xdr:spPr>
        <a:xfrm>
          <a:off x="13500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554" name="n_4mainValue【認定こども園・幼稚園・保育所】&#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170180</xdr:rowOff>
    </xdr:from>
    <xdr:to>
      <xdr:col>116</xdr:col>
      <xdr:colOff>114300</xdr:colOff>
      <xdr:row>36</xdr:row>
      <xdr:rowOff>100330</xdr:rowOff>
    </xdr:to>
    <xdr:sp macro="" textlink="">
      <xdr:nvSpPr>
        <xdr:cNvPr id="594" name="楕円 593"/>
        <xdr:cNvSpPr/>
      </xdr:nvSpPr>
      <xdr:spPr>
        <a:xfrm>
          <a:off x="221107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21607</xdr:rowOff>
    </xdr:from>
    <xdr:ext cx="469744" cy="259045"/>
    <xdr:sp macro="" textlink="">
      <xdr:nvSpPr>
        <xdr:cNvPr id="595" name="【認定こども園・幼稚園・保育所】&#10;一人当たり面積該当値テキスト"/>
        <xdr:cNvSpPr txBox="1"/>
      </xdr:nvSpPr>
      <xdr:spPr>
        <a:xfrm>
          <a:off x="22199600"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19685</xdr:rowOff>
    </xdr:from>
    <xdr:to>
      <xdr:col>112</xdr:col>
      <xdr:colOff>38100</xdr:colOff>
      <xdr:row>36</xdr:row>
      <xdr:rowOff>121285</xdr:rowOff>
    </xdr:to>
    <xdr:sp macro="" textlink="">
      <xdr:nvSpPr>
        <xdr:cNvPr id="596" name="楕円 595"/>
        <xdr:cNvSpPr/>
      </xdr:nvSpPr>
      <xdr:spPr>
        <a:xfrm>
          <a:off x="2127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49530</xdr:rowOff>
    </xdr:from>
    <xdr:to>
      <xdr:col>116</xdr:col>
      <xdr:colOff>63500</xdr:colOff>
      <xdr:row>36</xdr:row>
      <xdr:rowOff>70485</xdr:rowOff>
    </xdr:to>
    <xdr:cxnSp macro="">
      <xdr:nvCxnSpPr>
        <xdr:cNvPr id="597" name="直線コネクタ 596"/>
        <xdr:cNvCxnSpPr/>
      </xdr:nvCxnSpPr>
      <xdr:spPr>
        <a:xfrm flipV="1">
          <a:off x="21323300" y="622173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38735</xdr:rowOff>
    </xdr:from>
    <xdr:to>
      <xdr:col>107</xdr:col>
      <xdr:colOff>101600</xdr:colOff>
      <xdr:row>36</xdr:row>
      <xdr:rowOff>140335</xdr:rowOff>
    </xdr:to>
    <xdr:sp macro="" textlink="">
      <xdr:nvSpPr>
        <xdr:cNvPr id="598" name="楕円 597"/>
        <xdr:cNvSpPr/>
      </xdr:nvSpPr>
      <xdr:spPr>
        <a:xfrm>
          <a:off x="20383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70485</xdr:rowOff>
    </xdr:from>
    <xdr:to>
      <xdr:col>111</xdr:col>
      <xdr:colOff>177800</xdr:colOff>
      <xdr:row>36</xdr:row>
      <xdr:rowOff>89535</xdr:rowOff>
    </xdr:to>
    <xdr:cxnSp macro="">
      <xdr:nvCxnSpPr>
        <xdr:cNvPr id="599" name="直線コネクタ 598"/>
        <xdr:cNvCxnSpPr/>
      </xdr:nvCxnSpPr>
      <xdr:spPr>
        <a:xfrm flipV="1">
          <a:off x="20434300" y="6242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137795</xdr:rowOff>
    </xdr:from>
    <xdr:to>
      <xdr:col>102</xdr:col>
      <xdr:colOff>165100</xdr:colOff>
      <xdr:row>36</xdr:row>
      <xdr:rowOff>67945</xdr:rowOff>
    </xdr:to>
    <xdr:sp macro="" textlink="">
      <xdr:nvSpPr>
        <xdr:cNvPr id="600" name="楕円 599"/>
        <xdr:cNvSpPr/>
      </xdr:nvSpPr>
      <xdr:spPr>
        <a:xfrm>
          <a:off x="19494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17145</xdr:rowOff>
    </xdr:from>
    <xdr:to>
      <xdr:col>107</xdr:col>
      <xdr:colOff>50800</xdr:colOff>
      <xdr:row>36</xdr:row>
      <xdr:rowOff>89535</xdr:rowOff>
    </xdr:to>
    <xdr:cxnSp macro="">
      <xdr:nvCxnSpPr>
        <xdr:cNvPr id="601" name="直線コネクタ 600"/>
        <xdr:cNvCxnSpPr/>
      </xdr:nvCxnSpPr>
      <xdr:spPr>
        <a:xfrm>
          <a:off x="19545300" y="618934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166370</xdr:rowOff>
    </xdr:from>
    <xdr:to>
      <xdr:col>98</xdr:col>
      <xdr:colOff>38100</xdr:colOff>
      <xdr:row>36</xdr:row>
      <xdr:rowOff>96520</xdr:rowOff>
    </xdr:to>
    <xdr:sp macro="" textlink="">
      <xdr:nvSpPr>
        <xdr:cNvPr id="602" name="楕円 601"/>
        <xdr:cNvSpPr/>
      </xdr:nvSpPr>
      <xdr:spPr>
        <a:xfrm>
          <a:off x="18605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17145</xdr:rowOff>
    </xdr:from>
    <xdr:to>
      <xdr:col>102</xdr:col>
      <xdr:colOff>114300</xdr:colOff>
      <xdr:row>36</xdr:row>
      <xdr:rowOff>45720</xdr:rowOff>
    </xdr:to>
    <xdr:cxnSp macro="">
      <xdr:nvCxnSpPr>
        <xdr:cNvPr id="603" name="直線コネクタ 602"/>
        <xdr:cNvCxnSpPr/>
      </xdr:nvCxnSpPr>
      <xdr:spPr>
        <a:xfrm flipV="1">
          <a:off x="18656300" y="6189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137812</xdr:rowOff>
    </xdr:from>
    <xdr:ext cx="469744" cy="259045"/>
    <xdr:sp macro="" textlink="">
      <xdr:nvSpPr>
        <xdr:cNvPr id="608" name="n_1mainValue【認定こども園・幼稚園・保育所】&#10;一人当たり面積"/>
        <xdr:cNvSpPr txBox="1"/>
      </xdr:nvSpPr>
      <xdr:spPr>
        <a:xfrm>
          <a:off x="21075727" y="596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156862</xdr:rowOff>
    </xdr:from>
    <xdr:ext cx="469744" cy="259045"/>
    <xdr:sp macro="" textlink="">
      <xdr:nvSpPr>
        <xdr:cNvPr id="609" name="n_2mainValue【認定こども園・幼稚園・保育所】&#10;一人当たり面積"/>
        <xdr:cNvSpPr txBox="1"/>
      </xdr:nvSpPr>
      <xdr:spPr>
        <a:xfrm>
          <a:off x="20199427" y="59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84472</xdr:rowOff>
    </xdr:from>
    <xdr:ext cx="469744" cy="259045"/>
    <xdr:sp macro="" textlink="">
      <xdr:nvSpPr>
        <xdr:cNvPr id="610" name="n_3mainValue【認定こども園・幼稚園・保育所】&#10;一人当たり面積"/>
        <xdr:cNvSpPr txBox="1"/>
      </xdr:nvSpPr>
      <xdr:spPr>
        <a:xfrm>
          <a:off x="19310427" y="59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113047</xdr:rowOff>
    </xdr:from>
    <xdr:ext cx="469744" cy="259045"/>
    <xdr:sp macro="" textlink="">
      <xdr:nvSpPr>
        <xdr:cNvPr id="611" name="n_4mainValue【認定こども園・幼稚園・保育所】&#10;一人当たり面積"/>
        <xdr:cNvSpPr txBox="1"/>
      </xdr:nvSpPr>
      <xdr:spPr>
        <a:xfrm>
          <a:off x="18421427" y="59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95504</xdr:rowOff>
    </xdr:from>
    <xdr:to>
      <xdr:col>85</xdr:col>
      <xdr:colOff>177800</xdr:colOff>
      <xdr:row>60</xdr:row>
      <xdr:rowOff>25654</xdr:rowOff>
    </xdr:to>
    <xdr:sp macro="" textlink="">
      <xdr:nvSpPr>
        <xdr:cNvPr id="650" name="楕円 649"/>
        <xdr:cNvSpPr/>
      </xdr:nvSpPr>
      <xdr:spPr>
        <a:xfrm>
          <a:off x="162687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73931</xdr:rowOff>
    </xdr:from>
    <xdr:ext cx="405111" cy="259045"/>
    <xdr:sp macro="" textlink="">
      <xdr:nvSpPr>
        <xdr:cNvPr id="651" name="【学校施設】&#10;有形固定資産減価償却率該当値テキスト"/>
        <xdr:cNvSpPr txBox="1"/>
      </xdr:nvSpPr>
      <xdr:spPr>
        <a:xfrm>
          <a:off x="16357600"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54356</xdr:rowOff>
    </xdr:from>
    <xdr:to>
      <xdr:col>81</xdr:col>
      <xdr:colOff>101600</xdr:colOff>
      <xdr:row>59</xdr:row>
      <xdr:rowOff>155956</xdr:rowOff>
    </xdr:to>
    <xdr:sp macro="" textlink="">
      <xdr:nvSpPr>
        <xdr:cNvPr id="652" name="楕円 651"/>
        <xdr:cNvSpPr/>
      </xdr:nvSpPr>
      <xdr:spPr>
        <a:xfrm>
          <a:off x="154305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105156</xdr:rowOff>
    </xdr:from>
    <xdr:to>
      <xdr:col>85</xdr:col>
      <xdr:colOff>127000</xdr:colOff>
      <xdr:row>59</xdr:row>
      <xdr:rowOff>146304</xdr:rowOff>
    </xdr:to>
    <xdr:cxnSp macro="">
      <xdr:nvCxnSpPr>
        <xdr:cNvPr id="653" name="直線コネクタ 652"/>
        <xdr:cNvCxnSpPr/>
      </xdr:nvCxnSpPr>
      <xdr:spPr>
        <a:xfrm>
          <a:off x="15481300" y="102207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168656</xdr:rowOff>
    </xdr:from>
    <xdr:to>
      <xdr:col>76</xdr:col>
      <xdr:colOff>165100</xdr:colOff>
      <xdr:row>59</xdr:row>
      <xdr:rowOff>98806</xdr:rowOff>
    </xdr:to>
    <xdr:sp macro="" textlink="">
      <xdr:nvSpPr>
        <xdr:cNvPr id="654" name="楕円 653"/>
        <xdr:cNvSpPr/>
      </xdr:nvSpPr>
      <xdr:spPr>
        <a:xfrm>
          <a:off x="14541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48006</xdr:rowOff>
    </xdr:from>
    <xdr:to>
      <xdr:col>81</xdr:col>
      <xdr:colOff>50800</xdr:colOff>
      <xdr:row>59</xdr:row>
      <xdr:rowOff>105156</xdr:rowOff>
    </xdr:to>
    <xdr:cxnSp macro="">
      <xdr:nvCxnSpPr>
        <xdr:cNvPr id="655" name="直線コネクタ 654"/>
        <xdr:cNvCxnSpPr/>
      </xdr:nvCxnSpPr>
      <xdr:spPr>
        <a:xfrm>
          <a:off x="14592300" y="1016355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122936</xdr:rowOff>
    </xdr:from>
    <xdr:to>
      <xdr:col>72</xdr:col>
      <xdr:colOff>38100</xdr:colOff>
      <xdr:row>59</xdr:row>
      <xdr:rowOff>53086</xdr:rowOff>
    </xdr:to>
    <xdr:sp macro="" textlink="">
      <xdr:nvSpPr>
        <xdr:cNvPr id="656" name="楕円 655"/>
        <xdr:cNvSpPr/>
      </xdr:nvSpPr>
      <xdr:spPr>
        <a:xfrm>
          <a:off x="13652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2286</xdr:rowOff>
    </xdr:from>
    <xdr:to>
      <xdr:col>76</xdr:col>
      <xdr:colOff>114300</xdr:colOff>
      <xdr:row>59</xdr:row>
      <xdr:rowOff>48006</xdr:rowOff>
    </xdr:to>
    <xdr:cxnSp macro="">
      <xdr:nvCxnSpPr>
        <xdr:cNvPr id="657" name="直線コネクタ 656"/>
        <xdr:cNvCxnSpPr/>
      </xdr:nvCxnSpPr>
      <xdr:spPr>
        <a:xfrm>
          <a:off x="13703300" y="101178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90932</xdr:rowOff>
    </xdr:from>
    <xdr:to>
      <xdr:col>67</xdr:col>
      <xdr:colOff>101600</xdr:colOff>
      <xdr:row>59</xdr:row>
      <xdr:rowOff>21082</xdr:rowOff>
    </xdr:to>
    <xdr:sp macro="" textlink="">
      <xdr:nvSpPr>
        <xdr:cNvPr id="658" name="楕円 657"/>
        <xdr:cNvSpPr/>
      </xdr:nvSpPr>
      <xdr:spPr>
        <a:xfrm>
          <a:off x="12763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141732</xdr:rowOff>
    </xdr:from>
    <xdr:to>
      <xdr:col>71</xdr:col>
      <xdr:colOff>177800</xdr:colOff>
      <xdr:row>59</xdr:row>
      <xdr:rowOff>2286</xdr:rowOff>
    </xdr:to>
    <xdr:cxnSp macro="">
      <xdr:nvCxnSpPr>
        <xdr:cNvPr id="659" name="直線コネクタ 658"/>
        <xdr:cNvCxnSpPr/>
      </xdr:nvCxnSpPr>
      <xdr:spPr>
        <a:xfrm>
          <a:off x="12814300" y="100858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663" name="n_4aveValue【学校施設】&#10;有形固定資産減価償却率"/>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147083</xdr:rowOff>
    </xdr:from>
    <xdr:ext cx="405111" cy="259045"/>
    <xdr:sp macro="" textlink="">
      <xdr:nvSpPr>
        <xdr:cNvPr id="664" name="n_1mainValue【学校施設】&#10;有形固定資産減価償却率"/>
        <xdr:cNvSpPr txBox="1"/>
      </xdr:nvSpPr>
      <xdr:spPr>
        <a:xfrm>
          <a:off x="152660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89933</xdr:rowOff>
    </xdr:from>
    <xdr:ext cx="405111" cy="259045"/>
    <xdr:sp macro="" textlink="">
      <xdr:nvSpPr>
        <xdr:cNvPr id="665" name="n_2mainValue【学校施設】&#10;有形固定資産減価償却率"/>
        <xdr:cNvSpPr txBox="1"/>
      </xdr:nvSpPr>
      <xdr:spPr>
        <a:xfrm>
          <a:off x="14389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44213</xdr:rowOff>
    </xdr:from>
    <xdr:ext cx="405111" cy="259045"/>
    <xdr:sp macro="" textlink="">
      <xdr:nvSpPr>
        <xdr:cNvPr id="666" name="n_3mainValue【学校施設】&#10;有形固定資産減価償却率"/>
        <xdr:cNvSpPr txBox="1"/>
      </xdr:nvSpPr>
      <xdr:spPr>
        <a:xfrm>
          <a:off x="13500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37609</xdr:rowOff>
    </xdr:from>
    <xdr:ext cx="405111" cy="259045"/>
    <xdr:sp macro="" textlink="">
      <xdr:nvSpPr>
        <xdr:cNvPr id="667" name="n_4mainValue【学校施設】&#10;有形固定資産減価償却率"/>
        <xdr:cNvSpPr txBox="1"/>
      </xdr:nvSpPr>
      <xdr:spPr>
        <a:xfrm>
          <a:off x="12611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159512</xdr:rowOff>
    </xdr:from>
    <xdr:to>
      <xdr:col>116</xdr:col>
      <xdr:colOff>114300</xdr:colOff>
      <xdr:row>60</xdr:row>
      <xdr:rowOff>89662</xdr:rowOff>
    </xdr:to>
    <xdr:sp macro="" textlink="">
      <xdr:nvSpPr>
        <xdr:cNvPr id="706" name="楕円 705"/>
        <xdr:cNvSpPr/>
      </xdr:nvSpPr>
      <xdr:spPr>
        <a:xfrm>
          <a:off x="221107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10939</xdr:rowOff>
    </xdr:from>
    <xdr:ext cx="469744" cy="259045"/>
    <xdr:sp macro="" textlink="">
      <xdr:nvSpPr>
        <xdr:cNvPr id="707" name="【学校施設】&#10;一人当たり面積該当値テキスト"/>
        <xdr:cNvSpPr txBox="1"/>
      </xdr:nvSpPr>
      <xdr:spPr>
        <a:xfrm>
          <a:off x="22199600" y="101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10464</xdr:rowOff>
    </xdr:from>
    <xdr:to>
      <xdr:col>112</xdr:col>
      <xdr:colOff>38100</xdr:colOff>
      <xdr:row>60</xdr:row>
      <xdr:rowOff>112064</xdr:rowOff>
    </xdr:to>
    <xdr:sp macro="" textlink="">
      <xdr:nvSpPr>
        <xdr:cNvPr id="708" name="楕円 707"/>
        <xdr:cNvSpPr/>
      </xdr:nvSpPr>
      <xdr:spPr>
        <a:xfrm>
          <a:off x="212725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38862</xdr:rowOff>
    </xdr:from>
    <xdr:to>
      <xdr:col>116</xdr:col>
      <xdr:colOff>63500</xdr:colOff>
      <xdr:row>60</xdr:row>
      <xdr:rowOff>61264</xdr:rowOff>
    </xdr:to>
    <xdr:cxnSp macro="">
      <xdr:nvCxnSpPr>
        <xdr:cNvPr id="709" name="直線コネクタ 708"/>
        <xdr:cNvCxnSpPr/>
      </xdr:nvCxnSpPr>
      <xdr:spPr>
        <a:xfrm flipV="1">
          <a:off x="21323300" y="10325862"/>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30125</xdr:rowOff>
    </xdr:from>
    <xdr:to>
      <xdr:col>107</xdr:col>
      <xdr:colOff>101600</xdr:colOff>
      <xdr:row>60</xdr:row>
      <xdr:rowOff>131725</xdr:rowOff>
    </xdr:to>
    <xdr:sp macro="" textlink="">
      <xdr:nvSpPr>
        <xdr:cNvPr id="710" name="楕円 709"/>
        <xdr:cNvSpPr/>
      </xdr:nvSpPr>
      <xdr:spPr>
        <a:xfrm>
          <a:off x="20383500" y="103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61264</xdr:rowOff>
    </xdr:from>
    <xdr:to>
      <xdr:col>111</xdr:col>
      <xdr:colOff>177800</xdr:colOff>
      <xdr:row>60</xdr:row>
      <xdr:rowOff>80925</xdr:rowOff>
    </xdr:to>
    <xdr:cxnSp macro="">
      <xdr:nvCxnSpPr>
        <xdr:cNvPr id="711" name="直線コネクタ 710"/>
        <xdr:cNvCxnSpPr/>
      </xdr:nvCxnSpPr>
      <xdr:spPr>
        <a:xfrm flipV="1">
          <a:off x="20434300" y="10348264"/>
          <a:ext cx="889000" cy="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30582</xdr:rowOff>
    </xdr:from>
    <xdr:to>
      <xdr:col>102</xdr:col>
      <xdr:colOff>165100</xdr:colOff>
      <xdr:row>60</xdr:row>
      <xdr:rowOff>132182</xdr:rowOff>
    </xdr:to>
    <xdr:sp macro="" textlink="">
      <xdr:nvSpPr>
        <xdr:cNvPr id="712" name="楕円 711"/>
        <xdr:cNvSpPr/>
      </xdr:nvSpPr>
      <xdr:spPr>
        <a:xfrm>
          <a:off x="19494500" y="103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80925</xdr:rowOff>
    </xdr:from>
    <xdr:to>
      <xdr:col>107</xdr:col>
      <xdr:colOff>50800</xdr:colOff>
      <xdr:row>60</xdr:row>
      <xdr:rowOff>81382</xdr:rowOff>
    </xdr:to>
    <xdr:cxnSp macro="">
      <xdr:nvCxnSpPr>
        <xdr:cNvPr id="713" name="直線コネクタ 712"/>
        <xdr:cNvCxnSpPr/>
      </xdr:nvCxnSpPr>
      <xdr:spPr>
        <a:xfrm flipV="1">
          <a:off x="19545300" y="103679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76759</xdr:rowOff>
    </xdr:from>
    <xdr:to>
      <xdr:col>98</xdr:col>
      <xdr:colOff>38100</xdr:colOff>
      <xdr:row>61</xdr:row>
      <xdr:rowOff>6909</xdr:rowOff>
    </xdr:to>
    <xdr:sp macro="" textlink="">
      <xdr:nvSpPr>
        <xdr:cNvPr id="714" name="楕円 713"/>
        <xdr:cNvSpPr/>
      </xdr:nvSpPr>
      <xdr:spPr>
        <a:xfrm>
          <a:off x="18605500" y="103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81382</xdr:rowOff>
    </xdr:from>
    <xdr:to>
      <xdr:col>102</xdr:col>
      <xdr:colOff>114300</xdr:colOff>
      <xdr:row>60</xdr:row>
      <xdr:rowOff>127559</xdr:rowOff>
    </xdr:to>
    <xdr:cxnSp macro="">
      <xdr:nvCxnSpPr>
        <xdr:cNvPr id="715" name="直線コネクタ 714"/>
        <xdr:cNvCxnSpPr/>
      </xdr:nvCxnSpPr>
      <xdr:spPr>
        <a:xfrm flipV="1">
          <a:off x="18656300" y="10368382"/>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128591</xdr:rowOff>
    </xdr:from>
    <xdr:ext cx="469744" cy="259045"/>
    <xdr:sp macro="" textlink="">
      <xdr:nvSpPr>
        <xdr:cNvPr id="720" name="n_1mainValue【学校施設】&#10;一人当たり面積"/>
        <xdr:cNvSpPr txBox="1"/>
      </xdr:nvSpPr>
      <xdr:spPr>
        <a:xfrm>
          <a:off x="21075727"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148252</xdr:rowOff>
    </xdr:from>
    <xdr:ext cx="469744" cy="259045"/>
    <xdr:sp macro="" textlink="">
      <xdr:nvSpPr>
        <xdr:cNvPr id="721" name="n_2mainValue【学校施設】&#10;一人当たり面積"/>
        <xdr:cNvSpPr txBox="1"/>
      </xdr:nvSpPr>
      <xdr:spPr>
        <a:xfrm>
          <a:off x="20199427" y="100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148709</xdr:rowOff>
    </xdr:from>
    <xdr:ext cx="469744" cy="259045"/>
    <xdr:sp macro="" textlink="">
      <xdr:nvSpPr>
        <xdr:cNvPr id="722" name="n_3mainValue【学校施設】&#10;一人当たり面積"/>
        <xdr:cNvSpPr txBox="1"/>
      </xdr:nvSpPr>
      <xdr:spPr>
        <a:xfrm>
          <a:off x="19310427" y="1009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23436</xdr:rowOff>
    </xdr:from>
    <xdr:ext cx="469744" cy="259045"/>
    <xdr:sp macro="" textlink="">
      <xdr:nvSpPr>
        <xdr:cNvPr id="723" name="n_4mainValue【学校施設】&#10;一人当たり面積"/>
        <xdr:cNvSpPr txBox="1"/>
      </xdr:nvSpPr>
      <xdr:spPr>
        <a:xfrm>
          <a:off x="18421427" y="1013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74930</xdr:rowOff>
    </xdr:from>
    <xdr:to>
      <xdr:col>85</xdr:col>
      <xdr:colOff>177800</xdr:colOff>
      <xdr:row>106</xdr:row>
      <xdr:rowOff>5080</xdr:rowOff>
    </xdr:to>
    <xdr:sp macro="" textlink="">
      <xdr:nvSpPr>
        <xdr:cNvPr id="780" name="楕円 779"/>
        <xdr:cNvSpPr/>
      </xdr:nvSpPr>
      <xdr:spPr>
        <a:xfrm>
          <a:off x="16268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97807</xdr:rowOff>
    </xdr:from>
    <xdr:ext cx="405111" cy="259045"/>
    <xdr:sp macro="" textlink="">
      <xdr:nvSpPr>
        <xdr:cNvPr id="781" name="【公民館】&#10;有形固定資産減価償却率該当値テキスト"/>
        <xdr:cNvSpPr txBox="1"/>
      </xdr:nvSpPr>
      <xdr:spPr>
        <a:xfrm>
          <a:off x="16357600"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782" name="楕円 781"/>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125730</xdr:rowOff>
    </xdr:to>
    <xdr:cxnSp macro="">
      <xdr:nvCxnSpPr>
        <xdr:cNvPr id="783" name="直線コネクタ 782"/>
        <xdr:cNvCxnSpPr/>
      </xdr:nvCxnSpPr>
      <xdr:spPr>
        <a:xfrm>
          <a:off x="15481300" y="18089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170180</xdr:rowOff>
    </xdr:from>
    <xdr:to>
      <xdr:col>76</xdr:col>
      <xdr:colOff>165100</xdr:colOff>
      <xdr:row>105</xdr:row>
      <xdr:rowOff>100330</xdr:rowOff>
    </xdr:to>
    <xdr:sp macro="" textlink="">
      <xdr:nvSpPr>
        <xdr:cNvPr id="784" name="楕円 783"/>
        <xdr:cNvSpPr/>
      </xdr:nvSpPr>
      <xdr:spPr>
        <a:xfrm>
          <a:off x="14541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49530</xdr:rowOff>
    </xdr:from>
    <xdr:to>
      <xdr:col>81</xdr:col>
      <xdr:colOff>50800</xdr:colOff>
      <xdr:row>105</xdr:row>
      <xdr:rowOff>87630</xdr:rowOff>
    </xdr:to>
    <xdr:cxnSp macro="">
      <xdr:nvCxnSpPr>
        <xdr:cNvPr id="785" name="直線コネクタ 784"/>
        <xdr:cNvCxnSpPr/>
      </xdr:nvCxnSpPr>
      <xdr:spPr>
        <a:xfrm>
          <a:off x="14592300" y="1805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156845</xdr:rowOff>
    </xdr:from>
    <xdr:to>
      <xdr:col>72</xdr:col>
      <xdr:colOff>38100</xdr:colOff>
      <xdr:row>105</xdr:row>
      <xdr:rowOff>86995</xdr:rowOff>
    </xdr:to>
    <xdr:sp macro="" textlink="">
      <xdr:nvSpPr>
        <xdr:cNvPr id="786" name="楕円 785"/>
        <xdr:cNvSpPr/>
      </xdr:nvSpPr>
      <xdr:spPr>
        <a:xfrm>
          <a:off x="13652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36195</xdr:rowOff>
    </xdr:from>
    <xdr:to>
      <xdr:col>76</xdr:col>
      <xdr:colOff>114300</xdr:colOff>
      <xdr:row>105</xdr:row>
      <xdr:rowOff>49530</xdr:rowOff>
    </xdr:to>
    <xdr:cxnSp macro="">
      <xdr:nvCxnSpPr>
        <xdr:cNvPr id="787" name="直線コネクタ 786"/>
        <xdr:cNvCxnSpPr/>
      </xdr:nvCxnSpPr>
      <xdr:spPr>
        <a:xfrm>
          <a:off x="13703300" y="18038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118745</xdr:rowOff>
    </xdr:from>
    <xdr:to>
      <xdr:col>67</xdr:col>
      <xdr:colOff>101600</xdr:colOff>
      <xdr:row>105</xdr:row>
      <xdr:rowOff>48895</xdr:rowOff>
    </xdr:to>
    <xdr:sp macro="" textlink="">
      <xdr:nvSpPr>
        <xdr:cNvPr id="788" name="楕円 787"/>
        <xdr:cNvSpPr/>
      </xdr:nvSpPr>
      <xdr:spPr>
        <a:xfrm>
          <a:off x="12763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169545</xdr:rowOff>
    </xdr:from>
    <xdr:to>
      <xdr:col>71</xdr:col>
      <xdr:colOff>177800</xdr:colOff>
      <xdr:row>105</xdr:row>
      <xdr:rowOff>36195</xdr:rowOff>
    </xdr:to>
    <xdr:cxnSp macro="">
      <xdr:nvCxnSpPr>
        <xdr:cNvPr id="789" name="直線コネクタ 788"/>
        <xdr:cNvCxnSpPr/>
      </xdr:nvCxnSpPr>
      <xdr:spPr>
        <a:xfrm>
          <a:off x="12814300" y="1800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154957</xdr:rowOff>
    </xdr:from>
    <xdr:ext cx="405111" cy="259045"/>
    <xdr:sp macro="" textlink="">
      <xdr:nvSpPr>
        <xdr:cNvPr id="794" name="n_1mainValue【公民館】&#10;有形固定資産減価償却率"/>
        <xdr:cNvSpPr txBox="1"/>
      </xdr:nvSpPr>
      <xdr:spPr>
        <a:xfrm>
          <a:off x="15266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116857</xdr:rowOff>
    </xdr:from>
    <xdr:ext cx="405111" cy="259045"/>
    <xdr:sp macro="" textlink="">
      <xdr:nvSpPr>
        <xdr:cNvPr id="795" name="n_2mainValue【公民館】&#10;有形固定資産減価償却率"/>
        <xdr:cNvSpPr txBox="1"/>
      </xdr:nvSpPr>
      <xdr:spPr>
        <a:xfrm>
          <a:off x="14389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78122</xdr:rowOff>
    </xdr:from>
    <xdr:ext cx="405111" cy="259045"/>
    <xdr:sp macro="" textlink="">
      <xdr:nvSpPr>
        <xdr:cNvPr id="796" name="n_3mainValue【公民館】&#10;有形固定資産減価償却率"/>
        <xdr:cNvSpPr txBox="1"/>
      </xdr:nvSpPr>
      <xdr:spPr>
        <a:xfrm>
          <a:off x="13500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65422</xdr:rowOff>
    </xdr:from>
    <xdr:ext cx="405111" cy="259045"/>
    <xdr:sp macro="" textlink="">
      <xdr:nvSpPr>
        <xdr:cNvPr id="797" name="n_4mainValue【公民館】&#10;有形固定資産減価償却率"/>
        <xdr:cNvSpPr txBox="1"/>
      </xdr:nvSpPr>
      <xdr:spPr>
        <a:xfrm>
          <a:off x="12611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824" name="【公民館】&#10;一人当たり面積平均値テキスト"/>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123698</xdr:rowOff>
    </xdr:from>
    <xdr:to>
      <xdr:col>116</xdr:col>
      <xdr:colOff>114300</xdr:colOff>
      <xdr:row>106</xdr:row>
      <xdr:rowOff>53848</xdr:rowOff>
    </xdr:to>
    <xdr:sp macro="" textlink="">
      <xdr:nvSpPr>
        <xdr:cNvPr id="835" name="楕円 834"/>
        <xdr:cNvSpPr/>
      </xdr:nvSpPr>
      <xdr:spPr>
        <a:xfrm>
          <a:off x="221107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146575</xdr:rowOff>
    </xdr:from>
    <xdr:ext cx="469744" cy="259045"/>
    <xdr:sp macro="" textlink="">
      <xdr:nvSpPr>
        <xdr:cNvPr id="836" name="【公民館】&#10;一人当たり面積該当値テキスト"/>
        <xdr:cNvSpPr txBox="1"/>
      </xdr:nvSpPr>
      <xdr:spPr>
        <a:xfrm>
          <a:off x="22199600" y="179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130556</xdr:rowOff>
    </xdr:from>
    <xdr:to>
      <xdr:col>112</xdr:col>
      <xdr:colOff>38100</xdr:colOff>
      <xdr:row>106</xdr:row>
      <xdr:rowOff>60706</xdr:rowOff>
    </xdr:to>
    <xdr:sp macro="" textlink="">
      <xdr:nvSpPr>
        <xdr:cNvPr id="837" name="楕円 836"/>
        <xdr:cNvSpPr/>
      </xdr:nvSpPr>
      <xdr:spPr>
        <a:xfrm>
          <a:off x="21272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xdr:rowOff>
    </xdr:from>
    <xdr:to>
      <xdr:col>116</xdr:col>
      <xdr:colOff>63500</xdr:colOff>
      <xdr:row>106</xdr:row>
      <xdr:rowOff>9906</xdr:rowOff>
    </xdr:to>
    <xdr:cxnSp macro="">
      <xdr:nvCxnSpPr>
        <xdr:cNvPr id="838" name="直線コネクタ 837"/>
        <xdr:cNvCxnSpPr/>
      </xdr:nvCxnSpPr>
      <xdr:spPr>
        <a:xfrm flipV="1">
          <a:off x="21323300" y="1817674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137413</xdr:rowOff>
    </xdr:from>
    <xdr:to>
      <xdr:col>107</xdr:col>
      <xdr:colOff>101600</xdr:colOff>
      <xdr:row>106</xdr:row>
      <xdr:rowOff>67563</xdr:rowOff>
    </xdr:to>
    <xdr:sp macro="" textlink="">
      <xdr:nvSpPr>
        <xdr:cNvPr id="839" name="楕円 838"/>
        <xdr:cNvSpPr/>
      </xdr:nvSpPr>
      <xdr:spPr>
        <a:xfrm>
          <a:off x="2038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xdr:rowOff>
    </xdr:from>
    <xdr:to>
      <xdr:col>111</xdr:col>
      <xdr:colOff>177800</xdr:colOff>
      <xdr:row>106</xdr:row>
      <xdr:rowOff>16763</xdr:rowOff>
    </xdr:to>
    <xdr:cxnSp macro="">
      <xdr:nvCxnSpPr>
        <xdr:cNvPr id="840" name="直線コネクタ 839"/>
        <xdr:cNvCxnSpPr/>
      </xdr:nvCxnSpPr>
      <xdr:spPr>
        <a:xfrm flipV="1">
          <a:off x="20434300" y="181836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41" name="楕円 840"/>
        <xdr:cNvSpPr/>
      </xdr:nvSpPr>
      <xdr:spPr>
        <a:xfrm>
          <a:off x="19494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763</xdr:rowOff>
    </xdr:from>
    <xdr:to>
      <xdr:col>107</xdr:col>
      <xdr:colOff>50800</xdr:colOff>
      <xdr:row>106</xdr:row>
      <xdr:rowOff>16763</xdr:rowOff>
    </xdr:to>
    <xdr:cxnSp macro="">
      <xdr:nvCxnSpPr>
        <xdr:cNvPr id="842" name="直線コネクタ 841"/>
        <xdr:cNvCxnSpPr/>
      </xdr:nvCxnSpPr>
      <xdr:spPr>
        <a:xfrm>
          <a:off x="19545300" y="18174463"/>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43" name="楕円 842"/>
        <xdr:cNvSpPr/>
      </xdr:nvSpPr>
      <xdr:spPr>
        <a:xfrm>
          <a:off x="18605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763</xdr:rowOff>
    </xdr:from>
    <xdr:to>
      <xdr:col>102</xdr:col>
      <xdr:colOff>114300</xdr:colOff>
      <xdr:row>106</xdr:row>
      <xdr:rowOff>9906</xdr:rowOff>
    </xdr:to>
    <xdr:cxnSp macro="">
      <xdr:nvCxnSpPr>
        <xdr:cNvPr id="844" name="直線コネクタ 843"/>
        <xdr:cNvCxnSpPr/>
      </xdr:nvCxnSpPr>
      <xdr:spPr>
        <a:xfrm flipV="1">
          <a:off x="18656300" y="181744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47" name="n_3aveValue【公民館】&#10;一人当たり面積"/>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51833</xdr:rowOff>
    </xdr:from>
    <xdr:ext cx="469744" cy="259045"/>
    <xdr:sp macro="" textlink="">
      <xdr:nvSpPr>
        <xdr:cNvPr id="849" name="n_1mainValue【公民館】&#10;一人当たり面積"/>
        <xdr:cNvSpPr txBox="1"/>
      </xdr:nvSpPr>
      <xdr:spPr>
        <a:xfrm>
          <a:off x="210757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58690</xdr:rowOff>
    </xdr:from>
    <xdr:ext cx="469744" cy="259045"/>
    <xdr:sp macro="" textlink="">
      <xdr:nvSpPr>
        <xdr:cNvPr id="850" name="n_2mainValue【公民館】&#10;一人当たり面積"/>
        <xdr:cNvSpPr txBox="1"/>
      </xdr:nvSpPr>
      <xdr:spPr>
        <a:xfrm>
          <a:off x="20199427"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51" name="n_3mainValue【公民館】&#10;一人当たり面積"/>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52" name="n_4mainValue【公民館】&#10;一人当たり面積"/>
        <xdr:cNvSpPr txBox="1"/>
      </xdr:nvSpPr>
      <xdr:spPr>
        <a:xfrm>
          <a:off x="18421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道路、公営住宅及び港湾・漁湾施設については、類似団体と比較して特に有形固定資産減価償却率が高くなっている。公営住宅については築後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ており、施設の老朽化が一層進行することから備前市公営住宅等長寿命化計画に基づき、建替え、用途廃止、個別改善等を行う。長寿命化が可能な施設については、適切な管理運営を行うとともに、ニーズを考慮したサービス内容の見直しや統廃合を含む施設整備を検討していく必要がある。</a:t>
          </a:r>
        </a:p>
        <a:p>
          <a:r>
            <a:rPr kumimoji="1" lang="ja-JP" altLang="en-US" sz="1300">
              <a:latin typeface="ＭＳ Ｐゴシック" panose="020B0600070205080204" pitchFamily="50" charset="-128"/>
              <a:ea typeface="ＭＳ Ｐゴシック" panose="020B0600070205080204" pitchFamily="50" charset="-128"/>
            </a:rPr>
            <a:t>また、当市では子育て支援に力を入れており、幼保一体型施設の整備を行っていることから、認定こども園・幼稚園・保育所の一人当たり面積が類似団体と比較しても非常に高い水準となっている。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31,411
30,621
258.13
22,965,678
21,153,582
1,086,484
12,263,444
18,193,336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166370</xdr:rowOff>
    </xdr:from>
    <xdr:to>
      <xdr:col>24</xdr:col>
      <xdr:colOff>114300</xdr:colOff>
      <xdr:row>39</xdr:row>
      <xdr:rowOff>96520</xdr:rowOff>
    </xdr:to>
    <xdr:sp macro="" textlink="">
      <xdr:nvSpPr>
        <xdr:cNvPr id="72" name="楕円 71"/>
        <xdr:cNvSpPr/>
      </xdr:nvSpPr>
      <xdr:spPr>
        <a:xfrm>
          <a:off x="4584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144797</xdr:rowOff>
    </xdr:from>
    <xdr:ext cx="405111" cy="259045"/>
    <xdr:sp macro="" textlink="">
      <xdr:nvSpPr>
        <xdr:cNvPr id="73" name="【図書館】&#10;有形固定資産減価償却率該当値テキスト"/>
        <xdr:cNvSpPr txBox="1"/>
      </xdr:nvSpPr>
      <xdr:spPr>
        <a:xfrm>
          <a:off x="4673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142240</xdr:rowOff>
    </xdr:from>
    <xdr:to>
      <xdr:col>20</xdr:col>
      <xdr:colOff>38100</xdr:colOff>
      <xdr:row>39</xdr:row>
      <xdr:rowOff>72390</xdr:rowOff>
    </xdr:to>
    <xdr:sp macro="" textlink="">
      <xdr:nvSpPr>
        <xdr:cNvPr id="74" name="楕円 73"/>
        <xdr:cNvSpPr/>
      </xdr:nvSpPr>
      <xdr:spPr>
        <a:xfrm>
          <a:off x="3746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21590</xdr:rowOff>
    </xdr:from>
    <xdr:to>
      <xdr:col>24</xdr:col>
      <xdr:colOff>63500</xdr:colOff>
      <xdr:row>39</xdr:row>
      <xdr:rowOff>45720</xdr:rowOff>
    </xdr:to>
    <xdr:cxnSp macro="">
      <xdr:nvCxnSpPr>
        <xdr:cNvPr id="75" name="直線コネクタ 74"/>
        <xdr:cNvCxnSpPr/>
      </xdr:nvCxnSpPr>
      <xdr:spPr>
        <a:xfrm>
          <a:off x="3797300" y="67081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6" name="楕円 75"/>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21590</xdr:rowOff>
    </xdr:to>
    <xdr:cxnSp macro="">
      <xdr:nvCxnSpPr>
        <xdr:cNvPr id="77" name="直線コネクタ 76"/>
        <xdr:cNvCxnSpPr/>
      </xdr:nvCxnSpPr>
      <xdr:spPr>
        <a:xfrm>
          <a:off x="2908300" y="66827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91440</xdr:rowOff>
    </xdr:from>
    <xdr:to>
      <xdr:col>10</xdr:col>
      <xdr:colOff>165100</xdr:colOff>
      <xdr:row>39</xdr:row>
      <xdr:rowOff>21590</xdr:rowOff>
    </xdr:to>
    <xdr:sp macro="" textlink="">
      <xdr:nvSpPr>
        <xdr:cNvPr id="78" name="楕円 77"/>
        <xdr:cNvSpPr/>
      </xdr:nvSpPr>
      <xdr:spPr>
        <a:xfrm>
          <a:off x="1968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142240</xdr:rowOff>
    </xdr:from>
    <xdr:to>
      <xdr:col>15</xdr:col>
      <xdr:colOff>50800</xdr:colOff>
      <xdr:row>38</xdr:row>
      <xdr:rowOff>167640</xdr:rowOff>
    </xdr:to>
    <xdr:cxnSp macro="">
      <xdr:nvCxnSpPr>
        <xdr:cNvPr id="79" name="直線コネクタ 78"/>
        <xdr:cNvCxnSpPr/>
      </xdr:nvCxnSpPr>
      <xdr:spPr>
        <a:xfrm>
          <a:off x="2019300" y="66573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68580</xdr:rowOff>
    </xdr:from>
    <xdr:to>
      <xdr:col>6</xdr:col>
      <xdr:colOff>38100</xdr:colOff>
      <xdr:row>38</xdr:row>
      <xdr:rowOff>170180</xdr:rowOff>
    </xdr:to>
    <xdr:sp macro="" textlink="">
      <xdr:nvSpPr>
        <xdr:cNvPr id="80" name="楕円 79"/>
        <xdr:cNvSpPr/>
      </xdr:nvSpPr>
      <xdr:spPr>
        <a:xfrm>
          <a:off x="1079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119380</xdr:rowOff>
    </xdr:from>
    <xdr:to>
      <xdr:col>10</xdr:col>
      <xdr:colOff>114300</xdr:colOff>
      <xdr:row>38</xdr:row>
      <xdr:rowOff>142240</xdr:rowOff>
    </xdr:to>
    <xdr:cxnSp macro="">
      <xdr:nvCxnSpPr>
        <xdr:cNvPr id="81" name="直線コネクタ 80"/>
        <xdr:cNvCxnSpPr/>
      </xdr:nvCxnSpPr>
      <xdr:spPr>
        <a:xfrm>
          <a:off x="1130300" y="663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63517</xdr:rowOff>
    </xdr:from>
    <xdr:ext cx="405111" cy="259045"/>
    <xdr:sp macro="" textlink="">
      <xdr:nvSpPr>
        <xdr:cNvPr id="86" name="n_1mainValue【図書館】&#10;有形固定資産減価償却率"/>
        <xdr:cNvSpPr txBox="1"/>
      </xdr:nvSpPr>
      <xdr:spPr>
        <a:xfrm>
          <a:off x="35820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7" name="n_2mainValue【図書館】&#10;有形固定資産減価償却率"/>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12717</xdr:rowOff>
    </xdr:from>
    <xdr:ext cx="405111" cy="259045"/>
    <xdr:sp macro="" textlink="">
      <xdr:nvSpPr>
        <xdr:cNvPr id="88" name="n_3mainValue【図書館】&#10;有形固定資産減価償却率"/>
        <xdr:cNvSpPr txBox="1"/>
      </xdr:nvSpPr>
      <xdr:spPr>
        <a:xfrm>
          <a:off x="1816744" y="669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161307</xdr:rowOff>
    </xdr:from>
    <xdr:ext cx="405111" cy="259045"/>
    <xdr:sp macro="" textlink="">
      <xdr:nvSpPr>
        <xdr:cNvPr id="89" name="n_4mainValue【図書館】&#10;有形固定資産減価償却率"/>
        <xdr:cNvSpPr txBox="1"/>
      </xdr:nvSpPr>
      <xdr:spPr>
        <a:xfrm>
          <a:off x="927744" y="667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13970</xdr:rowOff>
    </xdr:from>
    <xdr:to>
      <xdr:col>55</xdr:col>
      <xdr:colOff>50800</xdr:colOff>
      <xdr:row>41</xdr:row>
      <xdr:rowOff>115570</xdr:rowOff>
    </xdr:to>
    <xdr:sp macro="" textlink="">
      <xdr:nvSpPr>
        <xdr:cNvPr id="129" name="楕円 128"/>
        <xdr:cNvSpPr/>
      </xdr:nvSpPr>
      <xdr:spPr>
        <a:xfrm>
          <a:off x="10426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100347</xdr:rowOff>
    </xdr:from>
    <xdr:ext cx="469744" cy="259045"/>
    <xdr:sp macro="" textlink="">
      <xdr:nvSpPr>
        <xdr:cNvPr id="130" name="【図書館】&#10;一人当たり面積該当値テキスト"/>
        <xdr:cNvSpPr txBox="1"/>
      </xdr:nvSpPr>
      <xdr:spPr>
        <a:xfrm>
          <a:off x="10515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1" name="楕円 130"/>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64770</xdr:rowOff>
    </xdr:from>
    <xdr:to>
      <xdr:col>55</xdr:col>
      <xdr:colOff>0</xdr:colOff>
      <xdr:row>41</xdr:row>
      <xdr:rowOff>72390</xdr:rowOff>
    </xdr:to>
    <xdr:cxnSp macro="">
      <xdr:nvCxnSpPr>
        <xdr:cNvPr id="132" name="直線コネクタ 131"/>
        <xdr:cNvCxnSpPr/>
      </xdr:nvCxnSpPr>
      <xdr:spPr>
        <a:xfrm flipV="1">
          <a:off x="9639300" y="7094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3" name="楕円 132"/>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87630</xdr:rowOff>
    </xdr:to>
    <xdr:cxnSp macro="">
      <xdr:nvCxnSpPr>
        <xdr:cNvPr id="134" name="直線コネクタ 133"/>
        <xdr:cNvCxnSpPr/>
      </xdr:nvCxnSpPr>
      <xdr:spPr>
        <a:xfrm flipV="1">
          <a:off x="8750300" y="7101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5" name="楕円 134"/>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87630</xdr:rowOff>
    </xdr:to>
    <xdr:cxnSp macro="">
      <xdr:nvCxnSpPr>
        <xdr:cNvPr id="136" name="直線コネクタ 135"/>
        <xdr:cNvCxnSpPr/>
      </xdr:nvCxnSpPr>
      <xdr:spPr>
        <a:xfrm>
          <a:off x="7861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7" name="楕円 136"/>
        <xdr:cNvSpPr/>
      </xdr:nvSpPr>
      <xdr:spPr>
        <a:xfrm>
          <a:off x="692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95250</xdr:rowOff>
    </xdr:to>
    <xdr:cxnSp macro="">
      <xdr:nvCxnSpPr>
        <xdr:cNvPr id="138" name="直線コネクタ 137"/>
        <xdr:cNvCxnSpPr/>
      </xdr:nvCxnSpPr>
      <xdr:spPr>
        <a:xfrm flipV="1">
          <a:off x="6972300" y="711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3" name="n_1mainValue【図書館】&#10;一人当たり面積"/>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4" name="n_2mainValue【図書館】&#10;一人当たり面積"/>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5" name="n_3mainValue【図書館】&#10;一人当たり面積"/>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6" name="n_4mainValue【図書館】&#10;一人当たり面積"/>
        <xdr:cNvSpPr txBox="1"/>
      </xdr:nvSpPr>
      <xdr:spPr>
        <a:xfrm>
          <a:off x="6737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25400</xdr:rowOff>
    </xdr:from>
    <xdr:to>
      <xdr:col>24</xdr:col>
      <xdr:colOff>114300</xdr:colOff>
      <xdr:row>61</xdr:row>
      <xdr:rowOff>127000</xdr:rowOff>
    </xdr:to>
    <xdr:sp macro="" textlink="">
      <xdr:nvSpPr>
        <xdr:cNvPr id="187" name="楕円 186"/>
        <xdr:cNvSpPr/>
      </xdr:nvSpPr>
      <xdr:spPr>
        <a:xfrm>
          <a:off x="4584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3827</xdr:rowOff>
    </xdr:from>
    <xdr:ext cx="405111" cy="259045"/>
    <xdr:sp macro="" textlink="">
      <xdr:nvSpPr>
        <xdr:cNvPr id="188" name="【体育館・プール】&#10;有形固定資産減価償却率該当値テキスト"/>
        <xdr:cNvSpPr txBox="1"/>
      </xdr:nvSpPr>
      <xdr:spPr>
        <a:xfrm>
          <a:off x="4673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147320</xdr:rowOff>
    </xdr:from>
    <xdr:to>
      <xdr:col>20</xdr:col>
      <xdr:colOff>38100</xdr:colOff>
      <xdr:row>61</xdr:row>
      <xdr:rowOff>77470</xdr:rowOff>
    </xdr:to>
    <xdr:sp macro="" textlink="">
      <xdr:nvSpPr>
        <xdr:cNvPr id="189" name="楕円 188"/>
        <xdr:cNvSpPr/>
      </xdr:nvSpPr>
      <xdr:spPr>
        <a:xfrm>
          <a:off x="3746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76200</xdr:rowOff>
    </xdr:to>
    <xdr:cxnSp macro="">
      <xdr:nvCxnSpPr>
        <xdr:cNvPr id="190" name="直線コネクタ 189"/>
        <xdr:cNvCxnSpPr/>
      </xdr:nvCxnSpPr>
      <xdr:spPr>
        <a:xfrm>
          <a:off x="3797300" y="104851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1" name="楕円 190"/>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26670</xdr:rowOff>
    </xdr:to>
    <xdr:cxnSp macro="">
      <xdr:nvCxnSpPr>
        <xdr:cNvPr id="192" name="直線コネクタ 191"/>
        <xdr:cNvCxnSpPr/>
      </xdr:nvCxnSpPr>
      <xdr:spPr>
        <a:xfrm>
          <a:off x="2908300" y="10435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48260</xdr:rowOff>
    </xdr:from>
    <xdr:to>
      <xdr:col>10</xdr:col>
      <xdr:colOff>165100</xdr:colOff>
      <xdr:row>60</xdr:row>
      <xdr:rowOff>149860</xdr:rowOff>
    </xdr:to>
    <xdr:sp macro="" textlink="">
      <xdr:nvSpPr>
        <xdr:cNvPr id="193" name="楕円 192"/>
        <xdr:cNvSpPr/>
      </xdr:nvSpPr>
      <xdr:spPr>
        <a:xfrm>
          <a:off x="196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148590</xdr:rowOff>
    </xdr:to>
    <xdr:cxnSp macro="">
      <xdr:nvCxnSpPr>
        <xdr:cNvPr id="194" name="直線コネクタ 193"/>
        <xdr:cNvCxnSpPr/>
      </xdr:nvCxnSpPr>
      <xdr:spPr>
        <a:xfrm>
          <a:off x="2019300" y="103860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170180</xdr:rowOff>
    </xdr:from>
    <xdr:to>
      <xdr:col>6</xdr:col>
      <xdr:colOff>38100</xdr:colOff>
      <xdr:row>60</xdr:row>
      <xdr:rowOff>100330</xdr:rowOff>
    </xdr:to>
    <xdr:sp macro="" textlink="">
      <xdr:nvSpPr>
        <xdr:cNvPr id="195" name="楕円 194"/>
        <xdr:cNvSpPr/>
      </xdr:nvSpPr>
      <xdr:spPr>
        <a:xfrm>
          <a:off x="107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49530</xdr:rowOff>
    </xdr:from>
    <xdr:to>
      <xdr:col>10</xdr:col>
      <xdr:colOff>114300</xdr:colOff>
      <xdr:row>60</xdr:row>
      <xdr:rowOff>99060</xdr:rowOff>
    </xdr:to>
    <xdr:cxnSp macro="">
      <xdr:nvCxnSpPr>
        <xdr:cNvPr id="196" name="直線コネクタ 195"/>
        <xdr:cNvCxnSpPr/>
      </xdr:nvCxnSpPr>
      <xdr:spPr>
        <a:xfrm>
          <a:off x="1130300" y="103365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9"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68597</xdr:rowOff>
    </xdr:from>
    <xdr:ext cx="405111" cy="259045"/>
    <xdr:sp macro="" textlink="">
      <xdr:nvSpPr>
        <xdr:cNvPr id="201" name="n_1mainValue【体育館・プール】&#10;有形固定資産減価償却率"/>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202" name="n_2mainValue【体育館・プール】&#10;有形固定資産減価償却率"/>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166387</xdr:rowOff>
    </xdr:from>
    <xdr:ext cx="405111" cy="259045"/>
    <xdr:sp macro="" textlink="">
      <xdr:nvSpPr>
        <xdr:cNvPr id="203" name="n_3mainValue【体育館・プール】&#10;有形固定資産減価償却率"/>
        <xdr:cNvSpPr txBox="1"/>
      </xdr:nvSpPr>
      <xdr:spPr>
        <a:xfrm>
          <a:off x="1816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116857</xdr:rowOff>
    </xdr:from>
    <xdr:ext cx="405111" cy="259045"/>
    <xdr:sp macro="" textlink="">
      <xdr:nvSpPr>
        <xdr:cNvPr id="204" name="n_4mainValue【体育館・プール】&#10;有形固定資産減価償却率"/>
        <xdr:cNvSpPr txBox="1"/>
      </xdr:nvSpPr>
      <xdr:spPr>
        <a:xfrm>
          <a:off x="927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16510</xdr:rowOff>
    </xdr:from>
    <xdr:to>
      <xdr:col>55</xdr:col>
      <xdr:colOff>50800</xdr:colOff>
      <xdr:row>61</xdr:row>
      <xdr:rowOff>118110</xdr:rowOff>
    </xdr:to>
    <xdr:sp macro="" textlink="">
      <xdr:nvSpPr>
        <xdr:cNvPr id="244" name="楕円 243"/>
        <xdr:cNvSpPr/>
      </xdr:nvSpPr>
      <xdr:spPr>
        <a:xfrm>
          <a:off x="104267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39387</xdr:rowOff>
    </xdr:from>
    <xdr:ext cx="469744" cy="259045"/>
    <xdr:sp macro="" textlink="">
      <xdr:nvSpPr>
        <xdr:cNvPr id="245" name="【体育館・プール】&#10;一人当たり面積該当値テキスト"/>
        <xdr:cNvSpPr txBox="1"/>
      </xdr:nvSpPr>
      <xdr:spPr>
        <a:xfrm>
          <a:off x="10515600" y="103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26670</xdr:rowOff>
    </xdr:from>
    <xdr:to>
      <xdr:col>50</xdr:col>
      <xdr:colOff>165100</xdr:colOff>
      <xdr:row>61</xdr:row>
      <xdr:rowOff>128270</xdr:rowOff>
    </xdr:to>
    <xdr:sp macro="" textlink="">
      <xdr:nvSpPr>
        <xdr:cNvPr id="246" name="楕円 245"/>
        <xdr:cNvSpPr/>
      </xdr:nvSpPr>
      <xdr:spPr>
        <a:xfrm>
          <a:off x="9588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67310</xdr:rowOff>
    </xdr:from>
    <xdr:to>
      <xdr:col>55</xdr:col>
      <xdr:colOff>0</xdr:colOff>
      <xdr:row>61</xdr:row>
      <xdr:rowOff>77470</xdr:rowOff>
    </xdr:to>
    <xdr:cxnSp macro="">
      <xdr:nvCxnSpPr>
        <xdr:cNvPr id="247" name="直線コネクタ 246"/>
        <xdr:cNvCxnSpPr/>
      </xdr:nvCxnSpPr>
      <xdr:spPr>
        <a:xfrm flipV="1">
          <a:off x="9639300" y="1052576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36830</xdr:rowOff>
    </xdr:from>
    <xdr:to>
      <xdr:col>46</xdr:col>
      <xdr:colOff>38100</xdr:colOff>
      <xdr:row>61</xdr:row>
      <xdr:rowOff>138430</xdr:rowOff>
    </xdr:to>
    <xdr:sp macro="" textlink="">
      <xdr:nvSpPr>
        <xdr:cNvPr id="248" name="楕円 247"/>
        <xdr:cNvSpPr/>
      </xdr:nvSpPr>
      <xdr:spPr>
        <a:xfrm>
          <a:off x="869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77470</xdr:rowOff>
    </xdr:from>
    <xdr:to>
      <xdr:col>50</xdr:col>
      <xdr:colOff>114300</xdr:colOff>
      <xdr:row>61</xdr:row>
      <xdr:rowOff>87630</xdr:rowOff>
    </xdr:to>
    <xdr:cxnSp macro="">
      <xdr:nvCxnSpPr>
        <xdr:cNvPr id="249" name="直線コネクタ 248"/>
        <xdr:cNvCxnSpPr/>
      </xdr:nvCxnSpPr>
      <xdr:spPr>
        <a:xfrm flipV="1">
          <a:off x="8750300" y="105359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86360</xdr:rowOff>
    </xdr:from>
    <xdr:to>
      <xdr:col>41</xdr:col>
      <xdr:colOff>101600</xdr:colOff>
      <xdr:row>62</xdr:row>
      <xdr:rowOff>16510</xdr:rowOff>
    </xdr:to>
    <xdr:sp macro="" textlink="">
      <xdr:nvSpPr>
        <xdr:cNvPr id="250" name="楕円 249"/>
        <xdr:cNvSpPr/>
      </xdr:nvSpPr>
      <xdr:spPr>
        <a:xfrm>
          <a:off x="781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87630</xdr:rowOff>
    </xdr:from>
    <xdr:to>
      <xdr:col>45</xdr:col>
      <xdr:colOff>177800</xdr:colOff>
      <xdr:row>61</xdr:row>
      <xdr:rowOff>137160</xdr:rowOff>
    </xdr:to>
    <xdr:cxnSp macro="">
      <xdr:nvCxnSpPr>
        <xdr:cNvPr id="251" name="直線コネクタ 250"/>
        <xdr:cNvCxnSpPr/>
      </xdr:nvCxnSpPr>
      <xdr:spPr>
        <a:xfrm flipV="1">
          <a:off x="7861300" y="105460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95250</xdr:rowOff>
    </xdr:from>
    <xdr:to>
      <xdr:col>36</xdr:col>
      <xdr:colOff>165100</xdr:colOff>
      <xdr:row>62</xdr:row>
      <xdr:rowOff>25400</xdr:rowOff>
    </xdr:to>
    <xdr:sp macro="" textlink="">
      <xdr:nvSpPr>
        <xdr:cNvPr id="252" name="楕円 251"/>
        <xdr:cNvSpPr/>
      </xdr:nvSpPr>
      <xdr:spPr>
        <a:xfrm>
          <a:off x="69215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137160</xdr:rowOff>
    </xdr:from>
    <xdr:to>
      <xdr:col>41</xdr:col>
      <xdr:colOff>50800</xdr:colOff>
      <xdr:row>61</xdr:row>
      <xdr:rowOff>146050</xdr:rowOff>
    </xdr:to>
    <xdr:cxnSp macro="">
      <xdr:nvCxnSpPr>
        <xdr:cNvPr id="253" name="直線コネクタ 252"/>
        <xdr:cNvCxnSpPr/>
      </xdr:nvCxnSpPr>
      <xdr:spPr>
        <a:xfrm flipV="1">
          <a:off x="6972300" y="105956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144797</xdr:rowOff>
    </xdr:from>
    <xdr:ext cx="469744" cy="259045"/>
    <xdr:sp macro="" textlink="">
      <xdr:nvSpPr>
        <xdr:cNvPr id="258" name="n_1mainValue【体育館・プール】&#10;一人当たり面積"/>
        <xdr:cNvSpPr txBox="1"/>
      </xdr:nvSpPr>
      <xdr:spPr>
        <a:xfrm>
          <a:off x="93917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154957</xdr:rowOff>
    </xdr:from>
    <xdr:ext cx="469744" cy="259045"/>
    <xdr:sp macro="" textlink="">
      <xdr:nvSpPr>
        <xdr:cNvPr id="259" name="n_2mainValue【体育館・プール】&#10;一人当たり面積"/>
        <xdr:cNvSpPr txBox="1"/>
      </xdr:nvSpPr>
      <xdr:spPr>
        <a:xfrm>
          <a:off x="8515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60" name="n_3main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41927</xdr:rowOff>
    </xdr:from>
    <xdr:ext cx="469744" cy="259045"/>
    <xdr:sp macro="" textlink="">
      <xdr:nvSpPr>
        <xdr:cNvPr id="261" name="n_4mainValue【体育館・プール】&#10;一人当たり面積"/>
        <xdr:cNvSpPr txBox="1"/>
      </xdr:nvSpPr>
      <xdr:spPr>
        <a:xfrm>
          <a:off x="6737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302" name="楕円 301"/>
        <xdr:cNvSpPr/>
      </xdr:nvSpPr>
      <xdr:spPr>
        <a:xfrm>
          <a:off x="45847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121938</xdr:rowOff>
    </xdr:from>
    <xdr:ext cx="405111" cy="259045"/>
    <xdr:sp macro="" textlink="">
      <xdr:nvSpPr>
        <xdr:cNvPr id="303" name="【福祉施設】&#10;有形固定資産減価償却率該当値テキスト"/>
        <xdr:cNvSpPr txBox="1"/>
      </xdr:nvSpPr>
      <xdr:spPr>
        <a:xfrm>
          <a:off x="4673600"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04" name="楕円 303"/>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22861</xdr:rowOff>
    </xdr:to>
    <xdr:cxnSp macro="">
      <xdr:nvCxnSpPr>
        <xdr:cNvPr id="305" name="直線コネクタ 304"/>
        <xdr:cNvCxnSpPr/>
      </xdr:nvCxnSpPr>
      <xdr:spPr>
        <a:xfrm>
          <a:off x="3797300" y="1403413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306" name="楕円 305"/>
        <xdr:cNvSpPr/>
      </xdr:nvSpPr>
      <xdr:spPr>
        <a:xfrm>
          <a:off x="2857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81</xdr:row>
      <xdr:rowOff>146686</xdr:rowOff>
    </xdr:to>
    <xdr:cxnSp macro="">
      <xdr:nvCxnSpPr>
        <xdr:cNvPr id="307" name="直線コネクタ 306"/>
        <xdr:cNvCxnSpPr/>
      </xdr:nvCxnSpPr>
      <xdr:spPr>
        <a:xfrm>
          <a:off x="2908300" y="139865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636</xdr:rowOff>
    </xdr:from>
    <xdr:to>
      <xdr:col>10</xdr:col>
      <xdr:colOff>165100</xdr:colOff>
      <xdr:row>81</xdr:row>
      <xdr:rowOff>102236</xdr:rowOff>
    </xdr:to>
    <xdr:sp macro="" textlink="">
      <xdr:nvSpPr>
        <xdr:cNvPr id="308" name="楕円 307"/>
        <xdr:cNvSpPr/>
      </xdr:nvSpPr>
      <xdr:spPr>
        <a:xfrm>
          <a:off x="1968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51436</xdr:rowOff>
    </xdr:from>
    <xdr:to>
      <xdr:col>15</xdr:col>
      <xdr:colOff>50800</xdr:colOff>
      <xdr:row>81</xdr:row>
      <xdr:rowOff>99061</xdr:rowOff>
    </xdr:to>
    <xdr:cxnSp macro="">
      <xdr:nvCxnSpPr>
        <xdr:cNvPr id="309" name="直線コネクタ 308"/>
        <xdr:cNvCxnSpPr/>
      </xdr:nvCxnSpPr>
      <xdr:spPr>
        <a:xfrm>
          <a:off x="2019300" y="139388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10" name="楕円 309"/>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51436</xdr:rowOff>
    </xdr:to>
    <xdr:cxnSp macro="">
      <xdr:nvCxnSpPr>
        <xdr:cNvPr id="311" name="直線コネクタ 310"/>
        <xdr:cNvCxnSpPr/>
      </xdr:nvCxnSpPr>
      <xdr:spPr>
        <a:xfrm>
          <a:off x="1130300" y="138912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16" name="n_1main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7" name="n_2main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18" name="n_3mainValue【福祉施設】&#10;有形固定資産減価償却率"/>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9" name="n_4mainValue【福祉施設】&#10;有形固定資産減価償却率"/>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144055</xdr:rowOff>
    </xdr:from>
    <xdr:to>
      <xdr:col>55</xdr:col>
      <xdr:colOff>50800</xdr:colOff>
      <xdr:row>83</xdr:row>
      <xdr:rowOff>74205</xdr:rowOff>
    </xdr:to>
    <xdr:sp macro="" textlink="">
      <xdr:nvSpPr>
        <xdr:cNvPr id="361" name="楕円 360"/>
        <xdr:cNvSpPr/>
      </xdr:nvSpPr>
      <xdr:spPr>
        <a:xfrm>
          <a:off x="10426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166932</xdr:rowOff>
    </xdr:from>
    <xdr:ext cx="469744" cy="259045"/>
    <xdr:sp macro="" textlink="">
      <xdr:nvSpPr>
        <xdr:cNvPr id="362" name="【福祉施設】&#10;一人当たり面積該当値テキスト"/>
        <xdr:cNvSpPr txBox="1"/>
      </xdr:nvSpPr>
      <xdr:spPr>
        <a:xfrm>
          <a:off x="10515600" y="1405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157118</xdr:rowOff>
    </xdr:from>
    <xdr:to>
      <xdr:col>50</xdr:col>
      <xdr:colOff>165100</xdr:colOff>
      <xdr:row>83</xdr:row>
      <xdr:rowOff>87268</xdr:rowOff>
    </xdr:to>
    <xdr:sp macro="" textlink="">
      <xdr:nvSpPr>
        <xdr:cNvPr id="363" name="楕円 362"/>
        <xdr:cNvSpPr/>
      </xdr:nvSpPr>
      <xdr:spPr>
        <a:xfrm>
          <a:off x="9588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23405</xdr:rowOff>
    </xdr:from>
    <xdr:to>
      <xdr:col>55</xdr:col>
      <xdr:colOff>0</xdr:colOff>
      <xdr:row>83</xdr:row>
      <xdr:rowOff>36468</xdr:rowOff>
    </xdr:to>
    <xdr:cxnSp macro="">
      <xdr:nvCxnSpPr>
        <xdr:cNvPr id="364" name="直線コネクタ 363"/>
        <xdr:cNvCxnSpPr/>
      </xdr:nvCxnSpPr>
      <xdr:spPr>
        <a:xfrm flipV="1">
          <a:off x="9639300" y="1425375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166914</xdr:rowOff>
    </xdr:from>
    <xdr:to>
      <xdr:col>46</xdr:col>
      <xdr:colOff>38100</xdr:colOff>
      <xdr:row>83</xdr:row>
      <xdr:rowOff>97064</xdr:rowOff>
    </xdr:to>
    <xdr:sp macro="" textlink="">
      <xdr:nvSpPr>
        <xdr:cNvPr id="365" name="楕円 364"/>
        <xdr:cNvSpPr/>
      </xdr:nvSpPr>
      <xdr:spPr>
        <a:xfrm>
          <a:off x="8699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36468</xdr:rowOff>
    </xdr:from>
    <xdr:to>
      <xdr:col>50</xdr:col>
      <xdr:colOff>114300</xdr:colOff>
      <xdr:row>83</xdr:row>
      <xdr:rowOff>46264</xdr:rowOff>
    </xdr:to>
    <xdr:cxnSp macro="">
      <xdr:nvCxnSpPr>
        <xdr:cNvPr id="366" name="直線コネクタ 365"/>
        <xdr:cNvCxnSpPr/>
      </xdr:nvCxnSpPr>
      <xdr:spPr>
        <a:xfrm flipV="1">
          <a:off x="8750300" y="142668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11793</xdr:rowOff>
    </xdr:from>
    <xdr:to>
      <xdr:col>41</xdr:col>
      <xdr:colOff>101600</xdr:colOff>
      <xdr:row>83</xdr:row>
      <xdr:rowOff>113393</xdr:rowOff>
    </xdr:to>
    <xdr:sp macro="" textlink="">
      <xdr:nvSpPr>
        <xdr:cNvPr id="367" name="楕円 366"/>
        <xdr:cNvSpPr/>
      </xdr:nvSpPr>
      <xdr:spPr>
        <a:xfrm>
          <a:off x="7810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46264</xdr:rowOff>
    </xdr:from>
    <xdr:to>
      <xdr:col>45</xdr:col>
      <xdr:colOff>177800</xdr:colOff>
      <xdr:row>83</xdr:row>
      <xdr:rowOff>62593</xdr:rowOff>
    </xdr:to>
    <xdr:cxnSp macro="">
      <xdr:nvCxnSpPr>
        <xdr:cNvPr id="368" name="直線コネクタ 367"/>
        <xdr:cNvCxnSpPr/>
      </xdr:nvCxnSpPr>
      <xdr:spPr>
        <a:xfrm flipV="1">
          <a:off x="7861300" y="142766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28121</xdr:rowOff>
    </xdr:from>
    <xdr:to>
      <xdr:col>36</xdr:col>
      <xdr:colOff>165100</xdr:colOff>
      <xdr:row>83</xdr:row>
      <xdr:rowOff>129721</xdr:rowOff>
    </xdr:to>
    <xdr:sp macro="" textlink="">
      <xdr:nvSpPr>
        <xdr:cNvPr id="369" name="楕円 368"/>
        <xdr:cNvSpPr/>
      </xdr:nvSpPr>
      <xdr:spPr>
        <a:xfrm>
          <a:off x="6921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62593</xdr:rowOff>
    </xdr:from>
    <xdr:to>
      <xdr:col>41</xdr:col>
      <xdr:colOff>50800</xdr:colOff>
      <xdr:row>83</xdr:row>
      <xdr:rowOff>78921</xdr:rowOff>
    </xdr:to>
    <xdr:cxnSp macro="">
      <xdr:nvCxnSpPr>
        <xdr:cNvPr id="370" name="直線コネクタ 369"/>
        <xdr:cNvCxnSpPr/>
      </xdr:nvCxnSpPr>
      <xdr:spPr>
        <a:xfrm flipV="1">
          <a:off x="6972300" y="142929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103795</xdr:rowOff>
    </xdr:from>
    <xdr:ext cx="469744" cy="259045"/>
    <xdr:sp macro="" textlink="">
      <xdr:nvSpPr>
        <xdr:cNvPr id="375" name="n_1mainValue【福祉施設】&#10;一人当たり面積"/>
        <xdr:cNvSpPr txBox="1"/>
      </xdr:nvSpPr>
      <xdr:spPr>
        <a:xfrm>
          <a:off x="93917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113591</xdr:rowOff>
    </xdr:from>
    <xdr:ext cx="469744" cy="259045"/>
    <xdr:sp macro="" textlink="">
      <xdr:nvSpPr>
        <xdr:cNvPr id="376" name="n_2mainValue【福祉施設】&#10;一人当たり面積"/>
        <xdr:cNvSpPr txBox="1"/>
      </xdr:nvSpPr>
      <xdr:spPr>
        <a:xfrm>
          <a:off x="85154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129920</xdr:rowOff>
    </xdr:from>
    <xdr:ext cx="469744" cy="259045"/>
    <xdr:sp macro="" textlink="">
      <xdr:nvSpPr>
        <xdr:cNvPr id="377" name="n_3mainValue【福祉施設】&#10;一人当たり面積"/>
        <xdr:cNvSpPr txBox="1"/>
      </xdr:nvSpPr>
      <xdr:spPr>
        <a:xfrm>
          <a:off x="7626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146248</xdr:rowOff>
    </xdr:from>
    <xdr:ext cx="469744" cy="259045"/>
    <xdr:sp macro="" textlink="">
      <xdr:nvSpPr>
        <xdr:cNvPr id="378" name="n_4mainValue【福祉施設】&#10;一人当たり面積"/>
        <xdr:cNvSpPr txBox="1"/>
      </xdr:nvSpPr>
      <xdr:spPr>
        <a:xfrm>
          <a:off x="6737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169092</xdr:rowOff>
    </xdr:from>
    <xdr:to>
      <xdr:col>24</xdr:col>
      <xdr:colOff>114300</xdr:colOff>
      <xdr:row>107</xdr:row>
      <xdr:rowOff>99242</xdr:rowOff>
    </xdr:to>
    <xdr:sp macro="" textlink="">
      <xdr:nvSpPr>
        <xdr:cNvPr id="420" name="楕円 419"/>
        <xdr:cNvSpPr/>
      </xdr:nvSpPr>
      <xdr:spPr>
        <a:xfrm>
          <a:off x="4584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147519</xdr:rowOff>
    </xdr:from>
    <xdr:ext cx="405111" cy="259045"/>
    <xdr:sp macro="" textlink="">
      <xdr:nvSpPr>
        <xdr:cNvPr id="421" name="【市民会館】&#10;有形固定資産減価償却率該当値テキスト"/>
        <xdr:cNvSpPr txBox="1"/>
      </xdr:nvSpPr>
      <xdr:spPr>
        <a:xfrm>
          <a:off x="4673600"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131536</xdr:rowOff>
    </xdr:from>
    <xdr:to>
      <xdr:col>20</xdr:col>
      <xdr:colOff>38100</xdr:colOff>
      <xdr:row>107</xdr:row>
      <xdr:rowOff>61686</xdr:rowOff>
    </xdr:to>
    <xdr:sp macro="" textlink="">
      <xdr:nvSpPr>
        <xdr:cNvPr id="422" name="楕円 421"/>
        <xdr:cNvSpPr/>
      </xdr:nvSpPr>
      <xdr:spPr>
        <a:xfrm>
          <a:off x="3746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10886</xdr:rowOff>
    </xdr:from>
    <xdr:to>
      <xdr:col>24</xdr:col>
      <xdr:colOff>63500</xdr:colOff>
      <xdr:row>107</xdr:row>
      <xdr:rowOff>48442</xdr:rowOff>
    </xdr:to>
    <xdr:cxnSp macro="">
      <xdr:nvCxnSpPr>
        <xdr:cNvPr id="423" name="直線コネクタ 422"/>
        <xdr:cNvCxnSpPr/>
      </xdr:nvCxnSpPr>
      <xdr:spPr>
        <a:xfrm>
          <a:off x="3797300" y="183560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100512</xdr:rowOff>
    </xdr:from>
    <xdr:to>
      <xdr:col>15</xdr:col>
      <xdr:colOff>101600</xdr:colOff>
      <xdr:row>107</xdr:row>
      <xdr:rowOff>30662</xdr:rowOff>
    </xdr:to>
    <xdr:sp macro="" textlink="">
      <xdr:nvSpPr>
        <xdr:cNvPr id="424" name="楕円 423"/>
        <xdr:cNvSpPr/>
      </xdr:nvSpPr>
      <xdr:spPr>
        <a:xfrm>
          <a:off x="2857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151312</xdr:rowOff>
    </xdr:from>
    <xdr:to>
      <xdr:col>19</xdr:col>
      <xdr:colOff>177800</xdr:colOff>
      <xdr:row>107</xdr:row>
      <xdr:rowOff>10886</xdr:rowOff>
    </xdr:to>
    <xdr:cxnSp macro="">
      <xdr:nvCxnSpPr>
        <xdr:cNvPr id="425" name="直線コネクタ 424"/>
        <xdr:cNvCxnSpPr/>
      </xdr:nvCxnSpPr>
      <xdr:spPr>
        <a:xfrm>
          <a:off x="2908300" y="183250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77651</xdr:rowOff>
    </xdr:from>
    <xdr:to>
      <xdr:col>10</xdr:col>
      <xdr:colOff>165100</xdr:colOff>
      <xdr:row>107</xdr:row>
      <xdr:rowOff>7801</xdr:rowOff>
    </xdr:to>
    <xdr:sp macro="" textlink="">
      <xdr:nvSpPr>
        <xdr:cNvPr id="426" name="楕円 425"/>
        <xdr:cNvSpPr/>
      </xdr:nvSpPr>
      <xdr:spPr>
        <a:xfrm>
          <a:off x="1968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128451</xdr:rowOff>
    </xdr:from>
    <xdr:to>
      <xdr:col>15</xdr:col>
      <xdr:colOff>50800</xdr:colOff>
      <xdr:row>106</xdr:row>
      <xdr:rowOff>151312</xdr:rowOff>
    </xdr:to>
    <xdr:cxnSp macro="">
      <xdr:nvCxnSpPr>
        <xdr:cNvPr id="427" name="直線コネクタ 426"/>
        <xdr:cNvCxnSpPr/>
      </xdr:nvCxnSpPr>
      <xdr:spPr>
        <a:xfrm>
          <a:off x="2019300" y="183021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53158</xdr:rowOff>
    </xdr:from>
    <xdr:to>
      <xdr:col>6</xdr:col>
      <xdr:colOff>38100</xdr:colOff>
      <xdr:row>106</xdr:row>
      <xdr:rowOff>154758</xdr:rowOff>
    </xdr:to>
    <xdr:sp macro="" textlink="">
      <xdr:nvSpPr>
        <xdr:cNvPr id="428" name="楕円 427"/>
        <xdr:cNvSpPr/>
      </xdr:nvSpPr>
      <xdr:spPr>
        <a:xfrm>
          <a:off x="1079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103958</xdr:rowOff>
    </xdr:from>
    <xdr:to>
      <xdr:col>10</xdr:col>
      <xdr:colOff>114300</xdr:colOff>
      <xdr:row>106</xdr:row>
      <xdr:rowOff>128451</xdr:rowOff>
    </xdr:to>
    <xdr:cxnSp macro="">
      <xdr:nvCxnSpPr>
        <xdr:cNvPr id="429" name="直線コネクタ 428"/>
        <xdr:cNvCxnSpPr/>
      </xdr:nvCxnSpPr>
      <xdr:spPr>
        <a:xfrm>
          <a:off x="1130300" y="1827765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52813</xdr:rowOff>
    </xdr:from>
    <xdr:ext cx="405111" cy="259045"/>
    <xdr:sp macro="" textlink="">
      <xdr:nvSpPr>
        <xdr:cNvPr id="434" name="n_1mainValue【市民会館】&#10;有形固定資産減価償却率"/>
        <xdr:cNvSpPr txBox="1"/>
      </xdr:nvSpPr>
      <xdr:spPr>
        <a:xfrm>
          <a:off x="35820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21789</xdr:rowOff>
    </xdr:from>
    <xdr:ext cx="405111" cy="259045"/>
    <xdr:sp macro="" textlink="">
      <xdr:nvSpPr>
        <xdr:cNvPr id="435" name="n_2mainValue【市民会館】&#10;有形固定資産減価償却率"/>
        <xdr:cNvSpPr txBox="1"/>
      </xdr:nvSpPr>
      <xdr:spPr>
        <a:xfrm>
          <a:off x="2705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170378</xdr:rowOff>
    </xdr:from>
    <xdr:ext cx="405111" cy="259045"/>
    <xdr:sp macro="" textlink="">
      <xdr:nvSpPr>
        <xdr:cNvPr id="436" name="n_3mainValue【市民会館】&#10;有形固定資産減価償却率"/>
        <xdr:cNvSpPr txBox="1"/>
      </xdr:nvSpPr>
      <xdr:spPr>
        <a:xfrm>
          <a:off x="1816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145885</xdr:rowOff>
    </xdr:from>
    <xdr:ext cx="405111" cy="259045"/>
    <xdr:sp macro="" textlink="">
      <xdr:nvSpPr>
        <xdr:cNvPr id="437" name="n_4mainValue【市民会館】&#10;有形固定資産減価償却率"/>
        <xdr:cNvSpPr txBox="1"/>
      </xdr:nvSpPr>
      <xdr:spPr>
        <a:xfrm>
          <a:off x="927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78739</xdr:rowOff>
    </xdr:from>
    <xdr:to>
      <xdr:col>55</xdr:col>
      <xdr:colOff>50800</xdr:colOff>
      <xdr:row>106</xdr:row>
      <xdr:rowOff>8889</xdr:rowOff>
    </xdr:to>
    <xdr:sp macro="" textlink="">
      <xdr:nvSpPr>
        <xdr:cNvPr id="477" name="楕円 476"/>
        <xdr:cNvSpPr/>
      </xdr:nvSpPr>
      <xdr:spPr>
        <a:xfrm>
          <a:off x="104267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101616</xdr:rowOff>
    </xdr:from>
    <xdr:ext cx="469744" cy="259045"/>
    <xdr:sp macro="" textlink="">
      <xdr:nvSpPr>
        <xdr:cNvPr id="478" name="【市民会館】&#10;一人当たり面積該当値テキスト"/>
        <xdr:cNvSpPr txBox="1"/>
      </xdr:nvSpPr>
      <xdr:spPr>
        <a:xfrm>
          <a:off x="10515600" y="1793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90170</xdr:rowOff>
    </xdr:from>
    <xdr:to>
      <xdr:col>50</xdr:col>
      <xdr:colOff>165100</xdr:colOff>
      <xdr:row>106</xdr:row>
      <xdr:rowOff>20320</xdr:rowOff>
    </xdr:to>
    <xdr:sp macro="" textlink="">
      <xdr:nvSpPr>
        <xdr:cNvPr id="479" name="楕円 478"/>
        <xdr:cNvSpPr/>
      </xdr:nvSpPr>
      <xdr:spPr>
        <a:xfrm>
          <a:off x="9588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129539</xdr:rowOff>
    </xdr:from>
    <xdr:to>
      <xdr:col>55</xdr:col>
      <xdr:colOff>0</xdr:colOff>
      <xdr:row>105</xdr:row>
      <xdr:rowOff>140970</xdr:rowOff>
    </xdr:to>
    <xdr:cxnSp macro="">
      <xdr:nvCxnSpPr>
        <xdr:cNvPr id="480" name="直線コネクタ 479"/>
        <xdr:cNvCxnSpPr/>
      </xdr:nvCxnSpPr>
      <xdr:spPr>
        <a:xfrm flipV="1">
          <a:off x="9639300" y="181317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81" name="楕円 480"/>
        <xdr:cNvSpPr/>
      </xdr:nvSpPr>
      <xdr:spPr>
        <a:xfrm>
          <a:off x="8699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140970</xdr:rowOff>
    </xdr:from>
    <xdr:to>
      <xdr:col>50</xdr:col>
      <xdr:colOff>114300</xdr:colOff>
      <xdr:row>105</xdr:row>
      <xdr:rowOff>148589</xdr:rowOff>
    </xdr:to>
    <xdr:cxnSp macro="">
      <xdr:nvCxnSpPr>
        <xdr:cNvPr id="482" name="直線コネクタ 481"/>
        <xdr:cNvCxnSpPr/>
      </xdr:nvCxnSpPr>
      <xdr:spPr>
        <a:xfrm flipV="1">
          <a:off x="8750300" y="18143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111125</xdr:rowOff>
    </xdr:from>
    <xdr:to>
      <xdr:col>41</xdr:col>
      <xdr:colOff>101600</xdr:colOff>
      <xdr:row>106</xdr:row>
      <xdr:rowOff>41275</xdr:rowOff>
    </xdr:to>
    <xdr:sp macro="" textlink="">
      <xdr:nvSpPr>
        <xdr:cNvPr id="483" name="楕円 482"/>
        <xdr:cNvSpPr/>
      </xdr:nvSpPr>
      <xdr:spPr>
        <a:xfrm>
          <a:off x="7810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148589</xdr:rowOff>
    </xdr:from>
    <xdr:to>
      <xdr:col>45</xdr:col>
      <xdr:colOff>177800</xdr:colOff>
      <xdr:row>105</xdr:row>
      <xdr:rowOff>161925</xdr:rowOff>
    </xdr:to>
    <xdr:cxnSp macro="">
      <xdr:nvCxnSpPr>
        <xdr:cNvPr id="484" name="直線コネクタ 483"/>
        <xdr:cNvCxnSpPr/>
      </xdr:nvCxnSpPr>
      <xdr:spPr>
        <a:xfrm flipV="1">
          <a:off x="7861300" y="181508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120650</xdr:rowOff>
    </xdr:from>
    <xdr:to>
      <xdr:col>36</xdr:col>
      <xdr:colOff>165100</xdr:colOff>
      <xdr:row>106</xdr:row>
      <xdr:rowOff>50800</xdr:rowOff>
    </xdr:to>
    <xdr:sp macro="" textlink="">
      <xdr:nvSpPr>
        <xdr:cNvPr id="485" name="楕円 484"/>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161925</xdr:rowOff>
    </xdr:from>
    <xdr:to>
      <xdr:col>41</xdr:col>
      <xdr:colOff>50800</xdr:colOff>
      <xdr:row>106</xdr:row>
      <xdr:rowOff>0</xdr:rowOff>
    </xdr:to>
    <xdr:cxnSp macro="">
      <xdr:nvCxnSpPr>
        <xdr:cNvPr id="486" name="直線コネクタ 485"/>
        <xdr:cNvCxnSpPr/>
      </xdr:nvCxnSpPr>
      <xdr:spPr>
        <a:xfrm flipV="1">
          <a:off x="6972300" y="18164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36847</xdr:rowOff>
    </xdr:from>
    <xdr:ext cx="469744" cy="259045"/>
    <xdr:sp macro="" textlink="">
      <xdr:nvSpPr>
        <xdr:cNvPr id="491" name="n_1mainValue【市民会館】&#10;一人当たり面積"/>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492" name="n_2mainValue【市民会館】&#10;一人当たり面積"/>
        <xdr:cNvSpPr txBox="1"/>
      </xdr:nvSpPr>
      <xdr:spPr>
        <a:xfrm>
          <a:off x="8515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57802</xdr:rowOff>
    </xdr:from>
    <xdr:ext cx="469744" cy="259045"/>
    <xdr:sp macro="" textlink="">
      <xdr:nvSpPr>
        <xdr:cNvPr id="493" name="n_3mainValue【市民会館】&#10;一人当たり面積"/>
        <xdr:cNvSpPr txBox="1"/>
      </xdr:nvSpPr>
      <xdr:spPr>
        <a:xfrm>
          <a:off x="7626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67327</xdr:rowOff>
    </xdr:from>
    <xdr:ext cx="469744" cy="259045"/>
    <xdr:sp macro="" textlink="">
      <xdr:nvSpPr>
        <xdr:cNvPr id="494" name="n_4mainValue【市民会館】&#10;一人当たり面積"/>
        <xdr:cNvSpPr txBox="1"/>
      </xdr:nvSpPr>
      <xdr:spPr>
        <a:xfrm>
          <a:off x="6737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116840</xdr:rowOff>
    </xdr:from>
    <xdr:to>
      <xdr:col>85</xdr:col>
      <xdr:colOff>177800</xdr:colOff>
      <xdr:row>42</xdr:row>
      <xdr:rowOff>46990</xdr:rowOff>
    </xdr:to>
    <xdr:sp macro="" textlink="">
      <xdr:nvSpPr>
        <xdr:cNvPr id="536" name="楕円 535"/>
        <xdr:cNvSpPr/>
      </xdr:nvSpPr>
      <xdr:spPr>
        <a:xfrm>
          <a:off x="16268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31767</xdr:rowOff>
    </xdr:from>
    <xdr:ext cx="405111" cy="259045"/>
    <xdr:sp macro="" textlink="">
      <xdr:nvSpPr>
        <xdr:cNvPr id="537" name="【一般廃棄物処理施設】&#10;有形固定資産減価償却率該当値テキスト"/>
        <xdr:cNvSpPr txBox="1"/>
      </xdr:nvSpPr>
      <xdr:spPr>
        <a:xfrm>
          <a:off x="16357600" y="706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76019</xdr:rowOff>
    </xdr:from>
    <xdr:to>
      <xdr:col>81</xdr:col>
      <xdr:colOff>101600</xdr:colOff>
      <xdr:row>42</xdr:row>
      <xdr:rowOff>6169</xdr:rowOff>
    </xdr:to>
    <xdr:sp macro="" textlink="">
      <xdr:nvSpPr>
        <xdr:cNvPr id="538" name="楕円 537"/>
        <xdr:cNvSpPr/>
      </xdr:nvSpPr>
      <xdr:spPr>
        <a:xfrm>
          <a:off x="15430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126819</xdr:rowOff>
    </xdr:from>
    <xdr:to>
      <xdr:col>85</xdr:col>
      <xdr:colOff>127000</xdr:colOff>
      <xdr:row>41</xdr:row>
      <xdr:rowOff>167640</xdr:rowOff>
    </xdr:to>
    <xdr:cxnSp macro="">
      <xdr:nvCxnSpPr>
        <xdr:cNvPr id="539" name="直線コネクタ 538"/>
        <xdr:cNvCxnSpPr/>
      </xdr:nvCxnSpPr>
      <xdr:spPr>
        <a:xfrm>
          <a:off x="15481300" y="715626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33565</xdr:rowOff>
    </xdr:from>
    <xdr:to>
      <xdr:col>76</xdr:col>
      <xdr:colOff>165100</xdr:colOff>
      <xdr:row>41</xdr:row>
      <xdr:rowOff>135165</xdr:rowOff>
    </xdr:to>
    <xdr:sp macro="" textlink="">
      <xdr:nvSpPr>
        <xdr:cNvPr id="540" name="楕円 539"/>
        <xdr:cNvSpPr/>
      </xdr:nvSpPr>
      <xdr:spPr>
        <a:xfrm>
          <a:off x="14541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84365</xdr:rowOff>
    </xdr:from>
    <xdr:to>
      <xdr:col>81</xdr:col>
      <xdr:colOff>50800</xdr:colOff>
      <xdr:row>41</xdr:row>
      <xdr:rowOff>126819</xdr:rowOff>
    </xdr:to>
    <xdr:cxnSp macro="">
      <xdr:nvCxnSpPr>
        <xdr:cNvPr id="541" name="直線コネクタ 540"/>
        <xdr:cNvCxnSpPr/>
      </xdr:nvCxnSpPr>
      <xdr:spPr>
        <a:xfrm>
          <a:off x="14592300" y="71138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162560</xdr:rowOff>
    </xdr:from>
    <xdr:to>
      <xdr:col>72</xdr:col>
      <xdr:colOff>38100</xdr:colOff>
      <xdr:row>41</xdr:row>
      <xdr:rowOff>92710</xdr:rowOff>
    </xdr:to>
    <xdr:sp macro="" textlink="">
      <xdr:nvSpPr>
        <xdr:cNvPr id="542" name="楕円 541"/>
        <xdr:cNvSpPr/>
      </xdr:nvSpPr>
      <xdr:spPr>
        <a:xfrm>
          <a:off x="1365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41910</xdr:rowOff>
    </xdr:from>
    <xdr:to>
      <xdr:col>76</xdr:col>
      <xdr:colOff>114300</xdr:colOff>
      <xdr:row>41</xdr:row>
      <xdr:rowOff>84365</xdr:rowOff>
    </xdr:to>
    <xdr:cxnSp macro="">
      <xdr:nvCxnSpPr>
        <xdr:cNvPr id="543" name="直線コネクタ 542"/>
        <xdr:cNvCxnSpPr/>
      </xdr:nvCxnSpPr>
      <xdr:spPr>
        <a:xfrm>
          <a:off x="13703300" y="70713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120106</xdr:rowOff>
    </xdr:from>
    <xdr:to>
      <xdr:col>67</xdr:col>
      <xdr:colOff>101600</xdr:colOff>
      <xdr:row>41</xdr:row>
      <xdr:rowOff>50256</xdr:rowOff>
    </xdr:to>
    <xdr:sp macro="" textlink="">
      <xdr:nvSpPr>
        <xdr:cNvPr id="544" name="楕円 543"/>
        <xdr:cNvSpPr/>
      </xdr:nvSpPr>
      <xdr:spPr>
        <a:xfrm>
          <a:off x="12763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170906</xdr:rowOff>
    </xdr:from>
    <xdr:to>
      <xdr:col>71</xdr:col>
      <xdr:colOff>177800</xdr:colOff>
      <xdr:row>41</xdr:row>
      <xdr:rowOff>41910</xdr:rowOff>
    </xdr:to>
    <xdr:cxnSp macro="">
      <xdr:nvCxnSpPr>
        <xdr:cNvPr id="545" name="直線コネクタ 544"/>
        <xdr:cNvCxnSpPr/>
      </xdr:nvCxnSpPr>
      <xdr:spPr>
        <a:xfrm>
          <a:off x="12814300" y="70289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168746</xdr:rowOff>
    </xdr:from>
    <xdr:ext cx="405111" cy="259045"/>
    <xdr:sp macro="" textlink="">
      <xdr:nvSpPr>
        <xdr:cNvPr id="550" name="n_1mainValue【一般廃棄物処理施設】&#10;有形固定資産減価償却率"/>
        <xdr:cNvSpPr txBox="1"/>
      </xdr:nvSpPr>
      <xdr:spPr>
        <a:xfrm>
          <a:off x="152660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126292</xdr:rowOff>
    </xdr:from>
    <xdr:ext cx="405111" cy="259045"/>
    <xdr:sp macro="" textlink="">
      <xdr:nvSpPr>
        <xdr:cNvPr id="551" name="n_2mainValue【一般廃棄物処理施設】&#10;有形固定資産減価償却率"/>
        <xdr:cNvSpPr txBox="1"/>
      </xdr:nvSpPr>
      <xdr:spPr>
        <a:xfrm>
          <a:off x="14389744" y="71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83837</xdr:rowOff>
    </xdr:from>
    <xdr:ext cx="405111" cy="259045"/>
    <xdr:sp macro="" textlink="">
      <xdr:nvSpPr>
        <xdr:cNvPr id="552" name="n_3mainValue【一般廃棄物処理施設】&#10;有形固定資産減価償却率"/>
        <xdr:cNvSpPr txBox="1"/>
      </xdr:nvSpPr>
      <xdr:spPr>
        <a:xfrm>
          <a:off x="13500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41383</xdr:rowOff>
    </xdr:from>
    <xdr:ext cx="405111" cy="259045"/>
    <xdr:sp macro="" textlink="">
      <xdr:nvSpPr>
        <xdr:cNvPr id="553" name="n_4mainValue【一般廃棄物処理施設】&#10;有形固定資産減価償却率"/>
        <xdr:cNvSpPr txBox="1"/>
      </xdr:nvSpPr>
      <xdr:spPr>
        <a:xfrm>
          <a:off x="12611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28780</xdr:rowOff>
    </xdr:from>
    <xdr:to>
      <xdr:col>116</xdr:col>
      <xdr:colOff>114300</xdr:colOff>
      <xdr:row>42</xdr:row>
      <xdr:rowOff>130380</xdr:rowOff>
    </xdr:to>
    <xdr:sp macro="" textlink="">
      <xdr:nvSpPr>
        <xdr:cNvPr id="595" name="楕円 594"/>
        <xdr:cNvSpPr/>
      </xdr:nvSpPr>
      <xdr:spPr>
        <a:xfrm>
          <a:off x="22110700" y="72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115157</xdr:rowOff>
    </xdr:from>
    <xdr:ext cx="469744" cy="259045"/>
    <xdr:sp macro="" textlink="">
      <xdr:nvSpPr>
        <xdr:cNvPr id="596" name="【一般廃棄物処理施設】&#10;一人当たり有形固定資産（償却資産）額該当値テキスト"/>
        <xdr:cNvSpPr txBox="1"/>
      </xdr:nvSpPr>
      <xdr:spPr>
        <a:xfrm>
          <a:off x="22199600" y="71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29048</xdr:rowOff>
    </xdr:from>
    <xdr:to>
      <xdr:col>112</xdr:col>
      <xdr:colOff>38100</xdr:colOff>
      <xdr:row>42</xdr:row>
      <xdr:rowOff>130648</xdr:rowOff>
    </xdr:to>
    <xdr:sp macro="" textlink="">
      <xdr:nvSpPr>
        <xdr:cNvPr id="597" name="楕円 596"/>
        <xdr:cNvSpPr/>
      </xdr:nvSpPr>
      <xdr:spPr>
        <a:xfrm>
          <a:off x="21272500" y="72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79580</xdr:rowOff>
    </xdr:from>
    <xdr:to>
      <xdr:col>116</xdr:col>
      <xdr:colOff>63500</xdr:colOff>
      <xdr:row>42</xdr:row>
      <xdr:rowOff>79848</xdr:rowOff>
    </xdr:to>
    <xdr:cxnSp macro="">
      <xdr:nvCxnSpPr>
        <xdr:cNvPr id="598" name="直線コネクタ 597"/>
        <xdr:cNvCxnSpPr/>
      </xdr:nvCxnSpPr>
      <xdr:spPr>
        <a:xfrm flipV="1">
          <a:off x="21323300" y="7280480"/>
          <a:ext cx="8382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29280</xdr:rowOff>
    </xdr:from>
    <xdr:to>
      <xdr:col>107</xdr:col>
      <xdr:colOff>101600</xdr:colOff>
      <xdr:row>42</xdr:row>
      <xdr:rowOff>130880</xdr:rowOff>
    </xdr:to>
    <xdr:sp macro="" textlink="">
      <xdr:nvSpPr>
        <xdr:cNvPr id="599" name="楕円 598"/>
        <xdr:cNvSpPr/>
      </xdr:nvSpPr>
      <xdr:spPr>
        <a:xfrm>
          <a:off x="20383500" y="72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79848</xdr:rowOff>
    </xdr:from>
    <xdr:to>
      <xdr:col>111</xdr:col>
      <xdr:colOff>177800</xdr:colOff>
      <xdr:row>42</xdr:row>
      <xdr:rowOff>80080</xdr:rowOff>
    </xdr:to>
    <xdr:cxnSp macro="">
      <xdr:nvCxnSpPr>
        <xdr:cNvPr id="600" name="直線コネクタ 599"/>
        <xdr:cNvCxnSpPr/>
      </xdr:nvCxnSpPr>
      <xdr:spPr>
        <a:xfrm flipV="1">
          <a:off x="20434300" y="7280748"/>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29600</xdr:rowOff>
    </xdr:from>
    <xdr:to>
      <xdr:col>102</xdr:col>
      <xdr:colOff>165100</xdr:colOff>
      <xdr:row>42</xdr:row>
      <xdr:rowOff>131200</xdr:rowOff>
    </xdr:to>
    <xdr:sp macro="" textlink="">
      <xdr:nvSpPr>
        <xdr:cNvPr id="601" name="楕円 600"/>
        <xdr:cNvSpPr/>
      </xdr:nvSpPr>
      <xdr:spPr>
        <a:xfrm>
          <a:off x="19494500" y="72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80080</xdr:rowOff>
    </xdr:from>
    <xdr:to>
      <xdr:col>107</xdr:col>
      <xdr:colOff>50800</xdr:colOff>
      <xdr:row>42</xdr:row>
      <xdr:rowOff>80400</xdr:rowOff>
    </xdr:to>
    <xdr:cxnSp macro="">
      <xdr:nvCxnSpPr>
        <xdr:cNvPr id="602" name="直線コネクタ 601"/>
        <xdr:cNvCxnSpPr/>
      </xdr:nvCxnSpPr>
      <xdr:spPr>
        <a:xfrm flipV="1">
          <a:off x="19545300" y="728098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29861</xdr:rowOff>
    </xdr:from>
    <xdr:to>
      <xdr:col>98</xdr:col>
      <xdr:colOff>38100</xdr:colOff>
      <xdr:row>42</xdr:row>
      <xdr:rowOff>131461</xdr:rowOff>
    </xdr:to>
    <xdr:sp macro="" textlink="">
      <xdr:nvSpPr>
        <xdr:cNvPr id="603" name="楕円 602"/>
        <xdr:cNvSpPr/>
      </xdr:nvSpPr>
      <xdr:spPr>
        <a:xfrm>
          <a:off x="18605500" y="723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80400</xdr:rowOff>
    </xdr:from>
    <xdr:to>
      <xdr:col>102</xdr:col>
      <xdr:colOff>114300</xdr:colOff>
      <xdr:row>42</xdr:row>
      <xdr:rowOff>80661</xdr:rowOff>
    </xdr:to>
    <xdr:cxnSp macro="">
      <xdr:nvCxnSpPr>
        <xdr:cNvPr id="604" name="直線コネクタ 603"/>
        <xdr:cNvCxnSpPr/>
      </xdr:nvCxnSpPr>
      <xdr:spPr>
        <a:xfrm flipV="1">
          <a:off x="18656300" y="7281300"/>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121775</xdr:rowOff>
    </xdr:from>
    <xdr:ext cx="469744" cy="259045"/>
    <xdr:sp macro="" textlink="">
      <xdr:nvSpPr>
        <xdr:cNvPr id="609" name="n_1mainValue【一般廃棄物処理施設】&#10;一人当たり有形固定資産（償却資産）額"/>
        <xdr:cNvSpPr txBox="1"/>
      </xdr:nvSpPr>
      <xdr:spPr>
        <a:xfrm>
          <a:off x="21075728" y="732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122007</xdr:rowOff>
    </xdr:from>
    <xdr:ext cx="469744" cy="259045"/>
    <xdr:sp macro="" textlink="">
      <xdr:nvSpPr>
        <xdr:cNvPr id="610" name="n_2mainValue【一般廃棄物処理施設】&#10;一人当たり有形固定資産（償却資産）額"/>
        <xdr:cNvSpPr txBox="1"/>
      </xdr:nvSpPr>
      <xdr:spPr>
        <a:xfrm>
          <a:off x="20199428" y="73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122327</xdr:rowOff>
    </xdr:from>
    <xdr:ext cx="469744" cy="259045"/>
    <xdr:sp macro="" textlink="">
      <xdr:nvSpPr>
        <xdr:cNvPr id="611" name="n_3mainValue【一般廃棄物処理施設】&#10;一人当たり有形固定資産（償却資産）額"/>
        <xdr:cNvSpPr txBox="1"/>
      </xdr:nvSpPr>
      <xdr:spPr>
        <a:xfrm>
          <a:off x="19310428" y="732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122588</xdr:rowOff>
    </xdr:from>
    <xdr:ext cx="469744" cy="259045"/>
    <xdr:sp macro="" textlink="">
      <xdr:nvSpPr>
        <xdr:cNvPr id="612" name="n_4mainValue【一般廃棄物処理施設】&#10;一人当たり有形固定資産（償却資産）額"/>
        <xdr:cNvSpPr txBox="1"/>
      </xdr:nvSpPr>
      <xdr:spPr>
        <a:xfrm>
          <a:off x="18421428" y="732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8" name="【消防施設】&#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69" name="楕円 668"/>
        <xdr:cNvSpPr/>
      </xdr:nvSpPr>
      <xdr:spPr>
        <a:xfrm>
          <a:off x="16268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670" name="【消防施設】&#10;有形固定資産減価償却率該当値テキスト"/>
        <xdr:cNvSpPr txBox="1"/>
      </xdr:nvSpPr>
      <xdr:spPr>
        <a:xfrm>
          <a:off x="16357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23495</xdr:rowOff>
    </xdr:from>
    <xdr:to>
      <xdr:col>81</xdr:col>
      <xdr:colOff>101600</xdr:colOff>
      <xdr:row>82</xdr:row>
      <xdr:rowOff>125095</xdr:rowOff>
    </xdr:to>
    <xdr:sp macro="" textlink="">
      <xdr:nvSpPr>
        <xdr:cNvPr id="671" name="楕円 670"/>
        <xdr:cNvSpPr/>
      </xdr:nvSpPr>
      <xdr:spPr>
        <a:xfrm>
          <a:off x="15430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74295</xdr:rowOff>
    </xdr:from>
    <xdr:to>
      <xdr:col>85</xdr:col>
      <xdr:colOff>127000</xdr:colOff>
      <xdr:row>82</xdr:row>
      <xdr:rowOff>123825</xdr:rowOff>
    </xdr:to>
    <xdr:cxnSp macro="">
      <xdr:nvCxnSpPr>
        <xdr:cNvPr id="672" name="直線コネクタ 671"/>
        <xdr:cNvCxnSpPr/>
      </xdr:nvCxnSpPr>
      <xdr:spPr>
        <a:xfrm>
          <a:off x="15481300" y="141331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73" name="楕円 672"/>
        <xdr:cNvSpPr/>
      </xdr:nvSpPr>
      <xdr:spPr>
        <a:xfrm>
          <a:off x="14541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24764</xdr:rowOff>
    </xdr:from>
    <xdr:to>
      <xdr:col>81</xdr:col>
      <xdr:colOff>50800</xdr:colOff>
      <xdr:row>82</xdr:row>
      <xdr:rowOff>74295</xdr:rowOff>
    </xdr:to>
    <xdr:cxnSp macro="">
      <xdr:nvCxnSpPr>
        <xdr:cNvPr id="674" name="直線コネクタ 673"/>
        <xdr:cNvCxnSpPr/>
      </xdr:nvCxnSpPr>
      <xdr:spPr>
        <a:xfrm>
          <a:off x="14592300" y="140836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93980</xdr:rowOff>
    </xdr:from>
    <xdr:to>
      <xdr:col>72</xdr:col>
      <xdr:colOff>38100</xdr:colOff>
      <xdr:row>82</xdr:row>
      <xdr:rowOff>24130</xdr:rowOff>
    </xdr:to>
    <xdr:sp macro="" textlink="">
      <xdr:nvSpPr>
        <xdr:cNvPr id="675" name="楕円 674"/>
        <xdr:cNvSpPr/>
      </xdr:nvSpPr>
      <xdr:spPr>
        <a:xfrm>
          <a:off x="13652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144780</xdr:rowOff>
    </xdr:from>
    <xdr:to>
      <xdr:col>76</xdr:col>
      <xdr:colOff>114300</xdr:colOff>
      <xdr:row>82</xdr:row>
      <xdr:rowOff>24764</xdr:rowOff>
    </xdr:to>
    <xdr:cxnSp macro="">
      <xdr:nvCxnSpPr>
        <xdr:cNvPr id="676" name="直線コネクタ 675"/>
        <xdr:cNvCxnSpPr/>
      </xdr:nvCxnSpPr>
      <xdr:spPr>
        <a:xfrm>
          <a:off x="13703300" y="14032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42545</xdr:rowOff>
    </xdr:from>
    <xdr:to>
      <xdr:col>67</xdr:col>
      <xdr:colOff>101600</xdr:colOff>
      <xdr:row>81</xdr:row>
      <xdr:rowOff>144145</xdr:rowOff>
    </xdr:to>
    <xdr:sp macro="" textlink="">
      <xdr:nvSpPr>
        <xdr:cNvPr id="677" name="楕円 676"/>
        <xdr:cNvSpPr/>
      </xdr:nvSpPr>
      <xdr:spPr>
        <a:xfrm>
          <a:off x="12763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93345</xdr:rowOff>
    </xdr:from>
    <xdr:to>
      <xdr:col>71</xdr:col>
      <xdr:colOff>177800</xdr:colOff>
      <xdr:row>81</xdr:row>
      <xdr:rowOff>144780</xdr:rowOff>
    </xdr:to>
    <xdr:cxnSp macro="">
      <xdr:nvCxnSpPr>
        <xdr:cNvPr id="678" name="直線コネクタ 677"/>
        <xdr:cNvCxnSpPr/>
      </xdr:nvCxnSpPr>
      <xdr:spPr>
        <a:xfrm>
          <a:off x="12814300" y="139807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127652</xdr:rowOff>
    </xdr:from>
    <xdr:ext cx="405111" cy="259045"/>
    <xdr:sp macro="" textlink="">
      <xdr:nvSpPr>
        <xdr:cNvPr id="679" name="n_1aveValue【消防施設】&#10;有形固定資産減価償却率"/>
        <xdr:cNvSpPr txBox="1"/>
      </xdr:nvSpPr>
      <xdr:spPr>
        <a:xfrm>
          <a:off x="15266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80027</xdr:rowOff>
    </xdr:from>
    <xdr:ext cx="405111" cy="259045"/>
    <xdr:sp macro="" textlink="">
      <xdr:nvSpPr>
        <xdr:cNvPr id="680" name="n_2aveValue【消防施設】&#10;有形固定資産減価償却率"/>
        <xdr:cNvSpPr txBox="1"/>
      </xdr:nvSpPr>
      <xdr:spPr>
        <a:xfrm>
          <a:off x="14389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81" name="n_3aveValue【消防施設】&#10;有形固定資産減価償却率"/>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682" name="n_4aveValue【消防施設】&#10;有形固定資産減価償却率"/>
        <xdr:cNvSpPr txBox="1"/>
      </xdr:nvSpPr>
      <xdr:spPr>
        <a:xfrm>
          <a:off x="12611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141622</xdr:rowOff>
    </xdr:from>
    <xdr:ext cx="405111" cy="259045"/>
    <xdr:sp macro="" textlink="">
      <xdr:nvSpPr>
        <xdr:cNvPr id="683" name="n_1mainValue【消防施設】&#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84" name="n_2mainValue【消防施設】&#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40657</xdr:rowOff>
    </xdr:from>
    <xdr:ext cx="405111" cy="259045"/>
    <xdr:sp macro="" textlink="">
      <xdr:nvSpPr>
        <xdr:cNvPr id="685" name="n_3mainValue【消防施設】&#10;有形固定資産減価償却率"/>
        <xdr:cNvSpPr txBox="1"/>
      </xdr:nvSpPr>
      <xdr:spPr>
        <a:xfrm>
          <a:off x="13500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160672</xdr:rowOff>
    </xdr:from>
    <xdr:ext cx="405111" cy="259045"/>
    <xdr:sp macro="" textlink="">
      <xdr:nvSpPr>
        <xdr:cNvPr id="686" name="n_4mainValue【消防施設】&#10;有形固定資産減価償却率"/>
        <xdr:cNvSpPr txBox="1"/>
      </xdr:nvSpPr>
      <xdr:spPr>
        <a:xfrm>
          <a:off x="12611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7" name="【消防施設】&#10;一人当たり面積平均値テキスト"/>
        <xdr:cNvSpPr txBox="1"/>
      </xdr:nvSpPr>
      <xdr:spPr>
        <a:xfrm>
          <a:off x="22199600" y="147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22134</xdr:rowOff>
    </xdr:from>
    <xdr:to>
      <xdr:col>116</xdr:col>
      <xdr:colOff>114300</xdr:colOff>
      <xdr:row>78</xdr:row>
      <xdr:rowOff>123734</xdr:rowOff>
    </xdr:to>
    <xdr:sp macro="" textlink="">
      <xdr:nvSpPr>
        <xdr:cNvPr id="728" name="楕円 727"/>
        <xdr:cNvSpPr/>
      </xdr:nvSpPr>
      <xdr:spPr>
        <a:xfrm>
          <a:off x="22110700" y="1339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146611</xdr:rowOff>
    </xdr:from>
    <xdr:ext cx="469744" cy="259045"/>
    <xdr:sp macro="" textlink="">
      <xdr:nvSpPr>
        <xdr:cNvPr id="729" name="【消防施設】&#10;一人当たり面積該当値テキスト"/>
        <xdr:cNvSpPr txBox="1"/>
      </xdr:nvSpPr>
      <xdr:spPr>
        <a:xfrm>
          <a:off x="22199600" y="1334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30843</xdr:rowOff>
    </xdr:from>
    <xdr:to>
      <xdr:col>112</xdr:col>
      <xdr:colOff>38100</xdr:colOff>
      <xdr:row>78</xdr:row>
      <xdr:rowOff>132443</xdr:rowOff>
    </xdr:to>
    <xdr:sp macro="" textlink="">
      <xdr:nvSpPr>
        <xdr:cNvPr id="730" name="楕円 729"/>
        <xdr:cNvSpPr/>
      </xdr:nvSpPr>
      <xdr:spPr>
        <a:xfrm>
          <a:off x="21272500" y="134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72934</xdr:rowOff>
    </xdr:from>
    <xdr:to>
      <xdr:col>116</xdr:col>
      <xdr:colOff>63500</xdr:colOff>
      <xdr:row>78</xdr:row>
      <xdr:rowOff>81643</xdr:rowOff>
    </xdr:to>
    <xdr:cxnSp macro="">
      <xdr:nvCxnSpPr>
        <xdr:cNvPr id="731" name="直線コネクタ 730"/>
        <xdr:cNvCxnSpPr/>
      </xdr:nvCxnSpPr>
      <xdr:spPr>
        <a:xfrm flipV="1">
          <a:off x="21323300" y="13446034"/>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38463</xdr:rowOff>
    </xdr:from>
    <xdr:to>
      <xdr:col>107</xdr:col>
      <xdr:colOff>101600</xdr:colOff>
      <xdr:row>78</xdr:row>
      <xdr:rowOff>140063</xdr:rowOff>
    </xdr:to>
    <xdr:sp macro="" textlink="">
      <xdr:nvSpPr>
        <xdr:cNvPr id="732" name="楕円 731"/>
        <xdr:cNvSpPr/>
      </xdr:nvSpPr>
      <xdr:spPr>
        <a:xfrm>
          <a:off x="20383500" y="1341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81643</xdr:rowOff>
    </xdr:from>
    <xdr:to>
      <xdr:col>111</xdr:col>
      <xdr:colOff>177800</xdr:colOff>
      <xdr:row>78</xdr:row>
      <xdr:rowOff>89263</xdr:rowOff>
    </xdr:to>
    <xdr:cxnSp macro="">
      <xdr:nvCxnSpPr>
        <xdr:cNvPr id="733" name="直線コネクタ 732"/>
        <xdr:cNvCxnSpPr/>
      </xdr:nvCxnSpPr>
      <xdr:spPr>
        <a:xfrm flipV="1">
          <a:off x="20434300" y="1345474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66766</xdr:rowOff>
    </xdr:from>
    <xdr:to>
      <xdr:col>102</xdr:col>
      <xdr:colOff>165100</xdr:colOff>
      <xdr:row>78</xdr:row>
      <xdr:rowOff>168366</xdr:rowOff>
    </xdr:to>
    <xdr:sp macro="" textlink="">
      <xdr:nvSpPr>
        <xdr:cNvPr id="734" name="楕円 733"/>
        <xdr:cNvSpPr/>
      </xdr:nvSpPr>
      <xdr:spPr>
        <a:xfrm>
          <a:off x="19494500" y="134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89263</xdr:rowOff>
    </xdr:from>
    <xdr:to>
      <xdr:col>107</xdr:col>
      <xdr:colOff>50800</xdr:colOff>
      <xdr:row>78</xdr:row>
      <xdr:rowOff>117566</xdr:rowOff>
    </xdr:to>
    <xdr:cxnSp macro="">
      <xdr:nvCxnSpPr>
        <xdr:cNvPr id="735" name="直線コネクタ 734"/>
        <xdr:cNvCxnSpPr/>
      </xdr:nvCxnSpPr>
      <xdr:spPr>
        <a:xfrm flipV="1">
          <a:off x="19545300" y="13462363"/>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93980</xdr:rowOff>
    </xdr:from>
    <xdr:to>
      <xdr:col>98</xdr:col>
      <xdr:colOff>38100</xdr:colOff>
      <xdr:row>79</xdr:row>
      <xdr:rowOff>24130</xdr:rowOff>
    </xdr:to>
    <xdr:sp macro="" textlink="">
      <xdr:nvSpPr>
        <xdr:cNvPr id="736" name="楕円 735"/>
        <xdr:cNvSpPr/>
      </xdr:nvSpPr>
      <xdr:spPr>
        <a:xfrm>
          <a:off x="18605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117566</xdr:rowOff>
    </xdr:from>
    <xdr:to>
      <xdr:col>102</xdr:col>
      <xdr:colOff>114300</xdr:colOff>
      <xdr:row>78</xdr:row>
      <xdr:rowOff>144780</xdr:rowOff>
    </xdr:to>
    <xdr:cxnSp macro="">
      <xdr:nvCxnSpPr>
        <xdr:cNvPr id="737" name="直線コネクタ 736"/>
        <xdr:cNvCxnSpPr/>
      </xdr:nvCxnSpPr>
      <xdr:spPr>
        <a:xfrm flipV="1">
          <a:off x="18656300" y="13490666"/>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38" name="n_1aveValue【消防施設】&#10;一人当たり面積"/>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739" name="n_2aveValue【消防施設】&#10;一人当たり面積"/>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740" name="n_3aveValue【消防施設】&#10;一人当たり面積"/>
        <xdr:cNvSpPr txBox="1"/>
      </xdr:nvSpPr>
      <xdr:spPr>
        <a:xfrm>
          <a:off x="193104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41" name="n_4aveValue【消防施設】&#10;一人当たり面積"/>
        <xdr:cNvSpPr txBox="1"/>
      </xdr:nvSpPr>
      <xdr:spPr>
        <a:xfrm>
          <a:off x="18421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148970</xdr:rowOff>
    </xdr:from>
    <xdr:ext cx="469744" cy="259045"/>
    <xdr:sp macro="" textlink="">
      <xdr:nvSpPr>
        <xdr:cNvPr id="742" name="n_1mainValue【消防施設】&#10;一人当たり面積"/>
        <xdr:cNvSpPr txBox="1"/>
      </xdr:nvSpPr>
      <xdr:spPr>
        <a:xfrm>
          <a:off x="21075727" y="131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156590</xdr:rowOff>
    </xdr:from>
    <xdr:ext cx="469744" cy="259045"/>
    <xdr:sp macro="" textlink="">
      <xdr:nvSpPr>
        <xdr:cNvPr id="743" name="n_2mainValue【消防施設】&#10;一人当たり面積"/>
        <xdr:cNvSpPr txBox="1"/>
      </xdr:nvSpPr>
      <xdr:spPr>
        <a:xfrm>
          <a:off x="20199427" y="1318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13443</xdr:rowOff>
    </xdr:from>
    <xdr:ext cx="469744" cy="259045"/>
    <xdr:sp macro="" textlink="">
      <xdr:nvSpPr>
        <xdr:cNvPr id="744" name="n_3mainValue【消防施設】&#10;一人当たり面積"/>
        <xdr:cNvSpPr txBox="1"/>
      </xdr:nvSpPr>
      <xdr:spPr>
        <a:xfrm>
          <a:off x="19310427" y="132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40657</xdr:rowOff>
    </xdr:from>
    <xdr:ext cx="469744" cy="259045"/>
    <xdr:sp macro="" textlink="">
      <xdr:nvSpPr>
        <xdr:cNvPr id="745" name="n_4mainValue【消防施設】&#10;一人当たり面積"/>
        <xdr:cNvSpPr txBox="1"/>
      </xdr:nvSpPr>
      <xdr:spPr>
        <a:xfrm>
          <a:off x="18421427"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76"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108676</xdr:rowOff>
    </xdr:from>
    <xdr:to>
      <xdr:col>85</xdr:col>
      <xdr:colOff>177800</xdr:colOff>
      <xdr:row>103</xdr:row>
      <xdr:rowOff>38826</xdr:rowOff>
    </xdr:to>
    <xdr:sp macro="" textlink="">
      <xdr:nvSpPr>
        <xdr:cNvPr id="787" name="楕円 786"/>
        <xdr:cNvSpPr/>
      </xdr:nvSpPr>
      <xdr:spPr>
        <a:xfrm>
          <a:off x="162687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131553</xdr:rowOff>
    </xdr:from>
    <xdr:ext cx="405111" cy="259045"/>
    <xdr:sp macro="" textlink="">
      <xdr:nvSpPr>
        <xdr:cNvPr id="788" name="【庁舎】&#10;有形固定資産減価償却率該当値テキスト"/>
        <xdr:cNvSpPr txBox="1"/>
      </xdr:nvSpPr>
      <xdr:spPr>
        <a:xfrm>
          <a:off x="16357600" y="1744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53158</xdr:rowOff>
    </xdr:from>
    <xdr:to>
      <xdr:col>81</xdr:col>
      <xdr:colOff>101600</xdr:colOff>
      <xdr:row>102</xdr:row>
      <xdr:rowOff>154758</xdr:rowOff>
    </xdr:to>
    <xdr:sp macro="" textlink="">
      <xdr:nvSpPr>
        <xdr:cNvPr id="789" name="楕円 788"/>
        <xdr:cNvSpPr/>
      </xdr:nvSpPr>
      <xdr:spPr>
        <a:xfrm>
          <a:off x="15430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103958</xdr:rowOff>
    </xdr:from>
    <xdr:to>
      <xdr:col>85</xdr:col>
      <xdr:colOff>127000</xdr:colOff>
      <xdr:row>102</xdr:row>
      <xdr:rowOff>159476</xdr:rowOff>
    </xdr:to>
    <xdr:cxnSp macro="">
      <xdr:nvCxnSpPr>
        <xdr:cNvPr id="790" name="直線コネクタ 789"/>
        <xdr:cNvCxnSpPr/>
      </xdr:nvCxnSpPr>
      <xdr:spPr>
        <a:xfrm>
          <a:off x="15481300" y="1759185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169092</xdr:rowOff>
    </xdr:from>
    <xdr:to>
      <xdr:col>76</xdr:col>
      <xdr:colOff>165100</xdr:colOff>
      <xdr:row>102</xdr:row>
      <xdr:rowOff>99242</xdr:rowOff>
    </xdr:to>
    <xdr:sp macro="" textlink="">
      <xdr:nvSpPr>
        <xdr:cNvPr id="791" name="楕円 790"/>
        <xdr:cNvSpPr/>
      </xdr:nvSpPr>
      <xdr:spPr>
        <a:xfrm>
          <a:off x="145415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48442</xdr:rowOff>
    </xdr:from>
    <xdr:to>
      <xdr:col>81</xdr:col>
      <xdr:colOff>50800</xdr:colOff>
      <xdr:row>102</xdr:row>
      <xdr:rowOff>103958</xdr:rowOff>
    </xdr:to>
    <xdr:cxnSp macro="">
      <xdr:nvCxnSpPr>
        <xdr:cNvPr id="792" name="直線コネクタ 791"/>
        <xdr:cNvCxnSpPr/>
      </xdr:nvCxnSpPr>
      <xdr:spPr>
        <a:xfrm>
          <a:off x="14592300" y="1753634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115207</xdr:rowOff>
    </xdr:from>
    <xdr:to>
      <xdr:col>72</xdr:col>
      <xdr:colOff>38100</xdr:colOff>
      <xdr:row>102</xdr:row>
      <xdr:rowOff>45357</xdr:rowOff>
    </xdr:to>
    <xdr:sp macro="" textlink="">
      <xdr:nvSpPr>
        <xdr:cNvPr id="793" name="楕円 792"/>
        <xdr:cNvSpPr/>
      </xdr:nvSpPr>
      <xdr:spPr>
        <a:xfrm>
          <a:off x="13652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166007</xdr:rowOff>
    </xdr:from>
    <xdr:to>
      <xdr:col>76</xdr:col>
      <xdr:colOff>114300</xdr:colOff>
      <xdr:row>102</xdr:row>
      <xdr:rowOff>48442</xdr:rowOff>
    </xdr:to>
    <xdr:cxnSp macro="">
      <xdr:nvCxnSpPr>
        <xdr:cNvPr id="794" name="直線コネクタ 793"/>
        <xdr:cNvCxnSpPr/>
      </xdr:nvCxnSpPr>
      <xdr:spPr>
        <a:xfrm>
          <a:off x="13703300" y="1748245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136434</xdr:rowOff>
    </xdr:from>
    <xdr:to>
      <xdr:col>67</xdr:col>
      <xdr:colOff>101600</xdr:colOff>
      <xdr:row>103</xdr:row>
      <xdr:rowOff>66584</xdr:rowOff>
    </xdr:to>
    <xdr:sp macro="" textlink="">
      <xdr:nvSpPr>
        <xdr:cNvPr id="795" name="楕円 794"/>
        <xdr:cNvSpPr/>
      </xdr:nvSpPr>
      <xdr:spPr>
        <a:xfrm>
          <a:off x="12763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166007</xdr:rowOff>
    </xdr:from>
    <xdr:to>
      <xdr:col>71</xdr:col>
      <xdr:colOff>177800</xdr:colOff>
      <xdr:row>103</xdr:row>
      <xdr:rowOff>15784</xdr:rowOff>
    </xdr:to>
    <xdr:cxnSp macro="">
      <xdr:nvCxnSpPr>
        <xdr:cNvPr id="796" name="直線コネクタ 795"/>
        <xdr:cNvCxnSpPr/>
      </xdr:nvCxnSpPr>
      <xdr:spPr>
        <a:xfrm flipV="1">
          <a:off x="12814300" y="17482457"/>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97" name="n_1aveValue【庁舎】&#10;有形固定資産減価償却率"/>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98" name="n_2aveValue【庁舎】&#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99" name="n_3aveValue【庁舎】&#10;有形固定資産減価償却率"/>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00" name="n_4aveValue【庁舎】&#10;有形固定資産減価償却率"/>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171285</xdr:rowOff>
    </xdr:from>
    <xdr:ext cx="405111" cy="259045"/>
    <xdr:sp macro="" textlink="">
      <xdr:nvSpPr>
        <xdr:cNvPr id="801" name="n_1mainValue【庁舎】&#10;有形固定資産減価償却率"/>
        <xdr:cNvSpPr txBox="1"/>
      </xdr:nvSpPr>
      <xdr:spPr>
        <a:xfrm>
          <a:off x="152660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115769</xdr:rowOff>
    </xdr:from>
    <xdr:ext cx="405111" cy="259045"/>
    <xdr:sp macro="" textlink="">
      <xdr:nvSpPr>
        <xdr:cNvPr id="802" name="n_2mainValue【庁舎】&#10;有形固定資産減価償却率"/>
        <xdr:cNvSpPr txBox="1"/>
      </xdr:nvSpPr>
      <xdr:spPr>
        <a:xfrm>
          <a:off x="143897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61884</xdr:rowOff>
    </xdr:from>
    <xdr:ext cx="405111" cy="259045"/>
    <xdr:sp macro="" textlink="">
      <xdr:nvSpPr>
        <xdr:cNvPr id="803" name="n_3mainValue【庁舎】&#10;有形固定資産減価償却率"/>
        <xdr:cNvSpPr txBox="1"/>
      </xdr:nvSpPr>
      <xdr:spPr>
        <a:xfrm>
          <a:off x="13500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83111</xdr:rowOff>
    </xdr:from>
    <xdr:ext cx="405111" cy="259045"/>
    <xdr:sp macro="" textlink="">
      <xdr:nvSpPr>
        <xdr:cNvPr id="804" name="n_4mainValue【庁舎】&#10;有形固定資産減価償却率"/>
        <xdr:cNvSpPr txBox="1"/>
      </xdr:nvSpPr>
      <xdr:spPr>
        <a:xfrm>
          <a:off x="126117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833" name="【庁舎】&#10;一人当たり面積平均値テキスト"/>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44450</xdr:rowOff>
    </xdr:from>
    <xdr:to>
      <xdr:col>116</xdr:col>
      <xdr:colOff>114300</xdr:colOff>
      <xdr:row>103</xdr:row>
      <xdr:rowOff>146050</xdr:rowOff>
    </xdr:to>
    <xdr:sp macro="" textlink="">
      <xdr:nvSpPr>
        <xdr:cNvPr id="844" name="楕円 843"/>
        <xdr:cNvSpPr/>
      </xdr:nvSpPr>
      <xdr:spPr>
        <a:xfrm>
          <a:off x="22110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67327</xdr:rowOff>
    </xdr:from>
    <xdr:ext cx="469744" cy="259045"/>
    <xdr:sp macro="" textlink="">
      <xdr:nvSpPr>
        <xdr:cNvPr id="845" name="【庁舎】&#10;一人当たり面積該当値テキスト"/>
        <xdr:cNvSpPr txBox="1"/>
      </xdr:nvSpPr>
      <xdr:spPr>
        <a:xfrm>
          <a:off x="22199600"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63500</xdr:rowOff>
    </xdr:from>
    <xdr:to>
      <xdr:col>112</xdr:col>
      <xdr:colOff>38100</xdr:colOff>
      <xdr:row>103</xdr:row>
      <xdr:rowOff>165100</xdr:rowOff>
    </xdr:to>
    <xdr:sp macro="" textlink="">
      <xdr:nvSpPr>
        <xdr:cNvPr id="846" name="楕円 845"/>
        <xdr:cNvSpPr/>
      </xdr:nvSpPr>
      <xdr:spPr>
        <a:xfrm>
          <a:off x="2127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95250</xdr:rowOff>
    </xdr:from>
    <xdr:to>
      <xdr:col>116</xdr:col>
      <xdr:colOff>63500</xdr:colOff>
      <xdr:row>103</xdr:row>
      <xdr:rowOff>114300</xdr:rowOff>
    </xdr:to>
    <xdr:cxnSp macro="">
      <xdr:nvCxnSpPr>
        <xdr:cNvPr id="847" name="直線コネクタ 846"/>
        <xdr:cNvCxnSpPr/>
      </xdr:nvCxnSpPr>
      <xdr:spPr>
        <a:xfrm flipV="1">
          <a:off x="21323300" y="17754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80645</xdr:rowOff>
    </xdr:from>
    <xdr:to>
      <xdr:col>107</xdr:col>
      <xdr:colOff>101600</xdr:colOff>
      <xdr:row>104</xdr:row>
      <xdr:rowOff>10795</xdr:rowOff>
    </xdr:to>
    <xdr:sp macro="" textlink="">
      <xdr:nvSpPr>
        <xdr:cNvPr id="848" name="楕円 847"/>
        <xdr:cNvSpPr/>
      </xdr:nvSpPr>
      <xdr:spPr>
        <a:xfrm>
          <a:off x="20383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114300</xdr:rowOff>
    </xdr:from>
    <xdr:to>
      <xdr:col>111</xdr:col>
      <xdr:colOff>177800</xdr:colOff>
      <xdr:row>103</xdr:row>
      <xdr:rowOff>131445</xdr:rowOff>
    </xdr:to>
    <xdr:cxnSp macro="">
      <xdr:nvCxnSpPr>
        <xdr:cNvPr id="849" name="直線コネクタ 848"/>
        <xdr:cNvCxnSpPr/>
      </xdr:nvCxnSpPr>
      <xdr:spPr>
        <a:xfrm flipV="1">
          <a:off x="20434300" y="177736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76836</xdr:rowOff>
    </xdr:from>
    <xdr:to>
      <xdr:col>102</xdr:col>
      <xdr:colOff>165100</xdr:colOff>
      <xdr:row>102</xdr:row>
      <xdr:rowOff>6986</xdr:rowOff>
    </xdr:to>
    <xdr:sp macro="" textlink="">
      <xdr:nvSpPr>
        <xdr:cNvPr id="850" name="楕円 849"/>
        <xdr:cNvSpPr/>
      </xdr:nvSpPr>
      <xdr:spPr>
        <a:xfrm>
          <a:off x="194945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127636</xdr:rowOff>
    </xdr:from>
    <xdr:to>
      <xdr:col>107</xdr:col>
      <xdr:colOff>50800</xdr:colOff>
      <xdr:row>103</xdr:row>
      <xdr:rowOff>131445</xdr:rowOff>
    </xdr:to>
    <xdr:cxnSp macro="">
      <xdr:nvCxnSpPr>
        <xdr:cNvPr id="851" name="直線コネクタ 850"/>
        <xdr:cNvCxnSpPr/>
      </xdr:nvCxnSpPr>
      <xdr:spPr>
        <a:xfrm>
          <a:off x="19545300" y="17444086"/>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73025</xdr:rowOff>
    </xdr:from>
    <xdr:to>
      <xdr:col>98</xdr:col>
      <xdr:colOff>38100</xdr:colOff>
      <xdr:row>103</xdr:row>
      <xdr:rowOff>3175</xdr:rowOff>
    </xdr:to>
    <xdr:sp macro="" textlink="">
      <xdr:nvSpPr>
        <xdr:cNvPr id="852" name="楕円 851"/>
        <xdr:cNvSpPr/>
      </xdr:nvSpPr>
      <xdr:spPr>
        <a:xfrm>
          <a:off x="18605500"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127636</xdr:rowOff>
    </xdr:from>
    <xdr:to>
      <xdr:col>102</xdr:col>
      <xdr:colOff>114300</xdr:colOff>
      <xdr:row>102</xdr:row>
      <xdr:rowOff>123825</xdr:rowOff>
    </xdr:to>
    <xdr:cxnSp macro="">
      <xdr:nvCxnSpPr>
        <xdr:cNvPr id="853" name="直線コネクタ 852"/>
        <xdr:cNvCxnSpPr/>
      </xdr:nvCxnSpPr>
      <xdr:spPr>
        <a:xfrm flipV="1">
          <a:off x="18656300" y="17444086"/>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54" name="n_1aveValue【庁舎】&#10;一人当たり面積"/>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55" name="n_2ave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56"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857" name="n_4aveValue【庁舎】&#10;一人当たり面積"/>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10177</xdr:rowOff>
    </xdr:from>
    <xdr:ext cx="469744" cy="259045"/>
    <xdr:sp macro="" textlink="">
      <xdr:nvSpPr>
        <xdr:cNvPr id="858" name="n_1mainValue【庁舎】&#10;一人当たり面積"/>
        <xdr:cNvSpPr txBox="1"/>
      </xdr:nvSpPr>
      <xdr:spPr>
        <a:xfrm>
          <a:off x="210757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27322</xdr:rowOff>
    </xdr:from>
    <xdr:ext cx="469744" cy="259045"/>
    <xdr:sp macro="" textlink="">
      <xdr:nvSpPr>
        <xdr:cNvPr id="859" name="n_2mainValue【庁舎】&#10;一人当たり面積"/>
        <xdr:cNvSpPr txBox="1"/>
      </xdr:nvSpPr>
      <xdr:spPr>
        <a:xfrm>
          <a:off x="20199427"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23513</xdr:rowOff>
    </xdr:from>
    <xdr:ext cx="469744" cy="259045"/>
    <xdr:sp macro="" textlink="">
      <xdr:nvSpPr>
        <xdr:cNvPr id="860" name="n_3mainValue【庁舎】&#10;一人当たり面積"/>
        <xdr:cNvSpPr txBox="1"/>
      </xdr:nvSpPr>
      <xdr:spPr>
        <a:xfrm>
          <a:off x="19310427" y="1716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19702</xdr:rowOff>
    </xdr:from>
    <xdr:ext cx="469744" cy="259045"/>
    <xdr:sp macro="" textlink="">
      <xdr:nvSpPr>
        <xdr:cNvPr id="861" name="n_4mainValue【庁舎】&#10;一人当たり面積"/>
        <xdr:cNvSpPr txBox="1"/>
      </xdr:nvSpPr>
      <xdr:spPr>
        <a:xfrm>
          <a:off x="18421427" y="1733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図書館及び一般廃棄物処理施設については、類似団体と比較して特に有形固定資産減価償却率が高くなっている。各施設において、改修工事等を行ってきたものの、長寿命化には大規模な修繕を伴うため、今後一層の維持経費の増加が見込まれる。公共施設等総合管理計画に基づき、長寿命化の改修計画と同時に統廃合や集約・複合化を検討していく必要がある。</a:t>
          </a:r>
        </a:p>
        <a:p>
          <a:r>
            <a:rPr kumimoji="1" lang="ja-JP" altLang="en-US" sz="1300">
              <a:latin typeface="ＭＳ Ｐゴシック" panose="020B0600070205080204" pitchFamily="50" charset="-128"/>
              <a:ea typeface="ＭＳ Ｐゴシック" panose="020B0600070205080204" pitchFamily="50" charset="-128"/>
            </a:rPr>
            <a:t>庁舎については、老朽化が進行しており、耐震基準も満たしていないことから、令和元年度竣工で新庁舎の建設を行い、ほかの関連施設との複合化を図った。令和２年度から順次、旧庁舎の取り壊しによる除却を行った結果、庁舎一人当たり面積は減少している。</a:t>
          </a:r>
        </a:p>
        <a:p>
          <a:r>
            <a:rPr kumimoji="1" lang="ja-JP" altLang="en-US" sz="1300">
              <a:latin typeface="ＭＳ Ｐゴシック" panose="020B0600070205080204" pitchFamily="50" charset="-128"/>
              <a:ea typeface="ＭＳ Ｐゴシック" panose="020B0600070205080204" pitchFamily="50" charset="-128"/>
            </a:rPr>
            <a:t>なお、消防施設の一人当たりの面積が大きいのは、東備消防組合（一部事務組合）の構成割合分を含んでいるためである。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31,411
30,621
258.13
22,965,678
21,153,582
1,086,484
12,263,444
18,193,336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分母の基準財政需要額は、臨時財政対策債を償還するための基金の積立てに要する経費を措置するための臨時財政対策債償還基金費が追加になったことにより、対前年度比</a:t>
          </a:r>
          <a:r>
            <a:rPr kumimoji="1" lang="en-US" altLang="ja-JP" sz="1200">
              <a:latin typeface="ＭＳ Ｐゴシック" panose="020B0600070205080204" pitchFamily="50" charset="-128"/>
              <a:ea typeface="ＭＳ Ｐゴシック" panose="020B0600070205080204" pitchFamily="50" charset="-128"/>
            </a:rPr>
            <a:t>25,869</a:t>
          </a:r>
          <a:r>
            <a:rPr kumimoji="1" lang="ja-JP" altLang="en-US" sz="1200">
              <a:latin typeface="ＭＳ Ｐゴシック" panose="020B0600070205080204" pitchFamily="50" charset="-128"/>
              <a:ea typeface="ＭＳ Ｐゴシック" panose="020B0600070205080204" pitchFamily="50" charset="-128"/>
            </a:rPr>
            <a:t>千円増加している。一方、分子の基準財政収入額は、市町村民税の法人税割分の減少及び低工法等による控除額が増加したことにより、対前年度比</a:t>
          </a:r>
          <a:r>
            <a:rPr kumimoji="1" lang="en-US" altLang="ja-JP" sz="1200">
              <a:latin typeface="ＭＳ Ｐゴシック" panose="020B0600070205080204" pitchFamily="50" charset="-128"/>
              <a:ea typeface="ＭＳ Ｐゴシック" panose="020B0600070205080204" pitchFamily="50" charset="-128"/>
            </a:rPr>
            <a:t>45,005</a:t>
          </a:r>
          <a:r>
            <a:rPr kumimoji="1" lang="ja-JP" altLang="en-US" sz="1200">
              <a:latin typeface="ＭＳ Ｐゴシック" panose="020B0600070205080204" pitchFamily="50" charset="-128"/>
              <a:ea typeface="ＭＳ Ｐゴシック" panose="020B0600070205080204" pitchFamily="50" charset="-128"/>
            </a:rPr>
            <a:t>千円減少している。分母、分子ともにポイントを下げる方向に推移したため、前年度比で</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ポイント低下している。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今後、人口減少による収入額の減少が懸念</a:t>
          </a:r>
          <a:r>
            <a:rPr kumimoji="1" lang="ja-JP" altLang="en-US" sz="1100">
              <a:latin typeface="ＭＳ Ｐゴシック" panose="020B0600070205080204" pitchFamily="50" charset="-128"/>
              <a:ea typeface="ＭＳ Ｐゴシック" panose="020B0600070205080204" pitchFamily="50" charset="-128"/>
            </a:rPr>
            <a:t>される</a:t>
          </a:r>
          <a:r>
            <a:rPr kumimoji="1" lang="ja-JP" altLang="en-US" sz="1200">
              <a:latin typeface="ＭＳ Ｐゴシック" panose="020B0600070205080204" pitchFamily="50" charset="-128"/>
              <a:ea typeface="ＭＳ Ｐゴシック" panose="020B0600070205080204" pitchFamily="50" charset="-128"/>
            </a:rPr>
            <a:t>ことから、持続可能な財政基盤の確立を目指していく。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となり、対前年度比で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これは、分子となる下水道事業繰出金等の減少により、支出のうち一般財源を充当した経常的な歳出が減少したことに加え、分母となる地方税・地方交付税等の経常的な歳入の額が伸び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今後も人口減少対策及び企業誘致等を積極的に行い、市税の増収を目指すとともに、事務事業の見直しにより、経常経費の削減に努める。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92710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065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66</xdr:row>
      <xdr:rowOff>90594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6740"/>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50377</xdr:rowOff>
    </xdr:from>
    <xdr:to>
      <xdr:col>11</xdr:col>
      <xdr:colOff>31750</xdr:colOff>
      <xdr:row>66</xdr:row>
      <xdr:rowOff>90594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660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マイナンバーカードの利活用のためのスマートサービス導入に係る支出が新たに生じた。また、人件費は正職員の定期昇給・昇格に加えて任期付職員の採用増などにより増加している。一人当りの決算額は、上記の人件費・物件費の増加（分子）に加えて人口減少（分母）が進んでいることから、大きく増加している。</a:t>
          </a:r>
        </a:p>
        <a:p>
          <a:r>
            <a:rPr kumimoji="1" lang="ja-JP" altLang="en-US" sz="1300">
              <a:latin typeface="ＭＳ Ｐゴシック" panose="020B0600070205080204" pitchFamily="50" charset="-128"/>
              <a:ea typeface="ＭＳ Ｐゴシック" panose="020B0600070205080204" pitchFamily="50" charset="-128"/>
            </a:rPr>
            <a:t>　類似団体と比較しても高位で推移しているため、市が実施する委託事業費について検証を行うなど効率的な事業実施方法の検討が必要である。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72723</xdr:rowOff>
    </xdr:from>
    <xdr:to>
      <xdr:col>23</xdr:col>
      <xdr:colOff>133350</xdr:colOff>
      <xdr:row>85</xdr:row>
      <xdr:rowOff>161249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45973"/>
          <a:ext cx="838200" cy="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9099</xdr:rowOff>
    </xdr:from>
    <xdr:to>
      <xdr:col>19</xdr:col>
      <xdr:colOff>133350</xdr:colOff>
      <xdr:row>85</xdr:row>
      <xdr:rowOff>72723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82349"/>
          <a:ext cx="889000" cy="6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96383</xdr:rowOff>
    </xdr:from>
    <xdr:to>
      <xdr:col>15</xdr:col>
      <xdr:colOff>82550</xdr:colOff>
      <xdr:row>85</xdr:row>
      <xdr:rowOff>9099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98183"/>
          <a:ext cx="889000" cy="8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118377</xdr:rowOff>
    </xdr:from>
    <xdr:to>
      <xdr:col>11</xdr:col>
      <xdr:colOff>31750</xdr:colOff>
      <xdr:row>84</xdr:row>
      <xdr:rowOff>96383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48727"/>
          <a:ext cx="889000" cy="14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110449</xdr:rowOff>
    </xdr:from>
    <xdr:to>
      <xdr:col>23</xdr:col>
      <xdr:colOff>184150</xdr:colOff>
      <xdr:row>86</xdr:row>
      <xdr:rowOff>40599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82526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21923</xdr:rowOff>
    </xdr:from>
    <xdr:to>
      <xdr:col>19</xdr:col>
      <xdr:colOff>184150</xdr:colOff>
      <xdr:row>85</xdr:row>
      <xdr:rowOff>123523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108300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81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129749</xdr:rowOff>
    </xdr:from>
    <xdr:to>
      <xdr:col>15</xdr:col>
      <xdr:colOff>133350</xdr:colOff>
      <xdr:row>85</xdr:row>
      <xdr:rowOff>59899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44676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1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45583</xdr:rowOff>
    </xdr:from>
    <xdr:to>
      <xdr:col>11</xdr:col>
      <xdr:colOff>82550</xdr:colOff>
      <xdr:row>84</xdr:row>
      <xdr:rowOff>147183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131960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3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67577</xdr:rowOff>
    </xdr:from>
    <xdr:to>
      <xdr:col>7</xdr:col>
      <xdr:colOff>31750</xdr:colOff>
      <xdr:row>83</xdr:row>
      <xdr:rowOff>169177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9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153954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4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300">
              <a:latin typeface="ＭＳ Ｐゴシック" panose="020B0600070205080204" pitchFamily="50" charset="-128"/>
              <a:ea typeface="ＭＳ Ｐゴシック" panose="020B0600070205080204" pitchFamily="50" charset="-128"/>
            </a:rPr>
            <a:t>職員の給与については、国の人事院勧告に従っており、市独自の特殊要因は存在せず、今後も、これまでと同様国の人事院勧告に従いつつ、国、県、近隣市町村等の動向も注視していく。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61913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1588</xdr:rowOff>
    </xdr:from>
    <xdr:to>
      <xdr:col>77</xdr:col>
      <xdr:colOff>44450</xdr:colOff>
      <xdr:row>85</xdr:row>
      <xdr:rowOff>61913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748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1588</xdr:rowOff>
    </xdr:from>
    <xdr:to>
      <xdr:col>72</xdr:col>
      <xdr:colOff>203200</xdr:colOff>
      <xdr:row>85</xdr:row>
      <xdr:rowOff>46831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7483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46831</xdr:rowOff>
    </xdr:from>
    <xdr:to>
      <xdr:col>68</xdr:col>
      <xdr:colOff>152400</xdr:colOff>
      <xdr:row>85</xdr:row>
      <xdr:rowOff>107156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2008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11113</xdr:rowOff>
    </xdr:from>
    <xdr:to>
      <xdr:col>77</xdr:col>
      <xdr:colOff>95250</xdr:colOff>
      <xdr:row>85</xdr:row>
      <xdr:rowOff>112713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97490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122238</xdr:rowOff>
    </xdr:from>
    <xdr:to>
      <xdr:col>73</xdr:col>
      <xdr:colOff>44450</xdr:colOff>
      <xdr:row>85</xdr:row>
      <xdr:rowOff>52388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37165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167481</xdr:rowOff>
    </xdr:from>
    <xdr:to>
      <xdr:col>68</xdr:col>
      <xdr:colOff>203200</xdr:colOff>
      <xdr:row>85</xdr:row>
      <xdr:rowOff>97631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82408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5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56356</xdr:rowOff>
    </xdr:from>
    <xdr:to>
      <xdr:col>64</xdr:col>
      <xdr:colOff>152400</xdr:colOff>
      <xdr:row>85</xdr:row>
      <xdr:rowOff>157956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142733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12.19</a:t>
          </a:r>
          <a:r>
            <a:rPr kumimoji="1" lang="ja-JP" altLang="en-US" sz="1300">
              <a:latin typeface="ＭＳ Ｐゴシック" panose="020B0600070205080204" pitchFamily="50" charset="-128"/>
              <a:ea typeface="ＭＳ Ｐゴシック" panose="020B0600070205080204" pitchFamily="50" charset="-128"/>
            </a:rPr>
            <a:t>人となり、前年度から微増となっている。これは分母である人口が</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人減少（</a:t>
          </a:r>
          <a:r>
            <a:rPr kumimoji="1" lang="en-US" altLang="ja-JP" sz="1300">
              <a:latin typeface="ＭＳ Ｐゴシック" panose="020B0600070205080204" pitchFamily="50" charset="-128"/>
              <a:ea typeface="ＭＳ Ｐゴシック" panose="020B0600070205080204" pitchFamily="50" charset="-128"/>
            </a:rPr>
            <a:t>31,415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30,614</a:t>
          </a:r>
          <a:r>
            <a:rPr kumimoji="1" lang="ja-JP" altLang="en-US" sz="1300">
              <a:latin typeface="ＭＳ Ｐゴシック" panose="020B0600070205080204" pitchFamily="50" charset="-128"/>
              <a:ea typeface="ＭＳ Ｐゴシック" panose="020B0600070205080204" pitchFamily="50" charset="-128"/>
            </a:rPr>
            <a:t>人、対前年度比△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％）したことによるものであるほか、定年延長制度の開始による退職者の減員、委託事業の廃止に伴う職員数の増加、直営のこども園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園の職員を含む教育部門の職員数が類似団体と比較して多いことが指標を押し上げる要因となっている。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引き続き、住民サービスの向上と職員数のバランスに配慮しつつ、定員適正化計画に基づき定員の適正化に努める。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106256</xdr:rowOff>
    </xdr:from>
    <xdr:to>
      <xdr:col>81</xdr:col>
      <xdr:colOff>44450</xdr:colOff>
      <xdr:row>64</xdr:row>
      <xdr:rowOff>16389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07606"/>
          <a:ext cx="8382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77530</xdr:rowOff>
    </xdr:from>
    <xdr:to>
      <xdr:col>77</xdr:col>
      <xdr:colOff>44450</xdr:colOff>
      <xdr:row>63</xdr:row>
      <xdr:rowOff>106256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78880"/>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45357</xdr:rowOff>
    </xdr:from>
    <xdr:to>
      <xdr:col>72</xdr:col>
      <xdr:colOff>203200</xdr:colOff>
      <xdr:row>63</xdr:row>
      <xdr:rowOff>77530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467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45357</xdr:rowOff>
    </xdr:from>
    <xdr:to>
      <xdr:col>68</xdr:col>
      <xdr:colOff>152400</xdr:colOff>
      <xdr:row>63</xdr:row>
      <xdr:rowOff>47655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4670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137039</xdr:rowOff>
    </xdr:from>
    <xdr:to>
      <xdr:col>81</xdr:col>
      <xdr:colOff>95250</xdr:colOff>
      <xdr:row>64</xdr:row>
      <xdr:rowOff>67189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109116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1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55456</xdr:rowOff>
    </xdr:from>
    <xdr:to>
      <xdr:col>77</xdr:col>
      <xdr:colOff>95250</xdr:colOff>
      <xdr:row>63</xdr:row>
      <xdr:rowOff>157056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141833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26730</xdr:rowOff>
    </xdr:from>
    <xdr:to>
      <xdr:col>73</xdr:col>
      <xdr:colOff>44450</xdr:colOff>
      <xdr:row>63</xdr:row>
      <xdr:rowOff>128330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113107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166007</xdr:rowOff>
    </xdr:from>
    <xdr:to>
      <xdr:col>68</xdr:col>
      <xdr:colOff>203200</xdr:colOff>
      <xdr:row>63</xdr:row>
      <xdr:rowOff>96157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80934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168305</xdr:rowOff>
    </xdr:from>
    <xdr:to>
      <xdr:col>64</xdr:col>
      <xdr:colOff>152400</xdr:colOff>
      <xdr:row>63</xdr:row>
      <xdr:rowOff>98455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83232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8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ポイント改善しており、早期健全化基準（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　高位の要因となる下水道事業債の償還財源としての繰出額は確実に減少している。</a:t>
          </a:r>
        </a:p>
        <a:p>
          <a:r>
            <a:rPr kumimoji="1" lang="ja-JP" altLang="en-US" sz="1300">
              <a:latin typeface="ＭＳ Ｐゴシック" panose="020B0600070205080204" pitchFamily="50" charset="-128"/>
              <a:ea typeface="ＭＳ Ｐゴシック" panose="020B0600070205080204" pitchFamily="50" charset="-128"/>
            </a:rPr>
            <a:t>　一方、庁舎建設や防災行政無線整備などの大規模事業に係る償還が増加しつつあり、今後、旧アルファビゼン跡地活用事業や備前焼ミュージアムの建替えなどの大規模事業に対する市債の発行も予定されていることから、比率の推移を注視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168848"/>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59872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59872</xdr:rowOff>
    </xdr:from>
    <xdr:to>
      <xdr:col>72</xdr:col>
      <xdr:colOff>203200</xdr:colOff>
      <xdr:row>42</xdr:row>
      <xdr:rowOff>151795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607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151795</xdr:rowOff>
    </xdr:from>
    <xdr:to>
      <xdr:col>68</xdr:col>
      <xdr:colOff>152400</xdr:colOff>
      <xdr:row>43</xdr:row>
      <xdr:rowOff>129722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52695"/>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78922</xdr:rowOff>
    </xdr:from>
    <xdr:to>
      <xdr:col>64</xdr:col>
      <xdr:colOff>152400</xdr:colOff>
      <xdr:row>44</xdr:row>
      <xdr:rowOff>9072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165299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将来負担比率については、基金や普通交付税で措置される償還費などの充当可能財源が市債残高などの将来負担額を超えているため、当該数値はない。</a:t>
          </a:r>
        </a:p>
        <a:p>
          <a:r>
            <a:rPr kumimoji="1" lang="ja-JP" altLang="en-US" sz="1300">
              <a:latin typeface="ＭＳ Ｐゴシック" panose="020B0600070205080204" pitchFamily="50" charset="-128"/>
              <a:ea typeface="ＭＳ Ｐゴシック" panose="020B0600070205080204" pitchFamily="50" charset="-128"/>
            </a:rPr>
            <a:t>　今後は旧アルファビゼン跡地活用事業や備前焼ミュージアムの建替えなど、大規模事業の財源として短期間に多額の市債の発行が予定されていることなどから、指標がプラス域に転じる可能性が大きいため指標の推移を注視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31,411
30,621
258.13
22,965,678
21,153,582
1,086,484
12,263,444
18,193,336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ポイント増加しており、人件費決算額の総額で</a:t>
          </a:r>
          <a:r>
            <a:rPr kumimoji="1" lang="en-US" altLang="ja-JP" sz="1300">
              <a:latin typeface="ＭＳ Ｐゴシック" panose="020B0600070205080204" pitchFamily="50" charset="-128"/>
              <a:ea typeface="ＭＳ Ｐゴシック" panose="020B0600070205080204" pitchFamily="50" charset="-128"/>
            </a:rPr>
            <a:t>160,322</a:t>
          </a:r>
          <a:r>
            <a:rPr kumimoji="1" lang="ja-JP" altLang="en-US" sz="1300">
              <a:latin typeface="ＭＳ Ｐゴシック" panose="020B0600070205080204" pitchFamily="50" charset="-128"/>
              <a:ea typeface="ＭＳ Ｐゴシック" panose="020B0600070205080204" pitchFamily="50" charset="-128"/>
            </a:rPr>
            <a:t>千円増加している。</a:t>
          </a:r>
        </a:p>
        <a:p>
          <a:r>
            <a:rPr kumimoji="1" lang="ja-JP" altLang="en-US" sz="1300">
              <a:latin typeface="ＭＳ Ｐゴシック" panose="020B0600070205080204" pitchFamily="50" charset="-128"/>
              <a:ea typeface="ＭＳ Ｐゴシック" panose="020B0600070205080204" pitchFamily="50" charset="-128"/>
            </a:rPr>
            <a:t>　なお、会計年度任用職員制度が開始した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年度以降、類似団体平均値よりも高い値で推移しており、会計年度任用職員の人件費の影響が大きく出ている。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引き続き事務事業の見直しとデジタル化の導入による業務の効率化、業務量の削減に取り組み、職員数の適正化を図る。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50800</xdr:rowOff>
    </xdr:from>
    <xdr:to>
      <xdr:col>24</xdr:col>
      <xdr:colOff>25400</xdr:colOff>
      <xdr:row>38</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65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80736</xdr:rowOff>
    </xdr:from>
    <xdr:to>
      <xdr:col>19</xdr:col>
      <xdr:colOff>187325</xdr:colOff>
      <xdr:row>38</xdr:row>
      <xdr:rowOff>50800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243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80736</xdr:rowOff>
    </xdr:from>
    <xdr:to>
      <xdr:col>15</xdr:col>
      <xdr:colOff>98425</xdr:colOff>
      <xdr:row>38</xdr:row>
      <xdr:rowOff>116115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2438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42636</xdr:rowOff>
    </xdr:from>
    <xdr:to>
      <xdr:col>11</xdr:col>
      <xdr:colOff>9525</xdr:colOff>
      <xdr:row>38</xdr:row>
      <xdr:rowOff>116115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43386"/>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29936</xdr:rowOff>
    </xdr:from>
    <xdr:to>
      <xdr:col>15</xdr:col>
      <xdr:colOff>149225</xdr:colOff>
      <xdr:row>37</xdr:row>
      <xdr:rowOff>131536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116312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65315</xdr:rowOff>
    </xdr:from>
    <xdr:to>
      <xdr:col>11</xdr:col>
      <xdr:colOff>60325</xdr:colOff>
      <xdr:row>38</xdr:row>
      <xdr:rowOff>166915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151692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163286</xdr:rowOff>
    </xdr:from>
    <xdr:to>
      <xdr:col>6</xdr:col>
      <xdr:colOff>171450</xdr:colOff>
      <xdr:row>35</xdr:row>
      <xdr:rowOff>93436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103613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物件費については、対前年比で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ポイント減少しているが、物件費決算額の総額は</a:t>
          </a:r>
          <a:r>
            <a:rPr kumimoji="1" lang="en-US" altLang="ja-JP" sz="1300">
              <a:latin typeface="ＭＳ Ｐゴシック" panose="020B0600070205080204" pitchFamily="50" charset="-128"/>
              <a:ea typeface="ＭＳ Ｐゴシック" panose="020B0600070205080204" pitchFamily="50" charset="-128"/>
            </a:rPr>
            <a:t>76,863</a:t>
          </a:r>
          <a:r>
            <a:rPr kumimoji="1" lang="ja-JP" altLang="en-US" sz="1300">
              <a:latin typeface="ＭＳ Ｐゴシック" panose="020B0600070205080204" pitchFamily="50" charset="-128"/>
              <a:ea typeface="ＭＳ Ｐゴシック" panose="020B0600070205080204" pitchFamily="50" charset="-128"/>
            </a:rPr>
            <a:t>千円増加しているため、経常一般財源総額の増額から相対的に減少した。</a:t>
          </a:r>
        </a:p>
        <a:p>
          <a:r>
            <a:rPr kumimoji="1" lang="ja-JP" altLang="en-US" sz="1300">
              <a:latin typeface="ＭＳ Ｐゴシック" panose="020B0600070205080204" pitchFamily="50" charset="-128"/>
              <a:ea typeface="ＭＳ Ｐゴシック" panose="020B0600070205080204" pitchFamily="50" charset="-128"/>
            </a:rPr>
            <a:t>　今後も経常的な支出について、経常収入に見合う事業費とするための事務事業の見直しや公共施設の統廃合を進める。また、新たな財源の確保にも尽力していく必要がある。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27940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25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27940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17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35560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17</xdr:row>
      <xdr:rowOff>62230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787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ポイント減少しており、扶助費決算額の総額においても</a:t>
          </a:r>
          <a:r>
            <a:rPr kumimoji="1" lang="en-US" altLang="ja-JP" sz="1300">
              <a:latin typeface="ＭＳ Ｐゴシック" panose="020B0600070205080204" pitchFamily="50" charset="-128"/>
              <a:ea typeface="ＭＳ Ｐゴシック" panose="020B0600070205080204" pitchFamily="50" charset="-128"/>
            </a:rPr>
            <a:t>121,386</a:t>
          </a:r>
          <a:r>
            <a:rPr kumimoji="1" lang="ja-JP" altLang="en-US" sz="1300">
              <a:latin typeface="ＭＳ Ｐゴシック" panose="020B0600070205080204" pitchFamily="50" charset="-128"/>
              <a:ea typeface="ＭＳ Ｐゴシック" panose="020B0600070205080204" pitchFamily="50" charset="-128"/>
            </a:rPr>
            <a:t>千円減少している。　</a:t>
          </a:r>
        </a:p>
        <a:p>
          <a:r>
            <a:rPr kumimoji="1" lang="ja-JP" altLang="en-US" sz="1300">
              <a:latin typeface="ＭＳ Ｐゴシック" panose="020B0600070205080204" pitchFamily="50" charset="-128"/>
              <a:ea typeface="ＭＳ Ｐゴシック" panose="020B0600070205080204" pitchFamily="50" charset="-128"/>
            </a:rPr>
            <a:t>　障害者や子育て支援のための扶助費の増加は今後も見込まれることから、特に、市の独自事業については、費用対効果の検証を行った上での事業選定に努める。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30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65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94343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65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526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これは、企業用地造成事業特別会計へ支出した繰出金が大きく増えたためである。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5080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68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57</xdr:row>
      <xdr:rowOff>130810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68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58</xdr:row>
      <xdr:rowOff>96520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03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96520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補助費等は、経常経費充当一般財源の額が前年度から</a:t>
          </a:r>
          <a:r>
            <a:rPr kumimoji="1" lang="en-US" altLang="ja-JP" sz="1300">
              <a:latin typeface="ＭＳ Ｐゴシック" panose="020B0600070205080204" pitchFamily="50" charset="-128"/>
              <a:ea typeface="ＭＳ Ｐゴシック" panose="020B0600070205080204" pitchFamily="50" charset="-128"/>
            </a:rPr>
            <a:t>125,000</a:t>
          </a:r>
          <a:r>
            <a:rPr kumimoji="1" lang="ja-JP" altLang="en-US" sz="1300">
              <a:latin typeface="ＭＳ Ｐゴシック" panose="020B0600070205080204" pitchFamily="50" charset="-128"/>
              <a:ea typeface="ＭＳ Ｐゴシック" panose="020B0600070205080204" pitchFamily="50" charset="-128"/>
            </a:rPr>
            <a:t>千円以上減少していることから、対前年度比で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依然として下水事業道会計や病院事業会計など公営企業会計への繰出金に、毎年多額の経費を要している。公営事業に係る受益者負担の適正化やコスト削減などにより繰出金の抑制に努める。</a:t>
          </a:r>
        </a:p>
        <a:p>
          <a:r>
            <a:rPr kumimoji="1" lang="ja-JP" altLang="en-US" sz="1300">
              <a:latin typeface="ＭＳ Ｐゴシック" panose="020B0600070205080204" pitchFamily="50" charset="-128"/>
              <a:ea typeface="ＭＳ Ｐゴシック" panose="020B0600070205080204" pitchFamily="50" charset="-128"/>
            </a:rPr>
            <a:t>　また、各種補助金の事業効果について検証を行い補助金の適正な執行に努める。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500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957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38</xdr:row>
      <xdr:rowOff>108712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192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令和５年度から防災行政無線の整備に係る市債の元金償還が開始したことに加え、今後は旧アルファビゼン跡地活用事業や備前焼ミュージアムの建替えなど大規模事業にかかる償還が見込まれている。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303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101854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486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56135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83565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これは、分母となる経常一般財源の総額が増額となった一方で、経常的な歳出に充当した一般財源のうち、補助費に係るものが減少したためである。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xdr:rowOff>
    </xdr:from>
    <xdr:to>
      <xdr:col>82</xdr:col>
      <xdr:colOff>107950</xdr:colOff>
      <xdr:row>75</xdr:row>
      <xdr:rowOff>35560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8657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75</xdr:row>
      <xdr:rowOff>121285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943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121285</xdr:rowOff>
    </xdr:from>
    <xdr:to>
      <xdr:col>73</xdr:col>
      <xdr:colOff>180975</xdr:colOff>
      <xdr:row>78</xdr:row>
      <xdr:rowOff>64136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80035"/>
          <a:ext cx="889000" cy="4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78</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743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127635</xdr:rowOff>
    </xdr:from>
    <xdr:to>
      <xdr:col>82</xdr:col>
      <xdr:colOff>158750</xdr:colOff>
      <xdr:row>75</xdr:row>
      <xdr:rowOff>57785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144162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6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70485</xdr:rowOff>
    </xdr:from>
    <xdr:to>
      <xdr:col>74</xdr:col>
      <xdr:colOff>31750</xdr:colOff>
      <xdr:row>76</xdr:row>
      <xdr:rowOff>636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156863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13336</xdr:rowOff>
    </xdr:from>
    <xdr:to>
      <xdr:col>69</xdr:col>
      <xdr:colOff>142875</xdr:colOff>
      <xdr:row>78</xdr:row>
      <xdr:rowOff>114936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99713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7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121920</xdr:rowOff>
    </xdr:from>
    <xdr:to>
      <xdr:col>65</xdr:col>
      <xdr:colOff>53975</xdr:colOff>
      <xdr:row>78</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159842</xdr:rowOff>
    </xdr:from>
    <xdr:to>
      <xdr:col>29</xdr:col>
      <xdr:colOff>127000</xdr:colOff>
      <xdr:row>13</xdr:row>
      <xdr:rowOff>132151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64867"/>
          <a:ext cx="647700" cy="14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132151</xdr:rowOff>
    </xdr:from>
    <xdr:to>
      <xdr:col>26</xdr:col>
      <xdr:colOff>50800</xdr:colOff>
      <xdr:row>14</xdr:row>
      <xdr:rowOff>27041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08626"/>
          <a:ext cx="698500" cy="66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27041</xdr:rowOff>
    </xdr:from>
    <xdr:to>
      <xdr:col>22</xdr:col>
      <xdr:colOff>114300</xdr:colOff>
      <xdr:row>14</xdr:row>
      <xdr:rowOff>67046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474966"/>
          <a:ext cx="698500" cy="40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67046</xdr:rowOff>
    </xdr:from>
    <xdr:to>
      <xdr:col>18</xdr:col>
      <xdr:colOff>177800</xdr:colOff>
      <xdr:row>15</xdr:row>
      <xdr:rowOff>56576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14971"/>
          <a:ext cx="698500" cy="160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109042</xdr:rowOff>
    </xdr:from>
    <xdr:to>
      <xdr:col>29</xdr:col>
      <xdr:colOff>177800</xdr:colOff>
      <xdr:row>13</xdr:row>
      <xdr:rowOff>39192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1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125569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5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81351</xdr:rowOff>
    </xdr:from>
    <xdr:to>
      <xdr:col>26</xdr:col>
      <xdr:colOff>101600</xdr:colOff>
      <xdr:row>14</xdr:row>
      <xdr:rowOff>11501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57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21678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2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147691</xdr:rowOff>
    </xdr:from>
    <xdr:to>
      <xdr:col>22</xdr:col>
      <xdr:colOff>165100</xdr:colOff>
      <xdr:row>14</xdr:row>
      <xdr:rowOff>77841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2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88018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9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16246</xdr:rowOff>
    </xdr:from>
    <xdr:to>
      <xdr:col>19</xdr:col>
      <xdr:colOff>38100</xdr:colOff>
      <xdr:row>14</xdr:row>
      <xdr:rowOff>117846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64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128023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3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5776</xdr:rowOff>
    </xdr:from>
    <xdr:to>
      <xdr:col>15</xdr:col>
      <xdr:colOff>101600</xdr:colOff>
      <xdr:row>15</xdr:row>
      <xdr:rowOff>107376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2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117553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9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307692</xdr:rowOff>
    </xdr:from>
    <xdr:to>
      <xdr:col>29</xdr:col>
      <xdr:colOff>127000</xdr:colOff>
      <xdr:row>35</xdr:row>
      <xdr:rowOff>203189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75142"/>
          <a:ext cx="647700" cy="238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187966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8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307692</xdr:rowOff>
    </xdr:from>
    <xdr:to>
      <xdr:col>26</xdr:col>
      <xdr:colOff>50800</xdr:colOff>
      <xdr:row>35</xdr:row>
      <xdr:rowOff>62665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75142"/>
          <a:ext cx="698500" cy="9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62665</xdr:rowOff>
    </xdr:from>
    <xdr:to>
      <xdr:col>22</xdr:col>
      <xdr:colOff>114300</xdr:colOff>
      <xdr:row>35</xdr:row>
      <xdr:rowOff>125367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73015"/>
          <a:ext cx="698500" cy="6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340219</xdr:rowOff>
    </xdr:from>
    <xdr:to>
      <xdr:col>18</xdr:col>
      <xdr:colOff>177800</xdr:colOff>
      <xdr:row>35</xdr:row>
      <xdr:rowOff>125367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07669"/>
          <a:ext cx="698500" cy="128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152389</xdr:rowOff>
    </xdr:from>
    <xdr:to>
      <xdr:col>29</xdr:col>
      <xdr:colOff>177800</xdr:colOff>
      <xdr:row>35</xdr:row>
      <xdr:rowOff>253989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6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340366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0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256892</xdr:rowOff>
    </xdr:from>
    <xdr:to>
      <xdr:col>26</xdr:col>
      <xdr:colOff>101600</xdr:colOff>
      <xdr:row>35</xdr:row>
      <xdr:rowOff>15592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2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25769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93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11865</xdr:rowOff>
    </xdr:from>
    <xdr:to>
      <xdr:col>22</xdr:col>
      <xdr:colOff>165100</xdr:colOff>
      <xdr:row>35</xdr:row>
      <xdr:rowOff>113465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2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123643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9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74567</xdr:rowOff>
    </xdr:from>
    <xdr:to>
      <xdr:col>19</xdr:col>
      <xdr:colOff>38100</xdr:colOff>
      <xdr:row>35</xdr:row>
      <xdr:rowOff>176167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84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186344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5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289419</xdr:rowOff>
    </xdr:from>
    <xdr:to>
      <xdr:col>15</xdr:col>
      <xdr:colOff>101600</xdr:colOff>
      <xdr:row>35</xdr:row>
      <xdr:rowOff>48119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56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58295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2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31,411
30,621
258.13
22,965,678
21,153,582
1,086,484
12,263,444
18,193,336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57214</xdr:rowOff>
    </xdr:from>
    <xdr:to>
      <xdr:col>24</xdr:col>
      <xdr:colOff>63500</xdr:colOff>
      <xdr:row>32</xdr:row>
      <xdr:rowOff>152832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43614"/>
          <a:ext cx="838200" cy="9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152832</xdr:rowOff>
    </xdr:from>
    <xdr:to>
      <xdr:col>19</xdr:col>
      <xdr:colOff>177800</xdr:colOff>
      <xdr:row>33</xdr:row>
      <xdr:rowOff>44857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39232"/>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44857</xdr:rowOff>
    </xdr:from>
    <xdr:to>
      <xdr:col>15</xdr:col>
      <xdr:colOff>50800</xdr:colOff>
      <xdr:row>33</xdr:row>
      <xdr:rowOff>116116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02707"/>
          <a:ext cx="889000" cy="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116116</xdr:rowOff>
    </xdr:from>
    <xdr:to>
      <xdr:col>10</xdr:col>
      <xdr:colOff>114300</xdr:colOff>
      <xdr:row>35</xdr:row>
      <xdr:rowOff>80163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73966"/>
          <a:ext cx="889000" cy="30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6414</xdr:rowOff>
    </xdr:from>
    <xdr:to>
      <xdr:col>24</xdr:col>
      <xdr:colOff>114300</xdr:colOff>
      <xdr:row>32</xdr:row>
      <xdr:rowOff>108014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29291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4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102032</xdr:rowOff>
    </xdr:from>
    <xdr:to>
      <xdr:col>20</xdr:col>
      <xdr:colOff>38100</xdr:colOff>
      <xdr:row>33</xdr:row>
      <xdr:rowOff>32182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48709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6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165507</xdr:rowOff>
    </xdr:from>
    <xdr:to>
      <xdr:col>15</xdr:col>
      <xdr:colOff>101600</xdr:colOff>
      <xdr:row>33</xdr:row>
      <xdr:rowOff>95657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112184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2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65316</xdr:rowOff>
    </xdr:from>
    <xdr:to>
      <xdr:col>10</xdr:col>
      <xdr:colOff>165100</xdr:colOff>
      <xdr:row>33</xdr:row>
      <xdr:rowOff>166916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11993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29363</xdr:rowOff>
    </xdr:from>
    <xdr:to>
      <xdr:col>6</xdr:col>
      <xdr:colOff>38100</xdr:colOff>
      <xdr:row>35</xdr:row>
      <xdr:rowOff>130963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147490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83684</xdr:rowOff>
    </xdr:from>
    <xdr:to>
      <xdr:col>24</xdr:col>
      <xdr:colOff>63500</xdr:colOff>
      <xdr:row>56</xdr:row>
      <xdr:rowOff>123141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84884"/>
          <a:ext cx="8382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123141</xdr:rowOff>
    </xdr:from>
    <xdr:to>
      <xdr:col>19</xdr:col>
      <xdr:colOff>177800</xdr:colOff>
      <xdr:row>57</xdr:row>
      <xdr:rowOff>14638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24341"/>
          <a:ext cx="889000" cy="6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14638</xdr:rowOff>
    </xdr:from>
    <xdr:to>
      <xdr:col>15</xdr:col>
      <xdr:colOff>50800</xdr:colOff>
      <xdr:row>57</xdr:row>
      <xdr:rowOff>89682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87288"/>
          <a:ext cx="889000" cy="7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89682</xdr:rowOff>
    </xdr:from>
    <xdr:to>
      <xdr:col>10</xdr:col>
      <xdr:colOff>114300</xdr:colOff>
      <xdr:row>57</xdr:row>
      <xdr:rowOff>104834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62332"/>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32884</xdr:rowOff>
    </xdr:from>
    <xdr:to>
      <xdr:col>24</xdr:col>
      <xdr:colOff>114300</xdr:colOff>
      <xdr:row>56</xdr:row>
      <xdr:rowOff>134484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55761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8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72341</xdr:rowOff>
    </xdr:from>
    <xdr:to>
      <xdr:col>20</xdr:col>
      <xdr:colOff>38100</xdr:colOff>
      <xdr:row>57</xdr:row>
      <xdr:rowOff>2491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7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19018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4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135288</xdr:rowOff>
    </xdr:from>
    <xdr:to>
      <xdr:col>15</xdr:col>
      <xdr:colOff>101600</xdr:colOff>
      <xdr:row>57</xdr:row>
      <xdr:rowOff>65438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81965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38882</xdr:rowOff>
    </xdr:from>
    <xdr:to>
      <xdr:col>10</xdr:col>
      <xdr:colOff>165100</xdr:colOff>
      <xdr:row>57</xdr:row>
      <xdr:rowOff>140482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157009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8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54034</xdr:rowOff>
    </xdr:from>
    <xdr:to>
      <xdr:col>6</xdr:col>
      <xdr:colOff>38100</xdr:colOff>
      <xdr:row>57</xdr:row>
      <xdr:rowOff>155634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146761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159223</xdr:rowOff>
    </xdr:from>
    <xdr:to>
      <xdr:col>24</xdr:col>
      <xdr:colOff>63500</xdr:colOff>
      <xdr:row>77</xdr:row>
      <xdr:rowOff>171362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60873"/>
          <a:ext cx="8382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134807</xdr:rowOff>
    </xdr:from>
    <xdr:to>
      <xdr:col>19</xdr:col>
      <xdr:colOff>177800</xdr:colOff>
      <xdr:row>77</xdr:row>
      <xdr:rowOff>171362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6457"/>
          <a:ext cx="889000" cy="3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134807</xdr:rowOff>
    </xdr:from>
    <xdr:to>
      <xdr:col>15</xdr:col>
      <xdr:colOff>50800</xdr:colOff>
      <xdr:row>77</xdr:row>
      <xdr:rowOff>162308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6457"/>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152594</xdr:rowOff>
    </xdr:from>
    <xdr:to>
      <xdr:col>10</xdr:col>
      <xdr:colOff>114300</xdr:colOff>
      <xdr:row>77</xdr:row>
      <xdr:rowOff>162308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54244"/>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108423</xdr:rowOff>
    </xdr:from>
    <xdr:to>
      <xdr:col>24</xdr:col>
      <xdr:colOff>114300</xdr:colOff>
      <xdr:row>78</xdr:row>
      <xdr:rowOff>38573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120562</xdr:rowOff>
    </xdr:from>
    <xdr:to>
      <xdr:col>20</xdr:col>
      <xdr:colOff>38100</xdr:colOff>
      <xdr:row>78</xdr:row>
      <xdr:rowOff>50712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41839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84007</xdr:rowOff>
    </xdr:from>
    <xdr:to>
      <xdr:col>15</xdr:col>
      <xdr:colOff>101600</xdr:colOff>
      <xdr:row>78</xdr:row>
      <xdr:rowOff>14157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5284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111508</xdr:rowOff>
    </xdr:from>
    <xdr:to>
      <xdr:col>10</xdr:col>
      <xdr:colOff>165100</xdr:colOff>
      <xdr:row>78</xdr:row>
      <xdr:rowOff>41658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32785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0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101794</xdr:rowOff>
    </xdr:from>
    <xdr:to>
      <xdr:col>6</xdr:col>
      <xdr:colOff>38100</xdr:colOff>
      <xdr:row>78</xdr:row>
      <xdr:rowOff>31944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48471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7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21386</xdr:rowOff>
    </xdr:from>
    <xdr:to>
      <xdr:col>24</xdr:col>
      <xdr:colOff>63500</xdr:colOff>
      <xdr:row>98</xdr:row>
      <xdr:rowOff>50470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823486"/>
          <a:ext cx="838200" cy="2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40856</xdr:rowOff>
    </xdr:from>
    <xdr:to>
      <xdr:col>19</xdr:col>
      <xdr:colOff>177800</xdr:colOff>
      <xdr:row>98</xdr:row>
      <xdr:rowOff>21386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71506"/>
          <a:ext cx="889000" cy="1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40856</xdr:rowOff>
    </xdr:from>
    <xdr:to>
      <xdr:col>15</xdr:col>
      <xdr:colOff>50800</xdr:colOff>
      <xdr:row>98</xdr:row>
      <xdr:rowOff>137579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71506"/>
          <a:ext cx="889000" cy="2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102566</xdr:rowOff>
    </xdr:from>
    <xdr:to>
      <xdr:col>10</xdr:col>
      <xdr:colOff>114300</xdr:colOff>
      <xdr:row>98</xdr:row>
      <xdr:rowOff>137579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904666"/>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171120</xdr:rowOff>
    </xdr:from>
    <xdr:to>
      <xdr:col>24</xdr:col>
      <xdr:colOff>114300</xdr:colOff>
      <xdr:row>98</xdr:row>
      <xdr:rowOff>101270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8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149547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78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142036</xdr:rowOff>
    </xdr:from>
    <xdr:to>
      <xdr:col>20</xdr:col>
      <xdr:colOff>38100</xdr:colOff>
      <xdr:row>98</xdr:row>
      <xdr:rowOff>72186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63313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161506</xdr:rowOff>
    </xdr:from>
    <xdr:to>
      <xdr:col>15</xdr:col>
      <xdr:colOff>101600</xdr:colOff>
      <xdr:row>97</xdr:row>
      <xdr:rowOff>91656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2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82783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86779</xdr:rowOff>
    </xdr:from>
    <xdr:to>
      <xdr:col>10</xdr:col>
      <xdr:colOff>165100</xdr:colOff>
      <xdr:row>99</xdr:row>
      <xdr:rowOff>16929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8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51766</xdr:rowOff>
    </xdr:from>
    <xdr:to>
      <xdr:col>6</xdr:col>
      <xdr:colOff>38100</xdr:colOff>
      <xdr:row>98</xdr:row>
      <xdr:rowOff>153366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144493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4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146064</xdr:rowOff>
    </xdr:from>
    <xdr:to>
      <xdr:col>55</xdr:col>
      <xdr:colOff>0</xdr:colOff>
      <xdr:row>36</xdr:row>
      <xdr:rowOff>22236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75364"/>
          <a:ext cx="838200" cy="2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22236</xdr:rowOff>
    </xdr:from>
    <xdr:to>
      <xdr:col>50</xdr:col>
      <xdr:colOff>114300</xdr:colOff>
      <xdr:row>36</xdr:row>
      <xdr:rowOff>66575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94436"/>
          <a:ext cx="889000" cy="4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81819</xdr:rowOff>
    </xdr:from>
    <xdr:to>
      <xdr:col>45</xdr:col>
      <xdr:colOff>177800</xdr:colOff>
      <xdr:row>36</xdr:row>
      <xdr:rowOff>66575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25319"/>
          <a:ext cx="889000" cy="10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81819</xdr:rowOff>
    </xdr:from>
    <xdr:to>
      <xdr:col>41</xdr:col>
      <xdr:colOff>50800</xdr:colOff>
      <xdr:row>36</xdr:row>
      <xdr:rowOff>100710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25319"/>
          <a:ext cx="889000" cy="104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95264</xdr:rowOff>
    </xdr:from>
    <xdr:to>
      <xdr:col>55</xdr:col>
      <xdr:colOff>50800</xdr:colOff>
      <xdr:row>35</xdr:row>
      <xdr:rowOff>25414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118141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142886</xdr:rowOff>
    </xdr:from>
    <xdr:to>
      <xdr:col>50</xdr:col>
      <xdr:colOff>165100</xdr:colOff>
      <xdr:row>36</xdr:row>
      <xdr:rowOff>73036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4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89563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15775</xdr:rowOff>
    </xdr:from>
    <xdr:to>
      <xdr:col>46</xdr:col>
      <xdr:colOff>38100</xdr:colOff>
      <xdr:row>36</xdr:row>
      <xdr:rowOff>117375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133902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596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31019</xdr:rowOff>
    </xdr:from>
    <xdr:to>
      <xdr:col>41</xdr:col>
      <xdr:colOff>101600</xdr:colOff>
      <xdr:row>30</xdr:row>
      <xdr:rowOff>132619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149146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4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49910</xdr:rowOff>
    </xdr:from>
    <xdr:to>
      <xdr:col>36</xdr:col>
      <xdr:colOff>165100</xdr:colOff>
      <xdr:row>36</xdr:row>
      <xdr:rowOff>151510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168037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59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81917</xdr:rowOff>
    </xdr:from>
    <xdr:to>
      <xdr:col>55</xdr:col>
      <xdr:colOff>0</xdr:colOff>
      <xdr:row>56</xdr:row>
      <xdr:rowOff>110961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83117"/>
          <a:ext cx="838200" cy="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110961</xdr:rowOff>
    </xdr:from>
    <xdr:to>
      <xdr:col>50</xdr:col>
      <xdr:colOff>114300</xdr:colOff>
      <xdr:row>57</xdr:row>
      <xdr:rowOff>88833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12161"/>
          <a:ext cx="889000" cy="14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133855</xdr:rowOff>
    </xdr:from>
    <xdr:to>
      <xdr:col>45</xdr:col>
      <xdr:colOff>177800</xdr:colOff>
      <xdr:row>57</xdr:row>
      <xdr:rowOff>88833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35055"/>
          <a:ext cx="889000" cy="1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104378</xdr:rowOff>
    </xdr:from>
    <xdr:to>
      <xdr:col>41</xdr:col>
      <xdr:colOff>50800</xdr:colOff>
      <xdr:row>56</xdr:row>
      <xdr:rowOff>133855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191228"/>
          <a:ext cx="889000" cy="5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31117</xdr:rowOff>
    </xdr:from>
    <xdr:to>
      <xdr:col>55</xdr:col>
      <xdr:colOff>50800</xdr:colOff>
      <xdr:row>56</xdr:row>
      <xdr:rowOff>132717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3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53994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8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60161</xdr:rowOff>
    </xdr:from>
    <xdr:to>
      <xdr:col>50</xdr:col>
      <xdr:colOff>165100</xdr:colOff>
      <xdr:row>56</xdr:row>
      <xdr:rowOff>161761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3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38033</xdr:rowOff>
    </xdr:from>
    <xdr:to>
      <xdr:col>46</xdr:col>
      <xdr:colOff>38100</xdr:colOff>
      <xdr:row>57</xdr:row>
      <xdr:rowOff>139633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130760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83055</xdr:rowOff>
    </xdr:from>
    <xdr:to>
      <xdr:col>41</xdr:col>
      <xdr:colOff>101600</xdr:colOff>
      <xdr:row>57</xdr:row>
      <xdr:rowOff>13205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4332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7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53578</xdr:rowOff>
    </xdr:from>
    <xdr:to>
      <xdr:col>36</xdr:col>
      <xdr:colOff>165100</xdr:colOff>
      <xdr:row>53</xdr:row>
      <xdr:rowOff>155178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255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9235</xdr:rowOff>
    </xdr:from>
    <xdr:to>
      <xdr:col>55</xdr:col>
      <xdr:colOff>0</xdr:colOff>
      <xdr:row>79</xdr:row>
      <xdr:rowOff>66853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53785"/>
          <a:ext cx="838200" cy="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64055</xdr:rowOff>
    </xdr:from>
    <xdr:to>
      <xdr:col>50</xdr:col>
      <xdr:colOff>114300</xdr:colOff>
      <xdr:row>79</xdr:row>
      <xdr:rowOff>66853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608605"/>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154135</xdr:rowOff>
    </xdr:from>
    <xdr:to>
      <xdr:col>45</xdr:col>
      <xdr:colOff>177800</xdr:colOff>
      <xdr:row>79</xdr:row>
      <xdr:rowOff>64055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7235"/>
          <a:ext cx="889000" cy="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154135</xdr:rowOff>
    </xdr:from>
    <xdr:to>
      <xdr:col>41</xdr:col>
      <xdr:colOff>50800</xdr:colOff>
      <xdr:row>79</xdr:row>
      <xdr:rowOff>83105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7235"/>
          <a:ext cx="889000" cy="10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129885</xdr:rowOff>
    </xdr:from>
    <xdr:to>
      <xdr:col>55</xdr:col>
      <xdr:colOff>50800</xdr:colOff>
      <xdr:row>79</xdr:row>
      <xdr:rowOff>60035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44812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16053</xdr:rowOff>
    </xdr:from>
    <xdr:to>
      <xdr:col>50</xdr:col>
      <xdr:colOff>165100</xdr:colOff>
      <xdr:row>79</xdr:row>
      <xdr:rowOff>117653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108780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13255</xdr:rowOff>
    </xdr:from>
    <xdr:to>
      <xdr:col>46</xdr:col>
      <xdr:colOff>38100</xdr:colOff>
      <xdr:row>79</xdr:row>
      <xdr:rowOff>114855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105982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103335</xdr:rowOff>
    </xdr:from>
    <xdr:to>
      <xdr:col>41</xdr:col>
      <xdr:colOff>101600</xdr:colOff>
      <xdr:row>79</xdr:row>
      <xdr:rowOff>33485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24612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32305</xdr:rowOff>
    </xdr:from>
    <xdr:to>
      <xdr:col>36</xdr:col>
      <xdr:colOff>165100</xdr:colOff>
      <xdr:row>79</xdr:row>
      <xdr:rowOff>133905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7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125032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6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127443</xdr:rowOff>
    </xdr:from>
    <xdr:to>
      <xdr:col>54</xdr:col>
      <xdr:colOff>189865</xdr:colOff>
      <xdr:row>98</xdr:row>
      <xdr:rowOff>159175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729393"/>
          <a:ext cx="1270" cy="123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163002</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6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159175</xdr:rowOff>
    </xdr:from>
    <xdr:to>
      <xdr:col>55</xdr:col>
      <xdr:colOff>88900</xdr:colOff>
      <xdr:row>98</xdr:row>
      <xdr:rowOff>159175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74120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50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127443</xdr:rowOff>
    </xdr:from>
    <xdr:to>
      <xdr:col>55</xdr:col>
      <xdr:colOff>88900</xdr:colOff>
      <xdr:row>91</xdr:row>
      <xdr:rowOff>127443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7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157781</xdr:rowOff>
    </xdr:from>
    <xdr:to>
      <xdr:col>55</xdr:col>
      <xdr:colOff>0</xdr:colOff>
      <xdr:row>96</xdr:row>
      <xdr:rowOff>73461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445531"/>
          <a:ext cx="838200" cy="8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69145</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2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90718</xdr:rowOff>
    </xdr:from>
    <xdr:to>
      <xdr:col>55</xdr:col>
      <xdr:colOff>50800</xdr:colOff>
      <xdr:row>97</xdr:row>
      <xdr:rowOff>20868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157781</xdr:rowOff>
    </xdr:from>
    <xdr:to>
      <xdr:col>50</xdr:col>
      <xdr:colOff>114300</xdr:colOff>
      <xdr:row>97</xdr:row>
      <xdr:rowOff>28884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45531"/>
          <a:ext cx="889000" cy="2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120599</xdr:rowOff>
    </xdr:from>
    <xdr:to>
      <xdr:col>50</xdr:col>
      <xdr:colOff>165100</xdr:colOff>
      <xdr:row>97</xdr:row>
      <xdr:rowOff>50749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41876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35861</xdr:rowOff>
    </xdr:from>
    <xdr:to>
      <xdr:col>45</xdr:col>
      <xdr:colOff>177800</xdr:colOff>
      <xdr:row>97</xdr:row>
      <xdr:rowOff>28884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95061"/>
          <a:ext cx="889000" cy="16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141816</xdr:rowOff>
    </xdr:from>
    <xdr:to>
      <xdr:col>46</xdr:col>
      <xdr:colOff>38100</xdr:colOff>
      <xdr:row>97</xdr:row>
      <xdr:rowOff>71966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0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88493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75312</xdr:rowOff>
    </xdr:from>
    <xdr:to>
      <xdr:col>41</xdr:col>
      <xdr:colOff>50800</xdr:colOff>
      <xdr:row>96</xdr:row>
      <xdr:rowOff>35861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505812"/>
          <a:ext cx="889000" cy="98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90979</xdr:rowOff>
    </xdr:from>
    <xdr:to>
      <xdr:col>41</xdr:col>
      <xdr:colOff>101600</xdr:colOff>
      <xdr:row>97</xdr:row>
      <xdr:rowOff>21129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12256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93101</xdr:rowOff>
    </xdr:from>
    <xdr:to>
      <xdr:col>36</xdr:col>
      <xdr:colOff>165100</xdr:colOff>
      <xdr:row>97</xdr:row>
      <xdr:rowOff>23251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22661</xdr:rowOff>
    </xdr:from>
    <xdr:to>
      <xdr:col>55</xdr:col>
      <xdr:colOff>50800</xdr:colOff>
      <xdr:row>96</xdr:row>
      <xdr:rowOff>124261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45538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106981</xdr:rowOff>
    </xdr:from>
    <xdr:to>
      <xdr:col>50</xdr:col>
      <xdr:colOff>165100</xdr:colOff>
      <xdr:row>96</xdr:row>
      <xdr:rowOff>37131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53658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16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149534</xdr:rowOff>
    </xdr:from>
    <xdr:to>
      <xdr:col>46</xdr:col>
      <xdr:colOff>38100</xdr:colOff>
      <xdr:row>97</xdr:row>
      <xdr:rowOff>79684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70811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156511</xdr:rowOff>
    </xdr:from>
    <xdr:to>
      <xdr:col>41</xdr:col>
      <xdr:colOff>101600</xdr:colOff>
      <xdr:row>96</xdr:row>
      <xdr:rowOff>86661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103188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1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24512</xdr:rowOff>
    </xdr:from>
    <xdr:to>
      <xdr:col>36</xdr:col>
      <xdr:colOff>165100</xdr:colOff>
      <xdr:row>90</xdr:row>
      <xdr:rowOff>126112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45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142639</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523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20218</xdr:rowOff>
    </xdr:from>
    <xdr:to>
      <xdr:col>85</xdr:col>
      <xdr:colOff>127000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06768"/>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20218</xdr:rowOff>
    </xdr:from>
    <xdr:to>
      <xdr:col>81</xdr:col>
      <xdr:colOff>50800</xdr:colOff>
      <xdr:row>39</xdr:row>
      <xdr:rowOff>30353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06768"/>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30353</xdr:rowOff>
    </xdr:from>
    <xdr:to>
      <xdr:col>76</xdr:col>
      <xdr:colOff>114300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35306</xdr:rowOff>
    </xdr:from>
    <xdr:to>
      <xdr:col>71</xdr:col>
      <xdr:colOff>177800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21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140868</xdr:rowOff>
    </xdr:from>
    <xdr:to>
      <xdr:col>81</xdr:col>
      <xdr:colOff>101600</xdr:colOff>
      <xdr:row>39</xdr:row>
      <xdr:rowOff>71018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62145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151003</xdr:rowOff>
    </xdr:from>
    <xdr:to>
      <xdr:col>76</xdr:col>
      <xdr:colOff>165100</xdr:colOff>
      <xdr:row>39</xdr:row>
      <xdr:rowOff>81153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72280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155956</xdr:rowOff>
    </xdr:from>
    <xdr:to>
      <xdr:col>67</xdr:col>
      <xdr:colOff>101600</xdr:colOff>
      <xdr:row>39</xdr:row>
      <xdr:rowOff>86106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77233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76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80759</xdr:rowOff>
    </xdr:from>
    <xdr:to>
      <xdr:col>85</xdr:col>
      <xdr:colOff>127000</xdr:colOff>
      <xdr:row>74</xdr:row>
      <xdr:rowOff>98844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768059"/>
          <a:ext cx="8382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12802</xdr:rowOff>
    </xdr:from>
    <xdr:to>
      <xdr:col>81</xdr:col>
      <xdr:colOff>50800</xdr:colOff>
      <xdr:row>74</xdr:row>
      <xdr:rowOff>98844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357202"/>
          <a:ext cx="889000" cy="42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12802</xdr:rowOff>
    </xdr:from>
    <xdr:to>
      <xdr:col>76</xdr:col>
      <xdr:colOff>114300</xdr:colOff>
      <xdr:row>75</xdr:row>
      <xdr:rowOff>68008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357202"/>
          <a:ext cx="889000" cy="56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61379</xdr:rowOff>
    </xdr:from>
    <xdr:to>
      <xdr:col>71</xdr:col>
      <xdr:colOff>177800</xdr:colOff>
      <xdr:row>75</xdr:row>
      <xdr:rowOff>68008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405779"/>
          <a:ext cx="889000" cy="5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29959</xdr:rowOff>
    </xdr:from>
    <xdr:to>
      <xdr:col>85</xdr:col>
      <xdr:colOff>177800</xdr:colOff>
      <xdr:row>74</xdr:row>
      <xdr:rowOff>131559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52836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48044</xdr:rowOff>
    </xdr:from>
    <xdr:to>
      <xdr:col>81</xdr:col>
      <xdr:colOff>101600</xdr:colOff>
      <xdr:row>74</xdr:row>
      <xdr:rowOff>149644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166171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5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133452</xdr:rowOff>
    </xdr:from>
    <xdr:to>
      <xdr:col>76</xdr:col>
      <xdr:colOff>165100</xdr:colOff>
      <xdr:row>72</xdr:row>
      <xdr:rowOff>63602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3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80129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08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17208</xdr:rowOff>
    </xdr:from>
    <xdr:to>
      <xdr:col>72</xdr:col>
      <xdr:colOff>38100</xdr:colOff>
      <xdr:row>75</xdr:row>
      <xdr:rowOff>118808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109935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10579</xdr:rowOff>
    </xdr:from>
    <xdr:to>
      <xdr:col>67</xdr:col>
      <xdr:colOff>101600</xdr:colOff>
      <xdr:row>72</xdr:row>
      <xdr:rowOff>112179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3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128706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1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89974</xdr:rowOff>
    </xdr:from>
    <xdr:to>
      <xdr:col>85</xdr:col>
      <xdr:colOff>127000</xdr:colOff>
      <xdr:row>98</xdr:row>
      <xdr:rowOff>91776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20624"/>
          <a:ext cx="838200" cy="17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89974</xdr:rowOff>
    </xdr:from>
    <xdr:to>
      <xdr:col>81</xdr:col>
      <xdr:colOff>50800</xdr:colOff>
      <xdr:row>98</xdr:row>
      <xdr:rowOff>85595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20624"/>
          <a:ext cx="889000" cy="1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85595</xdr:rowOff>
    </xdr:from>
    <xdr:to>
      <xdr:col>76</xdr:col>
      <xdr:colOff>114300</xdr:colOff>
      <xdr:row>98</xdr:row>
      <xdr:rowOff>114728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87695"/>
          <a:ext cx="8890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114728</xdr:rowOff>
    </xdr:from>
    <xdr:to>
      <xdr:col>71</xdr:col>
      <xdr:colOff>177800</xdr:colOff>
      <xdr:row>98</xdr:row>
      <xdr:rowOff>123757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16828"/>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40976</xdr:rowOff>
    </xdr:from>
    <xdr:to>
      <xdr:col>85</xdr:col>
      <xdr:colOff>177800</xdr:colOff>
      <xdr:row>98</xdr:row>
      <xdr:rowOff>142576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127353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39174</xdr:rowOff>
    </xdr:from>
    <xdr:to>
      <xdr:col>81</xdr:col>
      <xdr:colOff>101600</xdr:colOff>
      <xdr:row>97</xdr:row>
      <xdr:rowOff>140774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157301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34795</xdr:rowOff>
    </xdr:from>
    <xdr:to>
      <xdr:col>76</xdr:col>
      <xdr:colOff>165100</xdr:colOff>
      <xdr:row>98</xdr:row>
      <xdr:rowOff>136395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3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127522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2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63928</xdr:rowOff>
    </xdr:from>
    <xdr:to>
      <xdr:col>72</xdr:col>
      <xdr:colOff>38100</xdr:colOff>
      <xdr:row>98</xdr:row>
      <xdr:rowOff>165528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156655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5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72957</xdr:rowOff>
    </xdr:from>
    <xdr:to>
      <xdr:col>67</xdr:col>
      <xdr:colOff>101600</xdr:colOff>
      <xdr:row>99</xdr:row>
      <xdr:rowOff>3107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165684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155245</xdr:rowOff>
    </xdr:from>
    <xdr:to>
      <xdr:col>116</xdr:col>
      <xdr:colOff>63500</xdr:colOff>
      <xdr:row>37</xdr:row>
      <xdr:rowOff>13545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5984545"/>
          <a:ext cx="838200" cy="37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155245</xdr:rowOff>
    </xdr:from>
    <xdr:to>
      <xdr:col>111</xdr:col>
      <xdr:colOff>177800</xdr:colOff>
      <xdr:row>36</xdr:row>
      <xdr:rowOff>50154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984545"/>
          <a:ext cx="889000" cy="23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50154</xdr:rowOff>
    </xdr:from>
    <xdr:to>
      <xdr:col>107</xdr:col>
      <xdr:colOff>50800</xdr:colOff>
      <xdr:row>36</xdr:row>
      <xdr:rowOff>79937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222354"/>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67495</xdr:rowOff>
    </xdr:from>
    <xdr:to>
      <xdr:col>102</xdr:col>
      <xdr:colOff>114300</xdr:colOff>
      <xdr:row>36</xdr:row>
      <xdr:rowOff>79937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239695"/>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134195</xdr:rowOff>
    </xdr:from>
    <xdr:to>
      <xdr:col>116</xdr:col>
      <xdr:colOff>114300</xdr:colOff>
      <xdr:row>37</xdr:row>
      <xdr:rowOff>64345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157072</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1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104445</xdr:rowOff>
    </xdr:from>
    <xdr:to>
      <xdr:col>112</xdr:col>
      <xdr:colOff>38100</xdr:colOff>
      <xdr:row>35</xdr:row>
      <xdr:rowOff>34595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51122</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70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170804</xdr:rowOff>
    </xdr:from>
    <xdr:to>
      <xdr:col>107</xdr:col>
      <xdr:colOff>101600</xdr:colOff>
      <xdr:row>36</xdr:row>
      <xdr:rowOff>100954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1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117481</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67111" y="594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29137</xdr:rowOff>
    </xdr:from>
    <xdr:to>
      <xdr:col>102</xdr:col>
      <xdr:colOff>165100</xdr:colOff>
      <xdr:row>36</xdr:row>
      <xdr:rowOff>130737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147264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97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16695</xdr:rowOff>
    </xdr:from>
    <xdr:to>
      <xdr:col>98</xdr:col>
      <xdr:colOff>38100</xdr:colOff>
      <xdr:row>36</xdr:row>
      <xdr:rowOff>118295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1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134822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389111" y="59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136042</xdr:rowOff>
    </xdr:from>
    <xdr:to>
      <xdr:col>116</xdr:col>
      <xdr:colOff>63500</xdr:colOff>
      <xdr:row>58</xdr:row>
      <xdr:rowOff>136766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080142"/>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136766</xdr:rowOff>
    </xdr:from>
    <xdr:to>
      <xdr:col>111</xdr:col>
      <xdr:colOff>177800</xdr:colOff>
      <xdr:row>58</xdr:row>
      <xdr:rowOff>137261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80866"/>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137261</xdr:rowOff>
    </xdr:from>
    <xdr:to>
      <xdr:col>107</xdr:col>
      <xdr:colOff>50800</xdr:colOff>
      <xdr:row>58</xdr:row>
      <xdr:rowOff>143396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081361"/>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143396</xdr:rowOff>
    </xdr:from>
    <xdr:to>
      <xdr:col>102</xdr:col>
      <xdr:colOff>114300</xdr:colOff>
      <xdr:row>58</xdr:row>
      <xdr:rowOff>154674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87496"/>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85242</xdr:rowOff>
    </xdr:from>
    <xdr:to>
      <xdr:col>116</xdr:col>
      <xdr:colOff>114300</xdr:colOff>
      <xdr:row>59</xdr:row>
      <xdr:rowOff>15392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4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85966</xdr:rowOff>
    </xdr:from>
    <xdr:to>
      <xdr:col>112</xdr:col>
      <xdr:colOff>38100</xdr:colOff>
      <xdr:row>59</xdr:row>
      <xdr:rowOff>16116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7243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12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86461</xdr:rowOff>
    </xdr:from>
    <xdr:to>
      <xdr:col>107</xdr:col>
      <xdr:colOff>101600</xdr:colOff>
      <xdr:row>59</xdr:row>
      <xdr:rowOff>16611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3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7738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92596</xdr:rowOff>
    </xdr:from>
    <xdr:to>
      <xdr:col>102</xdr:col>
      <xdr:colOff>165100</xdr:colOff>
      <xdr:row>59</xdr:row>
      <xdr:rowOff>22746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13873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103874</xdr:rowOff>
    </xdr:from>
    <xdr:to>
      <xdr:col>98</xdr:col>
      <xdr:colOff>38100</xdr:colOff>
      <xdr:row>59</xdr:row>
      <xdr:rowOff>34024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25151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1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88856</xdr:rowOff>
    </xdr:from>
    <xdr:to>
      <xdr:col>116</xdr:col>
      <xdr:colOff>63500</xdr:colOff>
      <xdr:row>74</xdr:row>
      <xdr:rowOff>161703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433256"/>
          <a:ext cx="838200" cy="41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161703</xdr:rowOff>
    </xdr:from>
    <xdr:to>
      <xdr:col>111</xdr:col>
      <xdr:colOff>177800</xdr:colOff>
      <xdr:row>75</xdr:row>
      <xdr:rowOff>60147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49003"/>
          <a:ext cx="889000" cy="6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113830</xdr:rowOff>
    </xdr:from>
    <xdr:to>
      <xdr:col>107</xdr:col>
      <xdr:colOff>50800</xdr:colOff>
      <xdr:row>75</xdr:row>
      <xdr:rowOff>60147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01130"/>
          <a:ext cx="889000" cy="1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113830</xdr:rowOff>
    </xdr:from>
    <xdr:to>
      <xdr:col>102</xdr:col>
      <xdr:colOff>114300</xdr:colOff>
      <xdr:row>75</xdr:row>
      <xdr:rowOff>7817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01130"/>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38056</xdr:rowOff>
    </xdr:from>
    <xdr:to>
      <xdr:col>116</xdr:col>
      <xdr:colOff>114300</xdr:colOff>
      <xdr:row>72</xdr:row>
      <xdr:rowOff>139656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3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60933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110903</xdr:rowOff>
    </xdr:from>
    <xdr:to>
      <xdr:col>112</xdr:col>
      <xdr:colOff>38100</xdr:colOff>
      <xdr:row>75</xdr:row>
      <xdr:rowOff>41053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9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57580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9347</xdr:rowOff>
    </xdr:from>
    <xdr:to>
      <xdr:col>107</xdr:col>
      <xdr:colOff>101600</xdr:colOff>
      <xdr:row>75</xdr:row>
      <xdr:rowOff>110947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127474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63030</xdr:rowOff>
    </xdr:from>
    <xdr:to>
      <xdr:col>102</xdr:col>
      <xdr:colOff>165100</xdr:colOff>
      <xdr:row>74</xdr:row>
      <xdr:rowOff>164630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9707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128467</xdr:rowOff>
    </xdr:from>
    <xdr:to>
      <xdr:col>98</xdr:col>
      <xdr:colOff>38100</xdr:colOff>
      <xdr:row>75</xdr:row>
      <xdr:rowOff>58617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75144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万円となっている。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・人件費は、前年度より増加している。これは、昇給・昇格による常勤職員の職員給与費が増加したためである。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年度に設立した備前市文化芸術振興財団に係る補助金や小・中学生昼食代サポート事業に伴う電子地域ポイントに係る支出により増額となっている。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・普通建設事業費（新規整備）は、新図書館建設に係る費用及び残土処分場調整池整備工事による増額である。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・投資及び出資金は、下水道事業の企業債償還金が減少したことに伴い、繰出金が減少したことによる減額である。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・繰出金は、企業用地造成事業への繰出金の増により増額となっている。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31,411
30,621
258.13
22,965,678
21,153,582
1,086,484
12,263,444
18,193,336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125984</xdr:rowOff>
    </xdr:from>
    <xdr:to>
      <xdr:col>24</xdr:col>
      <xdr:colOff>63500</xdr:colOff>
      <xdr:row>34</xdr:row>
      <xdr:rowOff>100457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3834"/>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100457</xdr:rowOff>
    </xdr:from>
    <xdr:to>
      <xdr:col>19</xdr:col>
      <xdr:colOff>177800</xdr:colOff>
      <xdr:row>34</xdr:row>
      <xdr:rowOff>114173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975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114173</xdr:rowOff>
    </xdr:from>
    <xdr:to>
      <xdr:col>15</xdr:col>
      <xdr:colOff>50800</xdr:colOff>
      <xdr:row>35</xdr:row>
      <xdr:rowOff>32639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3473"/>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31115</xdr:rowOff>
    </xdr:from>
    <xdr:to>
      <xdr:col>10</xdr:col>
      <xdr:colOff>114300</xdr:colOff>
      <xdr:row>35</xdr:row>
      <xdr:rowOff>32639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18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75184</xdr:rowOff>
    </xdr:from>
    <xdr:to>
      <xdr:col>24</xdr:col>
      <xdr:colOff>114300</xdr:colOff>
      <xdr:row>34</xdr:row>
      <xdr:rowOff>5334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98061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49657</xdr:rowOff>
    </xdr:from>
    <xdr:to>
      <xdr:col>20</xdr:col>
      <xdr:colOff>38100</xdr:colOff>
      <xdr:row>34</xdr:row>
      <xdr:rowOff>151257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167784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63373</xdr:rowOff>
    </xdr:from>
    <xdr:to>
      <xdr:col>15</xdr:col>
      <xdr:colOff>101600</xdr:colOff>
      <xdr:row>34</xdr:row>
      <xdr:rowOff>164973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153289</xdr:rowOff>
    </xdr:from>
    <xdr:to>
      <xdr:col>10</xdr:col>
      <xdr:colOff>165100</xdr:colOff>
      <xdr:row>35</xdr:row>
      <xdr:rowOff>83439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99966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151765</xdr:rowOff>
    </xdr:from>
    <xdr:to>
      <xdr:col>6</xdr:col>
      <xdr:colOff>38100</xdr:colOff>
      <xdr:row>35</xdr:row>
      <xdr:rowOff>81915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98442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115895</xdr:rowOff>
    </xdr:from>
    <xdr:to>
      <xdr:col>24</xdr:col>
      <xdr:colOff>63500</xdr:colOff>
      <xdr:row>57</xdr:row>
      <xdr:rowOff>17849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17095"/>
          <a:ext cx="838200" cy="7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115895</xdr:rowOff>
    </xdr:from>
    <xdr:to>
      <xdr:col>19</xdr:col>
      <xdr:colOff>177800</xdr:colOff>
      <xdr:row>57</xdr:row>
      <xdr:rowOff>106770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17095"/>
          <a:ext cx="889000" cy="16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68049</xdr:rowOff>
    </xdr:from>
    <xdr:to>
      <xdr:col>15</xdr:col>
      <xdr:colOff>50800</xdr:colOff>
      <xdr:row>57</xdr:row>
      <xdr:rowOff>106770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97799"/>
          <a:ext cx="889000" cy="38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68049</xdr:rowOff>
    </xdr:from>
    <xdr:to>
      <xdr:col>10</xdr:col>
      <xdr:colOff>114300</xdr:colOff>
      <xdr:row>55</xdr:row>
      <xdr:rowOff>148798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97799"/>
          <a:ext cx="889000" cy="8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138499</xdr:rowOff>
    </xdr:from>
    <xdr:to>
      <xdr:col>24</xdr:col>
      <xdr:colOff>114300</xdr:colOff>
      <xdr:row>57</xdr:row>
      <xdr:rowOff>68649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161376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65095</xdr:rowOff>
    </xdr:from>
    <xdr:to>
      <xdr:col>20</xdr:col>
      <xdr:colOff>38100</xdr:colOff>
      <xdr:row>56</xdr:row>
      <xdr:rowOff>166695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4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55970</xdr:rowOff>
    </xdr:from>
    <xdr:to>
      <xdr:col>15</xdr:col>
      <xdr:colOff>101600</xdr:colOff>
      <xdr:row>57</xdr:row>
      <xdr:rowOff>157570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148697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17249</xdr:rowOff>
    </xdr:from>
    <xdr:to>
      <xdr:col>10</xdr:col>
      <xdr:colOff>165100</xdr:colOff>
      <xdr:row>55</xdr:row>
      <xdr:rowOff>118849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109976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3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97998</xdr:rowOff>
    </xdr:from>
    <xdr:to>
      <xdr:col>6</xdr:col>
      <xdr:colOff>38100</xdr:colOff>
      <xdr:row>56</xdr:row>
      <xdr:rowOff>28148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44675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71425</xdr:rowOff>
    </xdr:from>
    <xdr:to>
      <xdr:col>24</xdr:col>
      <xdr:colOff>63500</xdr:colOff>
      <xdr:row>76</xdr:row>
      <xdr:rowOff>38092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0175"/>
          <a:ext cx="838200" cy="13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133419</xdr:rowOff>
    </xdr:from>
    <xdr:to>
      <xdr:col>19</xdr:col>
      <xdr:colOff>177800</xdr:colOff>
      <xdr:row>76</xdr:row>
      <xdr:rowOff>38092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92169"/>
          <a:ext cx="889000" cy="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133419</xdr:rowOff>
    </xdr:from>
    <xdr:to>
      <xdr:col>15</xdr:col>
      <xdr:colOff>50800</xdr:colOff>
      <xdr:row>77</xdr:row>
      <xdr:rowOff>65286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92169"/>
          <a:ext cx="889000" cy="27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65286</xdr:rowOff>
    </xdr:from>
    <xdr:to>
      <xdr:col>10</xdr:col>
      <xdr:colOff>114300</xdr:colOff>
      <xdr:row>77</xdr:row>
      <xdr:rowOff>74451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6936"/>
          <a:ext cx="889000" cy="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20625</xdr:rowOff>
    </xdr:from>
    <xdr:to>
      <xdr:col>24</xdr:col>
      <xdr:colOff>114300</xdr:colOff>
      <xdr:row>75</xdr:row>
      <xdr:rowOff>122225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43502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158742</xdr:rowOff>
    </xdr:from>
    <xdr:to>
      <xdr:col>20</xdr:col>
      <xdr:colOff>38100</xdr:colOff>
      <xdr:row>76</xdr:row>
      <xdr:rowOff>88892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105420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82619</xdr:rowOff>
    </xdr:from>
    <xdr:to>
      <xdr:col>15</xdr:col>
      <xdr:colOff>101600</xdr:colOff>
      <xdr:row>76</xdr:row>
      <xdr:rowOff>12768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413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3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14486</xdr:rowOff>
    </xdr:from>
    <xdr:to>
      <xdr:col>10</xdr:col>
      <xdr:colOff>165100</xdr:colOff>
      <xdr:row>77</xdr:row>
      <xdr:rowOff>116086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107213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23651</xdr:rowOff>
    </xdr:from>
    <xdr:to>
      <xdr:col>6</xdr:col>
      <xdr:colOff>38100</xdr:colOff>
      <xdr:row>77</xdr:row>
      <xdr:rowOff>125251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141778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95599</xdr:rowOff>
    </xdr:from>
    <xdr:to>
      <xdr:col>24</xdr:col>
      <xdr:colOff>63500</xdr:colOff>
      <xdr:row>94</xdr:row>
      <xdr:rowOff>152178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11899"/>
          <a:ext cx="8382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95599</xdr:rowOff>
    </xdr:from>
    <xdr:to>
      <xdr:col>19</xdr:col>
      <xdr:colOff>177800</xdr:colOff>
      <xdr:row>94</xdr:row>
      <xdr:rowOff>141529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11899"/>
          <a:ext cx="889000" cy="4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141529</xdr:rowOff>
    </xdr:from>
    <xdr:to>
      <xdr:col>15</xdr:col>
      <xdr:colOff>50800</xdr:colOff>
      <xdr:row>95</xdr:row>
      <xdr:rowOff>120289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57829"/>
          <a:ext cx="889000" cy="15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120289</xdr:rowOff>
    </xdr:from>
    <xdr:to>
      <xdr:col>10</xdr:col>
      <xdr:colOff>114300</xdr:colOff>
      <xdr:row>96</xdr:row>
      <xdr:rowOff>64509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08039"/>
          <a:ext cx="889000" cy="11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101378</xdr:rowOff>
    </xdr:from>
    <xdr:to>
      <xdr:col>24</xdr:col>
      <xdr:colOff>114300</xdr:colOff>
      <xdr:row>95</xdr:row>
      <xdr:rowOff>31528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124255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44799</xdr:rowOff>
    </xdr:from>
    <xdr:to>
      <xdr:col>20</xdr:col>
      <xdr:colOff>38100</xdr:colOff>
      <xdr:row>94</xdr:row>
      <xdr:rowOff>146399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162926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90729</xdr:rowOff>
    </xdr:from>
    <xdr:to>
      <xdr:col>15</xdr:col>
      <xdr:colOff>101600</xdr:colOff>
      <xdr:row>95</xdr:row>
      <xdr:rowOff>20879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37406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69489</xdr:rowOff>
    </xdr:from>
    <xdr:to>
      <xdr:col>10</xdr:col>
      <xdr:colOff>165100</xdr:colOff>
      <xdr:row>95</xdr:row>
      <xdr:rowOff>171089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13709</xdr:rowOff>
    </xdr:from>
    <xdr:to>
      <xdr:col>6</xdr:col>
      <xdr:colOff>38100</xdr:colOff>
      <xdr:row>96</xdr:row>
      <xdr:rowOff>115309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106436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6459</xdr:rowOff>
    </xdr:from>
    <xdr:to>
      <xdr:col>55</xdr:col>
      <xdr:colOff>0</xdr:colOff>
      <xdr:row>35</xdr:row>
      <xdr:rowOff>88102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007209"/>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46954</xdr:rowOff>
    </xdr:from>
    <xdr:to>
      <xdr:col>50</xdr:col>
      <xdr:colOff>114300</xdr:colOff>
      <xdr:row>35</xdr:row>
      <xdr:rowOff>88102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0477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46954</xdr:rowOff>
    </xdr:from>
    <xdr:to>
      <xdr:col>45</xdr:col>
      <xdr:colOff>177800</xdr:colOff>
      <xdr:row>35</xdr:row>
      <xdr:rowOff>62302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04770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62302</xdr:rowOff>
    </xdr:from>
    <xdr:to>
      <xdr:col>41</xdr:col>
      <xdr:colOff>50800</xdr:colOff>
      <xdr:row>35</xdr:row>
      <xdr:rowOff>78631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06305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127109</xdr:rowOff>
    </xdr:from>
    <xdr:to>
      <xdr:col>55</xdr:col>
      <xdr:colOff>50800</xdr:colOff>
      <xdr:row>35</xdr:row>
      <xdr:rowOff>57259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149986</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80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37302</xdr:rowOff>
    </xdr:from>
    <xdr:to>
      <xdr:col>50</xdr:col>
      <xdr:colOff>165100</xdr:colOff>
      <xdr:row>35</xdr:row>
      <xdr:rowOff>138902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155429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81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167604</xdr:rowOff>
    </xdr:from>
    <xdr:to>
      <xdr:col>46</xdr:col>
      <xdr:colOff>38100</xdr:colOff>
      <xdr:row>35</xdr:row>
      <xdr:rowOff>97754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114281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7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11502</xdr:rowOff>
    </xdr:from>
    <xdr:to>
      <xdr:col>41</xdr:col>
      <xdr:colOff>101600</xdr:colOff>
      <xdr:row>35</xdr:row>
      <xdr:rowOff>113102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129629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27831</xdr:rowOff>
    </xdr:from>
    <xdr:to>
      <xdr:col>36</xdr:col>
      <xdr:colOff>165100</xdr:colOff>
      <xdr:row>35</xdr:row>
      <xdr:rowOff>129431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2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145958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0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93656</xdr:rowOff>
    </xdr:from>
    <xdr:to>
      <xdr:col>55</xdr:col>
      <xdr:colOff>0</xdr:colOff>
      <xdr:row>58</xdr:row>
      <xdr:rowOff>9284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66306"/>
          <a:ext cx="8382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9284</xdr:rowOff>
    </xdr:from>
    <xdr:to>
      <xdr:col>50</xdr:col>
      <xdr:colOff>114300</xdr:colOff>
      <xdr:row>58</xdr:row>
      <xdr:rowOff>11894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53384"/>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164846</xdr:rowOff>
    </xdr:from>
    <xdr:to>
      <xdr:col>45</xdr:col>
      <xdr:colOff>177800</xdr:colOff>
      <xdr:row>58</xdr:row>
      <xdr:rowOff>11894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37496"/>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154407</xdr:rowOff>
    </xdr:from>
    <xdr:to>
      <xdr:col>41</xdr:col>
      <xdr:colOff>50800</xdr:colOff>
      <xdr:row>57</xdr:row>
      <xdr:rowOff>164846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27057"/>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42856</xdr:rowOff>
    </xdr:from>
    <xdr:to>
      <xdr:col>55</xdr:col>
      <xdr:colOff>50800</xdr:colOff>
      <xdr:row>57</xdr:row>
      <xdr:rowOff>144456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21283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129934</xdr:rowOff>
    </xdr:from>
    <xdr:to>
      <xdr:col>50</xdr:col>
      <xdr:colOff>165100</xdr:colOff>
      <xdr:row>58</xdr:row>
      <xdr:rowOff>60084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51211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132544</xdr:rowOff>
    </xdr:from>
    <xdr:to>
      <xdr:col>46</xdr:col>
      <xdr:colOff>38100</xdr:colOff>
      <xdr:row>58</xdr:row>
      <xdr:rowOff>62694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53821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114046</xdr:rowOff>
    </xdr:from>
    <xdr:to>
      <xdr:col>41</xdr:col>
      <xdr:colOff>101600</xdr:colOff>
      <xdr:row>58</xdr:row>
      <xdr:rowOff>44196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35323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103607</xdr:rowOff>
    </xdr:from>
    <xdr:to>
      <xdr:col>36</xdr:col>
      <xdr:colOff>165100</xdr:colOff>
      <xdr:row>58</xdr:row>
      <xdr:rowOff>33757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24884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70244</xdr:rowOff>
    </xdr:from>
    <xdr:to>
      <xdr:col>55</xdr:col>
      <xdr:colOff>0</xdr:colOff>
      <xdr:row>76</xdr:row>
      <xdr:rowOff>76854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757544"/>
          <a:ext cx="838200" cy="3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76854</xdr:rowOff>
    </xdr:from>
    <xdr:to>
      <xdr:col>50</xdr:col>
      <xdr:colOff>114300</xdr:colOff>
      <xdr:row>77</xdr:row>
      <xdr:rowOff>107792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07054"/>
          <a:ext cx="889000" cy="2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53823</xdr:rowOff>
    </xdr:from>
    <xdr:to>
      <xdr:col>45</xdr:col>
      <xdr:colOff>177800</xdr:colOff>
      <xdr:row>77</xdr:row>
      <xdr:rowOff>107792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84023"/>
          <a:ext cx="889000" cy="22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53823</xdr:rowOff>
    </xdr:from>
    <xdr:to>
      <xdr:col>41</xdr:col>
      <xdr:colOff>50800</xdr:colOff>
      <xdr:row>77</xdr:row>
      <xdr:rowOff>48583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84023"/>
          <a:ext cx="889000" cy="16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19444</xdr:rowOff>
    </xdr:from>
    <xdr:to>
      <xdr:col>55</xdr:col>
      <xdr:colOff>50800</xdr:colOff>
      <xdr:row>74</xdr:row>
      <xdr:rowOff>121044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7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42321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5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26054</xdr:rowOff>
    </xdr:from>
    <xdr:to>
      <xdr:col>50</xdr:col>
      <xdr:colOff>165100</xdr:colOff>
      <xdr:row>76</xdr:row>
      <xdr:rowOff>127654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144181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56992</xdr:rowOff>
    </xdr:from>
    <xdr:to>
      <xdr:col>46</xdr:col>
      <xdr:colOff>38100</xdr:colOff>
      <xdr:row>77</xdr:row>
      <xdr:rowOff>158592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149719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3023</xdr:rowOff>
    </xdr:from>
    <xdr:to>
      <xdr:col>41</xdr:col>
      <xdr:colOff>101600</xdr:colOff>
      <xdr:row>76</xdr:row>
      <xdr:rowOff>104623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121149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169233</xdr:rowOff>
    </xdr:from>
    <xdr:to>
      <xdr:col>36</xdr:col>
      <xdr:colOff>165100</xdr:colOff>
      <xdr:row>77</xdr:row>
      <xdr:rowOff>99383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115910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9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124270</xdr:rowOff>
    </xdr:from>
    <xdr:to>
      <xdr:col>55</xdr:col>
      <xdr:colOff>0</xdr:colOff>
      <xdr:row>95</xdr:row>
      <xdr:rowOff>3124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40570"/>
          <a:ext cx="838200" cy="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124270</xdr:rowOff>
    </xdr:from>
    <xdr:to>
      <xdr:col>50</xdr:col>
      <xdr:colOff>114300</xdr:colOff>
      <xdr:row>95</xdr:row>
      <xdr:rowOff>115088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40570"/>
          <a:ext cx="889000" cy="1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115088</xdr:rowOff>
    </xdr:from>
    <xdr:to>
      <xdr:col>45</xdr:col>
      <xdr:colOff>177800</xdr:colOff>
      <xdr:row>95</xdr:row>
      <xdr:rowOff>169901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02838"/>
          <a:ext cx="8890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143993</xdr:rowOff>
    </xdr:from>
    <xdr:to>
      <xdr:col>41</xdr:col>
      <xdr:colOff>50800</xdr:colOff>
      <xdr:row>95</xdr:row>
      <xdr:rowOff>169901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43174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123774</xdr:rowOff>
    </xdr:from>
    <xdr:to>
      <xdr:col>55</xdr:col>
      <xdr:colOff>50800</xdr:colOff>
      <xdr:row>95</xdr:row>
      <xdr:rowOff>53924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146651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73470</xdr:rowOff>
    </xdr:from>
    <xdr:to>
      <xdr:col>50</xdr:col>
      <xdr:colOff>165100</xdr:colOff>
      <xdr:row>95</xdr:row>
      <xdr:rowOff>3620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20147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64288</xdr:rowOff>
    </xdr:from>
    <xdr:to>
      <xdr:col>46</xdr:col>
      <xdr:colOff>38100</xdr:colOff>
      <xdr:row>95</xdr:row>
      <xdr:rowOff>165888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119101</xdr:rowOff>
    </xdr:from>
    <xdr:to>
      <xdr:col>41</xdr:col>
      <xdr:colOff>101600</xdr:colOff>
      <xdr:row>96</xdr:row>
      <xdr:rowOff>49251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65778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93193</xdr:rowOff>
    </xdr:from>
    <xdr:to>
      <xdr:col>36</xdr:col>
      <xdr:colOff>165100</xdr:colOff>
      <xdr:row>96</xdr:row>
      <xdr:rowOff>23343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39870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146602</xdr:rowOff>
    </xdr:from>
    <xdr:to>
      <xdr:col>85</xdr:col>
      <xdr:colOff>127000</xdr:colOff>
      <xdr:row>38</xdr:row>
      <xdr:rowOff>21895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18802"/>
          <a:ext cx="838200" cy="2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146602</xdr:rowOff>
    </xdr:from>
    <xdr:to>
      <xdr:col>81</xdr:col>
      <xdr:colOff>50800</xdr:colOff>
      <xdr:row>37</xdr:row>
      <xdr:rowOff>33825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18802"/>
          <a:ext cx="889000" cy="5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33825</xdr:rowOff>
    </xdr:from>
    <xdr:to>
      <xdr:col>76</xdr:col>
      <xdr:colOff>114300</xdr:colOff>
      <xdr:row>37</xdr:row>
      <xdr:rowOff>98530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77475"/>
          <a:ext cx="889000" cy="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98530</xdr:rowOff>
    </xdr:from>
    <xdr:to>
      <xdr:col>71</xdr:col>
      <xdr:colOff>177800</xdr:colOff>
      <xdr:row>38</xdr:row>
      <xdr:rowOff>27000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42180"/>
          <a:ext cx="889000" cy="9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142545</xdr:rowOff>
    </xdr:from>
    <xdr:to>
      <xdr:col>85</xdr:col>
      <xdr:colOff>177800</xdr:colOff>
      <xdr:row>38</xdr:row>
      <xdr:rowOff>72695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165422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95802</xdr:rowOff>
    </xdr:from>
    <xdr:to>
      <xdr:col>81</xdr:col>
      <xdr:colOff>101600</xdr:colOff>
      <xdr:row>37</xdr:row>
      <xdr:rowOff>25952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42479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154475</xdr:rowOff>
    </xdr:from>
    <xdr:to>
      <xdr:col>76</xdr:col>
      <xdr:colOff>165100</xdr:colOff>
      <xdr:row>37</xdr:row>
      <xdr:rowOff>84625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101152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47730</xdr:rowOff>
    </xdr:from>
    <xdr:to>
      <xdr:col>72</xdr:col>
      <xdr:colOff>38100</xdr:colOff>
      <xdr:row>37</xdr:row>
      <xdr:rowOff>149330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165857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6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147650</xdr:rowOff>
    </xdr:from>
    <xdr:to>
      <xdr:col>67</xdr:col>
      <xdr:colOff>101600</xdr:colOff>
      <xdr:row>38</xdr:row>
      <xdr:rowOff>77800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94327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132102</xdr:rowOff>
    </xdr:from>
    <xdr:to>
      <xdr:col>85</xdr:col>
      <xdr:colOff>127000</xdr:colOff>
      <xdr:row>57</xdr:row>
      <xdr:rowOff>18161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561852"/>
          <a:ext cx="838200" cy="2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18161</xdr:rowOff>
    </xdr:from>
    <xdr:to>
      <xdr:col>81</xdr:col>
      <xdr:colOff>50800</xdr:colOff>
      <xdr:row>57</xdr:row>
      <xdr:rowOff>90769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90811"/>
          <a:ext cx="889000" cy="7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6503</xdr:rowOff>
    </xdr:from>
    <xdr:to>
      <xdr:col>76</xdr:col>
      <xdr:colOff>114300</xdr:colOff>
      <xdr:row>57</xdr:row>
      <xdr:rowOff>90769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607703"/>
          <a:ext cx="889000" cy="25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6503</xdr:rowOff>
    </xdr:from>
    <xdr:to>
      <xdr:col>71</xdr:col>
      <xdr:colOff>177800</xdr:colOff>
      <xdr:row>57</xdr:row>
      <xdr:rowOff>7058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607703"/>
          <a:ext cx="889000" cy="17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81302</xdr:rowOff>
    </xdr:from>
    <xdr:to>
      <xdr:col>85</xdr:col>
      <xdr:colOff>177800</xdr:colOff>
      <xdr:row>56</xdr:row>
      <xdr:rowOff>11452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104179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138811</xdr:rowOff>
    </xdr:from>
    <xdr:to>
      <xdr:col>81</xdr:col>
      <xdr:colOff>101600</xdr:colOff>
      <xdr:row>57</xdr:row>
      <xdr:rowOff>68961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85488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39969</xdr:rowOff>
    </xdr:from>
    <xdr:to>
      <xdr:col>76</xdr:col>
      <xdr:colOff>165100</xdr:colOff>
      <xdr:row>57</xdr:row>
      <xdr:rowOff>141569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158096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127153</xdr:rowOff>
    </xdr:from>
    <xdr:to>
      <xdr:col>72</xdr:col>
      <xdr:colOff>38100</xdr:colOff>
      <xdr:row>56</xdr:row>
      <xdr:rowOff>57303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73830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127708</xdr:rowOff>
    </xdr:from>
    <xdr:to>
      <xdr:col>67</xdr:col>
      <xdr:colOff>101600</xdr:colOff>
      <xdr:row>57</xdr:row>
      <xdr:rowOff>57858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74385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0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20219</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4769"/>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20219</xdr:rowOff>
    </xdr:from>
    <xdr:to>
      <xdr:col>81</xdr:col>
      <xdr:colOff>50800</xdr:colOff>
      <xdr:row>79</xdr:row>
      <xdr:rowOff>30353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4769"/>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30353</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4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35306</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9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140869</xdr:rowOff>
    </xdr:from>
    <xdr:to>
      <xdr:col>81</xdr:col>
      <xdr:colOff>101600</xdr:colOff>
      <xdr:row>79</xdr:row>
      <xdr:rowOff>71019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62146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6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151003</xdr:rowOff>
    </xdr:from>
    <xdr:to>
      <xdr:col>76</xdr:col>
      <xdr:colOff>165100</xdr:colOff>
      <xdr:row>79</xdr:row>
      <xdr:rowOff>81153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72280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16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155956</xdr:rowOff>
    </xdr:from>
    <xdr:to>
      <xdr:col>67</xdr:col>
      <xdr:colOff>101600</xdr:colOff>
      <xdr:row>79</xdr:row>
      <xdr:rowOff>86106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77233</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1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80759</xdr:rowOff>
    </xdr:from>
    <xdr:to>
      <xdr:col>85</xdr:col>
      <xdr:colOff>127000</xdr:colOff>
      <xdr:row>94</xdr:row>
      <xdr:rowOff>98844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197059"/>
          <a:ext cx="8382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12776</xdr:rowOff>
    </xdr:from>
    <xdr:to>
      <xdr:col>81</xdr:col>
      <xdr:colOff>50800</xdr:colOff>
      <xdr:row>94</xdr:row>
      <xdr:rowOff>98844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786176"/>
          <a:ext cx="889000" cy="4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12776</xdr:rowOff>
    </xdr:from>
    <xdr:to>
      <xdr:col>76</xdr:col>
      <xdr:colOff>114300</xdr:colOff>
      <xdr:row>95</xdr:row>
      <xdr:rowOff>68008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786176"/>
          <a:ext cx="889000" cy="56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61379</xdr:rowOff>
    </xdr:from>
    <xdr:to>
      <xdr:col>71</xdr:col>
      <xdr:colOff>177800</xdr:colOff>
      <xdr:row>95</xdr:row>
      <xdr:rowOff>68008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5834779"/>
          <a:ext cx="889000" cy="5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29959</xdr:rowOff>
    </xdr:from>
    <xdr:to>
      <xdr:col>85</xdr:col>
      <xdr:colOff>177800</xdr:colOff>
      <xdr:row>94</xdr:row>
      <xdr:rowOff>131559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52836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9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48044</xdr:rowOff>
    </xdr:from>
    <xdr:to>
      <xdr:col>81</xdr:col>
      <xdr:colOff>101600</xdr:colOff>
      <xdr:row>94</xdr:row>
      <xdr:rowOff>149644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166171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9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133426</xdr:rowOff>
    </xdr:from>
    <xdr:to>
      <xdr:col>76</xdr:col>
      <xdr:colOff>165100</xdr:colOff>
      <xdr:row>92</xdr:row>
      <xdr:rowOff>63576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7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80103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51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17208</xdr:rowOff>
    </xdr:from>
    <xdr:to>
      <xdr:col>72</xdr:col>
      <xdr:colOff>38100</xdr:colOff>
      <xdr:row>95</xdr:row>
      <xdr:rowOff>118808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109935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39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10579</xdr:rowOff>
    </xdr:from>
    <xdr:to>
      <xdr:col>67</xdr:col>
      <xdr:colOff>101600</xdr:colOff>
      <xdr:row>92</xdr:row>
      <xdr:rowOff>112179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7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128706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5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・議会費は、視察に係る経費である委員会調査旅費の増により増額となっている。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・民生費は、物価高騰対策等の支援給付金の支出により増額となっている。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・農林水産業費は、農業水路等長寿命化・防災減災事業に係る支出により増額となっている。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・商工費は、国際見本市コンサルティング委託料による物件費、企業用地造成事業への繰出金の増により大幅に増額となっている。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・消防費は、防災行政無線整備事業が令和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年度で終了したことにより、減少している。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・教育費は、小・中学生昼食代サポート事業に伴う電子地域ポイントに係る支出及び、備前焼ミュージアム解体工事に係る支出により増額となっている。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財政調整基金は、中期的な見通しのもとに決算剰余金を積み立て、債券等による効率的な基金運用を行っている。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年度末の基金残高は、約</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49.25</a:t>
          </a:r>
          <a:r>
            <a:rPr kumimoji="1" lang="ja-JP" altLang="en-US" sz="1400">
              <a:latin typeface="ＭＳ ゴシック" pitchFamily="49" charset="-128"/>
              <a:ea typeface="ＭＳ ゴシック" pitchFamily="49" charset="-128"/>
            </a:rPr>
            <a:t>％）となっている。実質単年度収支は基金積立を行ったことでプラスとなった。災害対応や公共施設の維持管理・更新等の将来発生する歳出の増加に備える。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ける実質収支は、一般会計その他すべての会計において黒字となっている。しかし、水道、下水道、病院の会計では、損益計算書をみると純損失が生じており、経営戦略等に従いその解消に努める。水道事業会計では、人口減少等による需要の減少、老朽化した施設の更新等で多額の投資が必要と見込まれており、料金の見直し等を含め、健全経営に努めていく。下水道事業では、国の繰出基準に基づく一般会計からの繰入金に加え、企業債償還に係る経費の一部を補塡することにより赤字を回避している状況であるため、中長期的な経営戦略に基づき、基準外繰入の縮減に努めていく。病院事業会計においては、患者数の減少に伴い収益が減少している一方で、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始まった電子カルテシステムの減価償却により減価償却費が増加している。また、施設の老朽化により修繕や更新にかかる経費の増大が見込まれることから、長期的な目線での更新計画・経営戦略が求められている。これらの課題に対処し、地域に必要な医療を安定かつ継続的に提供できるよう健全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A1" s="354"/>
      <c r="B1" s="417" t="s">
        <v>0</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81"/>
      <c r="DK1" s="181"/>
      <c r="DL1" s="181"/>
      <c r="DM1" s="181"/>
      <c r="DN1" s="181"/>
      <c r="DO1" s="181"/>
    </row>
    <row r="2" spans="1:119" ht="24" thickBot="1" x14ac:dyDescent="0.25">
      <c r="A2" s="354"/>
      <c r="B2" s="182" t="s">
        <v>1</v>
      </c>
      <c r="C2" s="182"/>
      <c r="D2" s="183"/>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4"/>
      <c r="BZ2" s="354"/>
      <c r="CA2" s="354"/>
      <c r="CB2" s="354"/>
      <c r="CC2" s="354"/>
      <c r="CD2" s="354"/>
      <c r="CE2" s="354"/>
      <c r="CF2" s="354"/>
      <c r="CG2" s="354"/>
      <c r="CH2" s="354"/>
      <c r="CI2" s="354"/>
      <c r="CJ2" s="354"/>
      <c r="CK2" s="354"/>
      <c r="CL2" s="354"/>
      <c r="CM2" s="354"/>
      <c r="CN2" s="354"/>
      <c r="CO2" s="354"/>
      <c r="CP2" s="354"/>
      <c r="CQ2" s="354"/>
      <c r="CR2" s="354"/>
      <c r="CS2" s="354"/>
      <c r="CT2" s="354"/>
      <c r="CU2" s="354"/>
      <c r="CV2" s="354"/>
      <c r="CW2" s="354"/>
      <c r="CX2" s="354"/>
      <c r="CY2" s="354"/>
      <c r="CZ2" s="354"/>
      <c r="DA2" s="354"/>
      <c r="DB2" s="354"/>
      <c r="DC2" s="354"/>
      <c r="DD2" s="354"/>
      <c r="DE2" s="354"/>
      <c r="DF2" s="354"/>
      <c r="DG2" s="354"/>
      <c r="DH2" s="354"/>
      <c r="DI2" s="354"/>
      <c r="DJ2" s="354"/>
      <c r="DK2" s="354"/>
      <c r="DL2" s="354"/>
      <c r="DM2" s="354"/>
      <c r="DN2" s="354"/>
      <c r="DO2" s="354"/>
    </row>
    <row r="3" spans="1:119" ht="18.75" customHeight="1" thickBot="1" x14ac:dyDescent="0.25">
      <c r="A3" s="181"/>
      <c r="B3" s="418" t="s">
        <v>2</v>
      </c>
      <c r="C3" s="419"/>
      <c r="D3" s="419"/>
      <c r="E3" s="420"/>
      <c r="F3" s="420"/>
      <c r="G3" s="420"/>
      <c r="H3" s="420"/>
      <c r="I3" s="420"/>
      <c r="J3" s="420"/>
      <c r="K3" s="420"/>
      <c r="L3" s="420" t="s">
        <v>3</v>
      </c>
      <c r="M3" s="420"/>
      <c r="N3" s="420"/>
      <c r="O3" s="420"/>
      <c r="P3" s="420"/>
      <c r="Q3" s="420"/>
      <c r="R3" s="427"/>
      <c r="S3" s="427"/>
      <c r="T3" s="427"/>
      <c r="U3" s="427"/>
      <c r="V3" s="428"/>
      <c r="W3" s="402" t="s">
        <v>4</v>
      </c>
      <c r="X3" s="403"/>
      <c r="Y3" s="403"/>
      <c r="Z3" s="403"/>
      <c r="AA3" s="403"/>
      <c r="AB3" s="419"/>
      <c r="AC3" s="427" t="s">
        <v>5</v>
      </c>
      <c r="AD3" s="403"/>
      <c r="AE3" s="403"/>
      <c r="AF3" s="403"/>
      <c r="AG3" s="403"/>
      <c r="AH3" s="403"/>
      <c r="AI3" s="403"/>
      <c r="AJ3" s="403"/>
      <c r="AK3" s="403"/>
      <c r="AL3" s="404"/>
      <c r="AM3" s="402" t="s">
        <v>6</v>
      </c>
      <c r="AN3" s="403"/>
      <c r="AO3" s="403"/>
      <c r="AP3" s="403"/>
      <c r="AQ3" s="403"/>
      <c r="AR3" s="403"/>
      <c r="AS3" s="403"/>
      <c r="AT3" s="403"/>
      <c r="AU3" s="403"/>
      <c r="AV3" s="403"/>
      <c r="AW3" s="403"/>
      <c r="AX3" s="404"/>
      <c r="AY3" s="439" t="s">
        <v>7</v>
      </c>
      <c r="AZ3" s="440"/>
      <c r="BA3" s="440"/>
      <c r="BB3" s="440"/>
      <c r="BC3" s="440"/>
      <c r="BD3" s="440"/>
      <c r="BE3" s="440"/>
      <c r="BF3" s="440"/>
      <c r="BG3" s="440"/>
      <c r="BH3" s="440"/>
      <c r="BI3" s="440"/>
      <c r="BJ3" s="440"/>
      <c r="BK3" s="440"/>
      <c r="BL3" s="440"/>
      <c r="BM3" s="441"/>
      <c r="BN3" s="402" t="s">
        <v>8</v>
      </c>
      <c r="BO3" s="403"/>
      <c r="BP3" s="403"/>
      <c r="BQ3" s="403"/>
      <c r="BR3" s="403"/>
      <c r="BS3" s="403"/>
      <c r="BT3" s="403"/>
      <c r="BU3" s="404"/>
      <c r="BV3" s="402" t="s">
        <v>9</v>
      </c>
      <c r="BW3" s="403"/>
      <c r="BX3" s="403"/>
      <c r="BY3" s="403"/>
      <c r="BZ3" s="403"/>
      <c r="CA3" s="403"/>
      <c r="CB3" s="403"/>
      <c r="CC3" s="404"/>
      <c r="CD3" s="439" t="s">
        <v>7</v>
      </c>
      <c r="CE3" s="440"/>
      <c r="CF3" s="440"/>
      <c r="CG3" s="440"/>
      <c r="CH3" s="440"/>
      <c r="CI3" s="440"/>
      <c r="CJ3" s="440"/>
      <c r="CK3" s="440"/>
      <c r="CL3" s="440"/>
      <c r="CM3" s="440"/>
      <c r="CN3" s="440"/>
      <c r="CO3" s="440"/>
      <c r="CP3" s="440"/>
      <c r="CQ3" s="440"/>
      <c r="CR3" s="440"/>
      <c r="CS3" s="441"/>
      <c r="CT3" s="402" t="s">
        <v>10</v>
      </c>
      <c r="CU3" s="403"/>
      <c r="CV3" s="403"/>
      <c r="CW3" s="403"/>
      <c r="CX3" s="403"/>
      <c r="CY3" s="403"/>
      <c r="CZ3" s="403"/>
      <c r="DA3" s="404"/>
      <c r="DB3" s="402" t="s">
        <v>11</v>
      </c>
      <c r="DC3" s="403"/>
      <c r="DD3" s="403"/>
      <c r="DE3" s="403"/>
      <c r="DF3" s="403"/>
      <c r="DG3" s="403"/>
      <c r="DH3" s="403"/>
      <c r="DI3" s="404"/>
      <c r="DJ3" s="354"/>
      <c r="DK3" s="354"/>
      <c r="DL3" s="354"/>
      <c r="DM3" s="354"/>
      <c r="DN3" s="354"/>
      <c r="DO3" s="354"/>
    </row>
    <row r="4" spans="1:119" ht="18.75" customHeight="1" x14ac:dyDescent="0.2">
      <c r="A4" s="181"/>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12</v>
      </c>
      <c r="AZ4" s="406"/>
      <c r="BA4" s="406"/>
      <c r="BB4" s="406"/>
      <c r="BC4" s="406"/>
      <c r="BD4" s="406"/>
      <c r="BE4" s="406"/>
      <c r="BF4" s="406"/>
      <c r="BG4" s="406"/>
      <c r="BH4" s="406"/>
      <c r="BI4" s="406"/>
      <c r="BJ4" s="406"/>
      <c r="BK4" s="406"/>
      <c r="BL4" s="406"/>
      <c r="BM4" s="407"/>
      <c r="BN4" s="408">
        <v>22965678</v>
      </c>
      <c r="BO4" s="409"/>
      <c r="BP4" s="409"/>
      <c r="BQ4" s="409"/>
      <c r="BR4" s="409"/>
      <c r="BS4" s="409"/>
      <c r="BT4" s="409"/>
      <c r="BU4" s="410"/>
      <c r="BV4" s="408">
        <v>22594262</v>
      </c>
      <c r="BW4" s="409"/>
      <c r="BX4" s="409"/>
      <c r="BY4" s="409"/>
      <c r="BZ4" s="409"/>
      <c r="CA4" s="409"/>
      <c r="CB4" s="409"/>
      <c r="CC4" s="410"/>
      <c r="CD4" s="411" t="s">
        <v>13</v>
      </c>
      <c r="CE4" s="412"/>
      <c r="CF4" s="412"/>
      <c r="CG4" s="412"/>
      <c r="CH4" s="412"/>
      <c r="CI4" s="412"/>
      <c r="CJ4" s="412"/>
      <c r="CK4" s="412"/>
      <c r="CL4" s="412"/>
      <c r="CM4" s="412"/>
      <c r="CN4" s="412"/>
      <c r="CO4" s="412"/>
      <c r="CP4" s="412"/>
      <c r="CQ4" s="412"/>
      <c r="CR4" s="412"/>
      <c r="CS4" s="413"/>
      <c r="CT4" s="414">
        <v>8.9</v>
      </c>
      <c r="CU4" s="415"/>
      <c r="CV4" s="415"/>
      <c r="CW4" s="415"/>
      <c r="CX4" s="415"/>
      <c r="CY4" s="415"/>
      <c r="CZ4" s="415"/>
      <c r="DA4" s="416"/>
      <c r="DB4" s="414">
        <v>6.4</v>
      </c>
      <c r="DC4" s="415"/>
      <c r="DD4" s="415"/>
      <c r="DE4" s="415"/>
      <c r="DF4" s="415"/>
      <c r="DG4" s="415"/>
      <c r="DH4" s="415"/>
      <c r="DI4" s="416"/>
      <c r="DJ4" s="354"/>
      <c r="DK4" s="354"/>
      <c r="DL4" s="354"/>
      <c r="DM4" s="354"/>
      <c r="DN4" s="354"/>
      <c r="DO4" s="354"/>
    </row>
    <row r="5" spans="1:119" ht="18.75" customHeight="1" x14ac:dyDescent="0.2">
      <c r="A5" s="181"/>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14</v>
      </c>
      <c r="AN5" s="475"/>
      <c r="AO5" s="475"/>
      <c r="AP5" s="475"/>
      <c r="AQ5" s="475"/>
      <c r="AR5" s="475"/>
      <c r="AS5" s="475"/>
      <c r="AT5" s="476"/>
      <c r="AU5" s="477" t="s">
        <v>15</v>
      </c>
      <c r="AV5" s="478"/>
      <c r="AW5" s="478"/>
      <c r="AX5" s="478"/>
      <c r="AY5" s="479" t="s">
        <v>16</v>
      </c>
      <c r="AZ5" s="480"/>
      <c r="BA5" s="480"/>
      <c r="BB5" s="480"/>
      <c r="BC5" s="480"/>
      <c r="BD5" s="480"/>
      <c r="BE5" s="480"/>
      <c r="BF5" s="480"/>
      <c r="BG5" s="480"/>
      <c r="BH5" s="480"/>
      <c r="BI5" s="480"/>
      <c r="BJ5" s="480"/>
      <c r="BK5" s="480"/>
      <c r="BL5" s="480"/>
      <c r="BM5" s="481"/>
      <c r="BN5" s="445">
        <v>21153582</v>
      </c>
      <c r="BO5" s="446"/>
      <c r="BP5" s="446"/>
      <c r="BQ5" s="446"/>
      <c r="BR5" s="446"/>
      <c r="BS5" s="446"/>
      <c r="BT5" s="446"/>
      <c r="BU5" s="447"/>
      <c r="BV5" s="445">
        <v>21217098</v>
      </c>
      <c r="BW5" s="446"/>
      <c r="BX5" s="446"/>
      <c r="BY5" s="446"/>
      <c r="BZ5" s="446"/>
      <c r="CA5" s="446"/>
      <c r="CB5" s="446"/>
      <c r="CC5" s="447"/>
      <c r="CD5" s="448" t="s">
        <v>17</v>
      </c>
      <c r="CE5" s="449"/>
      <c r="CF5" s="449"/>
      <c r="CG5" s="449"/>
      <c r="CH5" s="449"/>
      <c r="CI5" s="449"/>
      <c r="CJ5" s="449"/>
      <c r="CK5" s="449"/>
      <c r="CL5" s="449"/>
      <c r="CM5" s="449"/>
      <c r="CN5" s="449"/>
      <c r="CO5" s="449"/>
      <c r="CP5" s="449"/>
      <c r="CQ5" s="449"/>
      <c r="CR5" s="449"/>
      <c r="CS5" s="450"/>
      <c r="CT5" s="442">
        <v>88.9</v>
      </c>
      <c r="CU5" s="443"/>
      <c r="CV5" s="443"/>
      <c r="CW5" s="443"/>
      <c r="CX5" s="443"/>
      <c r="CY5" s="443"/>
      <c r="CZ5" s="443"/>
      <c r="DA5" s="444"/>
      <c r="DB5" s="442">
        <v>89.1</v>
      </c>
      <c r="DC5" s="443"/>
      <c r="DD5" s="443"/>
      <c r="DE5" s="443"/>
      <c r="DF5" s="443"/>
      <c r="DG5" s="443"/>
      <c r="DH5" s="443"/>
      <c r="DI5" s="444"/>
      <c r="DJ5" s="354"/>
      <c r="DK5" s="354"/>
      <c r="DL5" s="354"/>
      <c r="DM5" s="354"/>
      <c r="DN5" s="354"/>
      <c r="DO5" s="354"/>
    </row>
    <row r="6" spans="1:119" ht="18.75" customHeight="1" x14ac:dyDescent="0.2">
      <c r="A6" s="181"/>
      <c r="B6" s="451" t="s">
        <v>18</v>
      </c>
      <c r="C6" s="452"/>
      <c r="D6" s="452"/>
      <c r="E6" s="453"/>
      <c r="F6" s="453"/>
      <c r="G6" s="453"/>
      <c r="H6" s="453"/>
      <c r="I6" s="453"/>
      <c r="J6" s="453"/>
      <c r="K6" s="453"/>
      <c r="L6" s="453" t="s">
        <v>19</v>
      </c>
      <c r="M6" s="453"/>
      <c r="N6" s="453"/>
      <c r="O6" s="453"/>
      <c r="P6" s="453"/>
      <c r="Q6" s="453"/>
      <c r="R6" s="457"/>
      <c r="S6" s="457"/>
      <c r="T6" s="457"/>
      <c r="U6" s="457"/>
      <c r="V6" s="458"/>
      <c r="W6" s="461" t="s">
        <v>20</v>
      </c>
      <c r="X6" s="462"/>
      <c r="Y6" s="462"/>
      <c r="Z6" s="462"/>
      <c r="AA6" s="462"/>
      <c r="AB6" s="452"/>
      <c r="AC6" s="465" t="s">
        <v>21</v>
      </c>
      <c r="AD6" s="466"/>
      <c r="AE6" s="466"/>
      <c r="AF6" s="466"/>
      <c r="AG6" s="466"/>
      <c r="AH6" s="466"/>
      <c r="AI6" s="466"/>
      <c r="AJ6" s="466"/>
      <c r="AK6" s="466"/>
      <c r="AL6" s="467"/>
      <c r="AM6" s="474" t="s">
        <v>22</v>
      </c>
      <c r="AN6" s="475"/>
      <c r="AO6" s="475"/>
      <c r="AP6" s="475"/>
      <c r="AQ6" s="475"/>
      <c r="AR6" s="475"/>
      <c r="AS6" s="475"/>
      <c r="AT6" s="476"/>
      <c r="AU6" s="477" t="s">
        <v>15</v>
      </c>
      <c r="AV6" s="478"/>
      <c r="AW6" s="478"/>
      <c r="AX6" s="478"/>
      <c r="AY6" s="479" t="s">
        <v>23</v>
      </c>
      <c r="AZ6" s="480"/>
      <c r="BA6" s="480"/>
      <c r="BB6" s="480"/>
      <c r="BC6" s="480"/>
      <c r="BD6" s="480"/>
      <c r="BE6" s="480"/>
      <c r="BF6" s="480"/>
      <c r="BG6" s="480"/>
      <c r="BH6" s="480"/>
      <c r="BI6" s="480"/>
      <c r="BJ6" s="480"/>
      <c r="BK6" s="480"/>
      <c r="BL6" s="480"/>
      <c r="BM6" s="481"/>
      <c r="BN6" s="445">
        <v>1812096</v>
      </c>
      <c r="BO6" s="446"/>
      <c r="BP6" s="446"/>
      <c r="BQ6" s="446"/>
      <c r="BR6" s="446"/>
      <c r="BS6" s="446"/>
      <c r="BT6" s="446"/>
      <c r="BU6" s="447"/>
      <c r="BV6" s="445">
        <v>1377164</v>
      </c>
      <c r="BW6" s="446"/>
      <c r="BX6" s="446"/>
      <c r="BY6" s="446"/>
      <c r="BZ6" s="446"/>
      <c r="CA6" s="446"/>
      <c r="CB6" s="446"/>
      <c r="CC6" s="447"/>
      <c r="CD6" s="448" t="s">
        <v>24</v>
      </c>
      <c r="CE6" s="449"/>
      <c r="CF6" s="449"/>
      <c r="CG6" s="449"/>
      <c r="CH6" s="449"/>
      <c r="CI6" s="449"/>
      <c r="CJ6" s="449"/>
      <c r="CK6" s="449"/>
      <c r="CL6" s="449"/>
      <c r="CM6" s="449"/>
      <c r="CN6" s="449"/>
      <c r="CO6" s="449"/>
      <c r="CP6" s="449"/>
      <c r="CQ6" s="449"/>
      <c r="CR6" s="449"/>
      <c r="CS6" s="450"/>
      <c r="CT6" s="482">
        <v>89.4</v>
      </c>
      <c r="CU6" s="483"/>
      <c r="CV6" s="483"/>
      <c r="CW6" s="483"/>
      <c r="CX6" s="483"/>
      <c r="CY6" s="483"/>
      <c r="CZ6" s="483"/>
      <c r="DA6" s="484"/>
      <c r="DB6" s="482">
        <v>90.4</v>
      </c>
      <c r="DC6" s="483"/>
      <c r="DD6" s="483"/>
      <c r="DE6" s="483"/>
      <c r="DF6" s="483"/>
      <c r="DG6" s="483"/>
      <c r="DH6" s="483"/>
      <c r="DI6" s="484"/>
      <c r="DJ6" s="354"/>
      <c r="DK6" s="354"/>
      <c r="DL6" s="354"/>
      <c r="DM6" s="354"/>
      <c r="DN6" s="354"/>
      <c r="DO6" s="354"/>
    </row>
    <row r="7" spans="1:119" ht="18.75" customHeight="1" x14ac:dyDescent="0.2">
      <c r="A7" s="181"/>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25</v>
      </c>
      <c r="AN7" s="475"/>
      <c r="AO7" s="475"/>
      <c r="AP7" s="475"/>
      <c r="AQ7" s="475"/>
      <c r="AR7" s="475"/>
      <c r="AS7" s="475"/>
      <c r="AT7" s="476"/>
      <c r="AU7" s="477" t="s">
        <v>15</v>
      </c>
      <c r="AV7" s="478"/>
      <c r="AW7" s="478"/>
      <c r="AX7" s="478"/>
      <c r="AY7" s="479" t="s">
        <v>26</v>
      </c>
      <c r="AZ7" s="480"/>
      <c r="BA7" s="480"/>
      <c r="BB7" s="480"/>
      <c r="BC7" s="480"/>
      <c r="BD7" s="480"/>
      <c r="BE7" s="480"/>
      <c r="BF7" s="480"/>
      <c r="BG7" s="480"/>
      <c r="BH7" s="480"/>
      <c r="BI7" s="480"/>
      <c r="BJ7" s="480"/>
      <c r="BK7" s="480"/>
      <c r="BL7" s="480"/>
      <c r="BM7" s="481"/>
      <c r="BN7" s="445">
        <v>725612</v>
      </c>
      <c r="BO7" s="446"/>
      <c r="BP7" s="446"/>
      <c r="BQ7" s="446"/>
      <c r="BR7" s="446"/>
      <c r="BS7" s="446"/>
      <c r="BT7" s="446"/>
      <c r="BU7" s="447"/>
      <c r="BV7" s="445">
        <v>587357</v>
      </c>
      <c r="BW7" s="446"/>
      <c r="BX7" s="446"/>
      <c r="BY7" s="446"/>
      <c r="BZ7" s="446"/>
      <c r="CA7" s="446"/>
      <c r="CB7" s="446"/>
      <c r="CC7" s="447"/>
      <c r="CD7" s="448" t="s">
        <v>27</v>
      </c>
      <c r="CE7" s="449"/>
      <c r="CF7" s="449"/>
      <c r="CG7" s="449"/>
      <c r="CH7" s="449"/>
      <c r="CI7" s="449"/>
      <c r="CJ7" s="449"/>
      <c r="CK7" s="449"/>
      <c r="CL7" s="449"/>
      <c r="CM7" s="449"/>
      <c r="CN7" s="449"/>
      <c r="CO7" s="449"/>
      <c r="CP7" s="449"/>
      <c r="CQ7" s="449"/>
      <c r="CR7" s="449"/>
      <c r="CS7" s="450"/>
      <c r="CT7" s="445">
        <v>12263444</v>
      </c>
      <c r="CU7" s="446"/>
      <c r="CV7" s="446"/>
      <c r="CW7" s="446"/>
      <c r="CX7" s="446"/>
      <c r="CY7" s="446"/>
      <c r="CZ7" s="446"/>
      <c r="DA7" s="447"/>
      <c r="DB7" s="445">
        <v>12358591</v>
      </c>
      <c r="DC7" s="446"/>
      <c r="DD7" s="446"/>
      <c r="DE7" s="446"/>
      <c r="DF7" s="446"/>
      <c r="DG7" s="446"/>
      <c r="DH7" s="446"/>
      <c r="DI7" s="447"/>
      <c r="DJ7" s="354"/>
      <c r="DK7" s="354"/>
      <c r="DL7" s="354"/>
      <c r="DM7" s="354"/>
      <c r="DN7" s="354"/>
      <c r="DO7" s="354"/>
    </row>
    <row r="8" spans="1:119" ht="18.75" customHeight="1" thickBot="1" x14ac:dyDescent="0.25">
      <c r="A8" s="181"/>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28</v>
      </c>
      <c r="AN8" s="475"/>
      <c r="AO8" s="475"/>
      <c r="AP8" s="475"/>
      <c r="AQ8" s="475"/>
      <c r="AR8" s="475"/>
      <c r="AS8" s="475"/>
      <c r="AT8" s="476"/>
      <c r="AU8" s="477" t="s">
        <v>15</v>
      </c>
      <c r="AV8" s="478"/>
      <c r="AW8" s="478"/>
      <c r="AX8" s="478"/>
      <c r="AY8" s="479" t="s">
        <v>29</v>
      </c>
      <c r="AZ8" s="480"/>
      <c r="BA8" s="480"/>
      <c r="BB8" s="480"/>
      <c r="BC8" s="480"/>
      <c r="BD8" s="480"/>
      <c r="BE8" s="480"/>
      <c r="BF8" s="480"/>
      <c r="BG8" s="480"/>
      <c r="BH8" s="480"/>
      <c r="BI8" s="480"/>
      <c r="BJ8" s="480"/>
      <c r="BK8" s="480"/>
      <c r="BL8" s="480"/>
      <c r="BM8" s="481"/>
      <c r="BN8" s="445">
        <v>1086484</v>
      </c>
      <c r="BO8" s="446"/>
      <c r="BP8" s="446"/>
      <c r="BQ8" s="446"/>
      <c r="BR8" s="446"/>
      <c r="BS8" s="446"/>
      <c r="BT8" s="446"/>
      <c r="BU8" s="447"/>
      <c r="BV8" s="445">
        <v>789807</v>
      </c>
      <c r="BW8" s="446"/>
      <c r="BX8" s="446"/>
      <c r="BY8" s="446"/>
      <c r="BZ8" s="446"/>
      <c r="CA8" s="446"/>
      <c r="CB8" s="446"/>
      <c r="CC8" s="447"/>
      <c r="CD8" s="448" t="s">
        <v>30</v>
      </c>
      <c r="CE8" s="449"/>
      <c r="CF8" s="449"/>
      <c r="CG8" s="449"/>
      <c r="CH8" s="449"/>
      <c r="CI8" s="449"/>
      <c r="CJ8" s="449"/>
      <c r="CK8" s="449"/>
      <c r="CL8" s="449"/>
      <c r="CM8" s="449"/>
      <c r="CN8" s="449"/>
      <c r="CO8" s="449"/>
      <c r="CP8" s="449"/>
      <c r="CQ8" s="449"/>
      <c r="CR8" s="449"/>
      <c r="CS8" s="450"/>
      <c r="CT8" s="485">
        <v>0.41</v>
      </c>
      <c r="CU8" s="486"/>
      <c r="CV8" s="486"/>
      <c r="CW8" s="486"/>
      <c r="CX8" s="486"/>
      <c r="CY8" s="486"/>
      <c r="CZ8" s="486"/>
      <c r="DA8" s="487"/>
      <c r="DB8" s="485">
        <v>0.42</v>
      </c>
      <c r="DC8" s="486"/>
      <c r="DD8" s="486"/>
      <c r="DE8" s="486"/>
      <c r="DF8" s="486"/>
      <c r="DG8" s="486"/>
      <c r="DH8" s="486"/>
      <c r="DI8" s="487"/>
      <c r="DJ8" s="354"/>
      <c r="DK8" s="354"/>
      <c r="DL8" s="354"/>
      <c r="DM8" s="354"/>
      <c r="DN8" s="354"/>
      <c r="DO8" s="354"/>
    </row>
    <row r="9" spans="1:119" ht="18.75" customHeight="1" thickBot="1" x14ac:dyDescent="0.25">
      <c r="A9" s="181"/>
      <c r="B9" s="439" t="s">
        <v>31</v>
      </c>
      <c r="C9" s="440"/>
      <c r="D9" s="440"/>
      <c r="E9" s="440"/>
      <c r="F9" s="440"/>
      <c r="G9" s="440"/>
      <c r="H9" s="440"/>
      <c r="I9" s="440"/>
      <c r="J9" s="440"/>
      <c r="K9" s="488"/>
      <c r="L9" s="489" t="s">
        <v>32</v>
      </c>
      <c r="M9" s="490"/>
      <c r="N9" s="490"/>
      <c r="O9" s="490"/>
      <c r="P9" s="490"/>
      <c r="Q9" s="491"/>
      <c r="R9" s="492">
        <v>32320</v>
      </c>
      <c r="S9" s="493"/>
      <c r="T9" s="493"/>
      <c r="U9" s="493"/>
      <c r="V9" s="494"/>
      <c r="W9" s="402" t="s">
        <v>33</v>
      </c>
      <c r="X9" s="403"/>
      <c r="Y9" s="403"/>
      <c r="Z9" s="403"/>
      <c r="AA9" s="403"/>
      <c r="AB9" s="403"/>
      <c r="AC9" s="403"/>
      <c r="AD9" s="403"/>
      <c r="AE9" s="403"/>
      <c r="AF9" s="403"/>
      <c r="AG9" s="403"/>
      <c r="AH9" s="403"/>
      <c r="AI9" s="403"/>
      <c r="AJ9" s="403"/>
      <c r="AK9" s="403"/>
      <c r="AL9" s="404"/>
      <c r="AM9" s="474" t="s">
        <v>34</v>
      </c>
      <c r="AN9" s="475"/>
      <c r="AO9" s="475"/>
      <c r="AP9" s="475"/>
      <c r="AQ9" s="475"/>
      <c r="AR9" s="475"/>
      <c r="AS9" s="475"/>
      <c r="AT9" s="476"/>
      <c r="AU9" s="477" t="s">
        <v>15</v>
      </c>
      <c r="AV9" s="478"/>
      <c r="AW9" s="478"/>
      <c r="AX9" s="478"/>
      <c r="AY9" s="479" t="s">
        <v>35</v>
      </c>
      <c r="AZ9" s="480"/>
      <c r="BA9" s="480"/>
      <c r="BB9" s="480"/>
      <c r="BC9" s="480"/>
      <c r="BD9" s="480"/>
      <c r="BE9" s="480"/>
      <c r="BF9" s="480"/>
      <c r="BG9" s="480"/>
      <c r="BH9" s="480"/>
      <c r="BI9" s="480"/>
      <c r="BJ9" s="480"/>
      <c r="BK9" s="480"/>
      <c r="BL9" s="480"/>
      <c r="BM9" s="481"/>
      <c r="BN9" s="445">
        <v>296677</v>
      </c>
      <c r="BO9" s="446"/>
      <c r="BP9" s="446"/>
      <c r="BQ9" s="446"/>
      <c r="BR9" s="446"/>
      <c r="BS9" s="446"/>
      <c r="BT9" s="446"/>
      <c r="BU9" s="447"/>
      <c r="BV9" s="445">
        <v>-88631</v>
      </c>
      <c r="BW9" s="446"/>
      <c r="BX9" s="446"/>
      <c r="BY9" s="446"/>
      <c r="BZ9" s="446"/>
      <c r="CA9" s="446"/>
      <c r="CB9" s="446"/>
      <c r="CC9" s="447"/>
      <c r="CD9" s="448" t="s">
        <v>36</v>
      </c>
      <c r="CE9" s="449"/>
      <c r="CF9" s="449"/>
      <c r="CG9" s="449"/>
      <c r="CH9" s="449"/>
      <c r="CI9" s="449"/>
      <c r="CJ9" s="449"/>
      <c r="CK9" s="449"/>
      <c r="CL9" s="449"/>
      <c r="CM9" s="449"/>
      <c r="CN9" s="449"/>
      <c r="CO9" s="449"/>
      <c r="CP9" s="449"/>
      <c r="CQ9" s="449"/>
      <c r="CR9" s="449"/>
      <c r="CS9" s="450"/>
      <c r="CT9" s="442">
        <v>12.7</v>
      </c>
      <c r="CU9" s="443"/>
      <c r="CV9" s="443"/>
      <c r="CW9" s="443"/>
      <c r="CX9" s="443"/>
      <c r="CY9" s="443"/>
      <c r="CZ9" s="443"/>
      <c r="DA9" s="444"/>
      <c r="DB9" s="442">
        <v>12.8</v>
      </c>
      <c r="DC9" s="443"/>
      <c r="DD9" s="443"/>
      <c r="DE9" s="443"/>
      <c r="DF9" s="443"/>
      <c r="DG9" s="443"/>
      <c r="DH9" s="443"/>
      <c r="DI9" s="444"/>
      <c r="DJ9" s="354"/>
      <c r="DK9" s="354"/>
      <c r="DL9" s="354"/>
      <c r="DM9" s="354"/>
      <c r="DN9" s="354"/>
      <c r="DO9" s="354"/>
    </row>
    <row r="10" spans="1:119" ht="18.75" customHeight="1" thickBot="1" x14ac:dyDescent="0.25">
      <c r="A10" s="181"/>
      <c r="B10" s="439"/>
      <c r="C10" s="440"/>
      <c r="D10" s="440"/>
      <c r="E10" s="440"/>
      <c r="F10" s="440"/>
      <c r="G10" s="440"/>
      <c r="H10" s="440"/>
      <c r="I10" s="440"/>
      <c r="J10" s="440"/>
      <c r="K10" s="488"/>
      <c r="L10" s="495" t="s">
        <v>37</v>
      </c>
      <c r="M10" s="475"/>
      <c r="N10" s="475"/>
      <c r="O10" s="475"/>
      <c r="P10" s="475"/>
      <c r="Q10" s="476"/>
      <c r="R10" s="496">
        <v>35179</v>
      </c>
      <c r="S10" s="497"/>
      <c r="T10" s="497"/>
      <c r="U10" s="497"/>
      <c r="V10" s="498"/>
      <c r="W10" s="433"/>
      <c r="X10" s="434"/>
      <c r="Y10" s="434"/>
      <c r="Z10" s="434"/>
      <c r="AA10" s="434"/>
      <c r="AB10" s="434"/>
      <c r="AC10" s="434"/>
      <c r="AD10" s="434"/>
      <c r="AE10" s="434"/>
      <c r="AF10" s="434"/>
      <c r="AG10" s="434"/>
      <c r="AH10" s="434"/>
      <c r="AI10" s="434"/>
      <c r="AJ10" s="434"/>
      <c r="AK10" s="434"/>
      <c r="AL10" s="437"/>
      <c r="AM10" s="474" t="s">
        <v>38</v>
      </c>
      <c r="AN10" s="475"/>
      <c r="AO10" s="475"/>
      <c r="AP10" s="475"/>
      <c r="AQ10" s="475"/>
      <c r="AR10" s="475"/>
      <c r="AS10" s="475"/>
      <c r="AT10" s="476"/>
      <c r="AU10" s="477" t="s">
        <v>39</v>
      </c>
      <c r="AV10" s="478"/>
      <c r="AW10" s="478"/>
      <c r="AX10" s="478"/>
      <c r="AY10" s="479" t="s">
        <v>40</v>
      </c>
      <c r="AZ10" s="480"/>
      <c r="BA10" s="480"/>
      <c r="BB10" s="480"/>
      <c r="BC10" s="480"/>
      <c r="BD10" s="480"/>
      <c r="BE10" s="480"/>
      <c r="BF10" s="480"/>
      <c r="BG10" s="480"/>
      <c r="BH10" s="480"/>
      <c r="BI10" s="480"/>
      <c r="BJ10" s="480"/>
      <c r="BK10" s="480"/>
      <c r="BL10" s="480"/>
      <c r="BM10" s="481"/>
      <c r="BN10" s="445">
        <v>12102</v>
      </c>
      <c r="BO10" s="446"/>
      <c r="BP10" s="446"/>
      <c r="BQ10" s="446"/>
      <c r="BR10" s="446"/>
      <c r="BS10" s="446"/>
      <c r="BT10" s="446"/>
      <c r="BU10" s="447"/>
      <c r="BV10" s="445">
        <v>371825</v>
      </c>
      <c r="BW10" s="446"/>
      <c r="BX10" s="446"/>
      <c r="BY10" s="446"/>
      <c r="BZ10" s="446"/>
      <c r="CA10" s="446"/>
      <c r="CB10" s="446"/>
      <c r="CC10" s="447"/>
      <c r="CD10" s="345" t="s">
        <v>41</v>
      </c>
      <c r="CE10" s="346"/>
      <c r="CF10" s="346"/>
      <c r="CG10" s="346"/>
      <c r="CH10" s="346"/>
      <c r="CI10" s="346"/>
      <c r="CJ10" s="346"/>
      <c r="CK10" s="346"/>
      <c r="CL10" s="346"/>
      <c r="CM10" s="346"/>
      <c r="CN10" s="346"/>
      <c r="CO10" s="346"/>
      <c r="CP10" s="346"/>
      <c r="CQ10" s="346"/>
      <c r="CR10" s="346"/>
      <c r="CS10" s="347"/>
      <c r="CT10" s="184"/>
      <c r="CU10" s="185"/>
      <c r="CV10" s="185"/>
      <c r="CW10" s="185"/>
      <c r="CX10" s="185"/>
      <c r="CY10" s="185"/>
      <c r="CZ10" s="185"/>
      <c r="DA10" s="186"/>
      <c r="DB10" s="184"/>
      <c r="DC10" s="185"/>
      <c r="DD10" s="185"/>
      <c r="DE10" s="185"/>
      <c r="DF10" s="185"/>
      <c r="DG10" s="185"/>
      <c r="DH10" s="185"/>
      <c r="DI10" s="186"/>
      <c r="DJ10" s="354"/>
      <c r="DK10" s="354"/>
      <c r="DL10" s="354"/>
      <c r="DM10" s="354"/>
      <c r="DN10" s="354"/>
      <c r="DO10" s="354"/>
    </row>
    <row r="11" spans="1:119" ht="18.75" customHeight="1" thickBot="1" x14ac:dyDescent="0.25">
      <c r="A11" s="181"/>
      <c r="B11" s="439"/>
      <c r="C11" s="440"/>
      <c r="D11" s="440"/>
      <c r="E11" s="440"/>
      <c r="F11" s="440"/>
      <c r="G11" s="440"/>
      <c r="H11" s="440"/>
      <c r="I11" s="440"/>
      <c r="J11" s="440"/>
      <c r="K11" s="488"/>
      <c r="L11" s="499" t="s">
        <v>42</v>
      </c>
      <c r="M11" s="500"/>
      <c r="N11" s="500"/>
      <c r="O11" s="500"/>
      <c r="P11" s="500"/>
      <c r="Q11" s="501"/>
      <c r="R11" s="502" t="s">
        <v>43</v>
      </c>
      <c r="S11" s="503"/>
      <c r="T11" s="503"/>
      <c r="U11" s="503"/>
      <c r="V11" s="504"/>
      <c r="W11" s="433"/>
      <c r="X11" s="434"/>
      <c r="Y11" s="434"/>
      <c r="Z11" s="434"/>
      <c r="AA11" s="434"/>
      <c r="AB11" s="434"/>
      <c r="AC11" s="434"/>
      <c r="AD11" s="434"/>
      <c r="AE11" s="434"/>
      <c r="AF11" s="434"/>
      <c r="AG11" s="434"/>
      <c r="AH11" s="434"/>
      <c r="AI11" s="434"/>
      <c r="AJ11" s="434"/>
      <c r="AK11" s="434"/>
      <c r="AL11" s="437"/>
      <c r="AM11" s="474" t="s">
        <v>44</v>
      </c>
      <c r="AN11" s="475"/>
      <c r="AO11" s="475"/>
      <c r="AP11" s="475"/>
      <c r="AQ11" s="475"/>
      <c r="AR11" s="475"/>
      <c r="AS11" s="475"/>
      <c r="AT11" s="476"/>
      <c r="AU11" s="477" t="s">
        <v>39</v>
      </c>
      <c r="AV11" s="478"/>
      <c r="AW11" s="478"/>
      <c r="AX11" s="478"/>
      <c r="AY11" s="479" t="s">
        <v>45</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34478</v>
      </c>
      <c r="BW11" s="446"/>
      <c r="BX11" s="446"/>
      <c r="BY11" s="446"/>
      <c r="BZ11" s="446"/>
      <c r="CA11" s="446"/>
      <c r="CB11" s="446"/>
      <c r="CC11" s="447"/>
      <c r="CD11" s="448" t="s">
        <v>46</v>
      </c>
      <c r="CE11" s="449"/>
      <c r="CF11" s="449"/>
      <c r="CG11" s="449"/>
      <c r="CH11" s="449"/>
      <c r="CI11" s="449"/>
      <c r="CJ11" s="449"/>
      <c r="CK11" s="449"/>
      <c r="CL11" s="449"/>
      <c r="CM11" s="449"/>
      <c r="CN11" s="449"/>
      <c r="CO11" s="449"/>
      <c r="CP11" s="449"/>
      <c r="CQ11" s="449"/>
      <c r="CR11" s="449"/>
      <c r="CS11" s="450"/>
      <c r="CT11" s="485" t="s">
        <v>47</v>
      </c>
      <c r="CU11" s="486"/>
      <c r="CV11" s="486"/>
      <c r="CW11" s="486"/>
      <c r="CX11" s="486"/>
      <c r="CY11" s="486"/>
      <c r="CZ11" s="486"/>
      <c r="DA11" s="487"/>
      <c r="DB11" s="485" t="s">
        <v>47</v>
      </c>
      <c r="DC11" s="486"/>
      <c r="DD11" s="486"/>
      <c r="DE11" s="486"/>
      <c r="DF11" s="486"/>
      <c r="DG11" s="486"/>
      <c r="DH11" s="486"/>
      <c r="DI11" s="487"/>
      <c r="DJ11" s="354"/>
      <c r="DK11" s="354"/>
      <c r="DL11" s="354"/>
      <c r="DM11" s="354"/>
      <c r="DN11" s="354"/>
      <c r="DO11" s="354"/>
    </row>
    <row r="12" spans="1:119" ht="18.75" customHeight="1" x14ac:dyDescent="0.2">
      <c r="A12" s="181"/>
      <c r="B12" s="505" t="s">
        <v>48</v>
      </c>
      <c r="C12" s="506"/>
      <c r="D12" s="506"/>
      <c r="E12" s="506"/>
      <c r="F12" s="506"/>
      <c r="G12" s="506"/>
      <c r="H12" s="506"/>
      <c r="I12" s="506"/>
      <c r="J12" s="506"/>
      <c r="K12" s="507"/>
      <c r="L12" s="514" t="s">
        <v>49</v>
      </c>
      <c r="M12" s="515"/>
      <c r="N12" s="515"/>
      <c r="O12" s="515"/>
      <c r="P12" s="515"/>
      <c r="Q12" s="516"/>
      <c r="R12" s="517">
        <v>31411</v>
      </c>
      <c r="S12" s="518"/>
      <c r="T12" s="518"/>
      <c r="U12" s="518"/>
      <c r="V12" s="519"/>
      <c r="W12" s="520" t="s">
        <v>7</v>
      </c>
      <c r="X12" s="478"/>
      <c r="Y12" s="478"/>
      <c r="Z12" s="478"/>
      <c r="AA12" s="478"/>
      <c r="AB12" s="521"/>
      <c r="AC12" s="522" t="s">
        <v>50</v>
      </c>
      <c r="AD12" s="523"/>
      <c r="AE12" s="523"/>
      <c r="AF12" s="523"/>
      <c r="AG12" s="524"/>
      <c r="AH12" s="522" t="s">
        <v>51</v>
      </c>
      <c r="AI12" s="523"/>
      <c r="AJ12" s="523"/>
      <c r="AK12" s="523"/>
      <c r="AL12" s="525"/>
      <c r="AM12" s="474" t="s">
        <v>52</v>
      </c>
      <c r="AN12" s="475"/>
      <c r="AO12" s="475"/>
      <c r="AP12" s="475"/>
      <c r="AQ12" s="475"/>
      <c r="AR12" s="475"/>
      <c r="AS12" s="475"/>
      <c r="AT12" s="476"/>
      <c r="AU12" s="477" t="s">
        <v>15</v>
      </c>
      <c r="AV12" s="478"/>
      <c r="AW12" s="478"/>
      <c r="AX12" s="478"/>
      <c r="AY12" s="479" t="s">
        <v>53</v>
      </c>
      <c r="AZ12" s="480"/>
      <c r="BA12" s="480"/>
      <c r="BB12" s="480"/>
      <c r="BC12" s="480"/>
      <c r="BD12" s="480"/>
      <c r="BE12" s="480"/>
      <c r="BF12" s="480"/>
      <c r="BG12" s="480"/>
      <c r="BH12" s="480"/>
      <c r="BI12" s="480"/>
      <c r="BJ12" s="480"/>
      <c r="BK12" s="480"/>
      <c r="BL12" s="480"/>
      <c r="BM12" s="481"/>
      <c r="BN12" s="445">
        <v>0</v>
      </c>
      <c r="BO12" s="446"/>
      <c r="BP12" s="446"/>
      <c r="BQ12" s="446"/>
      <c r="BR12" s="446"/>
      <c r="BS12" s="446"/>
      <c r="BT12" s="446"/>
      <c r="BU12" s="447"/>
      <c r="BV12" s="445">
        <v>0</v>
      </c>
      <c r="BW12" s="446"/>
      <c r="BX12" s="446"/>
      <c r="BY12" s="446"/>
      <c r="BZ12" s="446"/>
      <c r="CA12" s="446"/>
      <c r="CB12" s="446"/>
      <c r="CC12" s="447"/>
      <c r="CD12" s="448" t="s">
        <v>54</v>
      </c>
      <c r="CE12" s="449"/>
      <c r="CF12" s="449"/>
      <c r="CG12" s="449"/>
      <c r="CH12" s="449"/>
      <c r="CI12" s="449"/>
      <c r="CJ12" s="449"/>
      <c r="CK12" s="449"/>
      <c r="CL12" s="449"/>
      <c r="CM12" s="449"/>
      <c r="CN12" s="449"/>
      <c r="CO12" s="449"/>
      <c r="CP12" s="449"/>
      <c r="CQ12" s="449"/>
      <c r="CR12" s="449"/>
      <c r="CS12" s="450"/>
      <c r="CT12" s="485" t="s">
        <v>47</v>
      </c>
      <c r="CU12" s="486"/>
      <c r="CV12" s="486"/>
      <c r="CW12" s="486"/>
      <c r="CX12" s="486"/>
      <c r="CY12" s="486"/>
      <c r="CZ12" s="486"/>
      <c r="DA12" s="487"/>
      <c r="DB12" s="485" t="s">
        <v>47</v>
      </c>
      <c r="DC12" s="486"/>
      <c r="DD12" s="486"/>
      <c r="DE12" s="486"/>
      <c r="DF12" s="486"/>
      <c r="DG12" s="486"/>
      <c r="DH12" s="486"/>
      <c r="DI12" s="487"/>
      <c r="DJ12" s="354"/>
      <c r="DK12" s="354"/>
      <c r="DL12" s="354"/>
      <c r="DM12" s="354"/>
      <c r="DN12" s="354"/>
      <c r="DO12" s="354"/>
    </row>
    <row r="13" spans="1:119" ht="18.75" customHeight="1" x14ac:dyDescent="0.2">
      <c r="A13" s="181"/>
      <c r="B13" s="508"/>
      <c r="C13" s="509"/>
      <c r="D13" s="509"/>
      <c r="E13" s="509"/>
      <c r="F13" s="509"/>
      <c r="G13" s="509"/>
      <c r="H13" s="509"/>
      <c r="I13" s="509"/>
      <c r="J13" s="509"/>
      <c r="K13" s="510"/>
      <c r="L13" s="187"/>
      <c r="M13" s="536" t="s">
        <v>55</v>
      </c>
      <c r="N13" s="537"/>
      <c r="O13" s="537"/>
      <c r="P13" s="537"/>
      <c r="Q13" s="538"/>
      <c r="R13" s="529">
        <v>30621</v>
      </c>
      <c r="S13" s="530"/>
      <c r="T13" s="530"/>
      <c r="U13" s="530"/>
      <c r="V13" s="531"/>
      <c r="W13" s="461" t="s">
        <v>56</v>
      </c>
      <c r="X13" s="462"/>
      <c r="Y13" s="462"/>
      <c r="Z13" s="462"/>
      <c r="AA13" s="462"/>
      <c r="AB13" s="452"/>
      <c r="AC13" s="496">
        <v>623</v>
      </c>
      <c r="AD13" s="497"/>
      <c r="AE13" s="497"/>
      <c r="AF13" s="497"/>
      <c r="AG13" s="539"/>
      <c r="AH13" s="496">
        <v>581</v>
      </c>
      <c r="AI13" s="497"/>
      <c r="AJ13" s="497"/>
      <c r="AK13" s="497"/>
      <c r="AL13" s="498"/>
      <c r="AM13" s="474" t="s">
        <v>57</v>
      </c>
      <c r="AN13" s="475"/>
      <c r="AO13" s="475"/>
      <c r="AP13" s="475"/>
      <c r="AQ13" s="475"/>
      <c r="AR13" s="475"/>
      <c r="AS13" s="475"/>
      <c r="AT13" s="476"/>
      <c r="AU13" s="477" t="s">
        <v>39</v>
      </c>
      <c r="AV13" s="478"/>
      <c r="AW13" s="478"/>
      <c r="AX13" s="478"/>
      <c r="AY13" s="479" t="s">
        <v>58</v>
      </c>
      <c r="AZ13" s="480"/>
      <c r="BA13" s="480"/>
      <c r="BB13" s="480"/>
      <c r="BC13" s="480"/>
      <c r="BD13" s="480"/>
      <c r="BE13" s="480"/>
      <c r="BF13" s="480"/>
      <c r="BG13" s="480"/>
      <c r="BH13" s="480"/>
      <c r="BI13" s="480"/>
      <c r="BJ13" s="480"/>
      <c r="BK13" s="480"/>
      <c r="BL13" s="480"/>
      <c r="BM13" s="481"/>
      <c r="BN13" s="445">
        <v>308779</v>
      </c>
      <c r="BO13" s="446"/>
      <c r="BP13" s="446"/>
      <c r="BQ13" s="446"/>
      <c r="BR13" s="446"/>
      <c r="BS13" s="446"/>
      <c r="BT13" s="446"/>
      <c r="BU13" s="447"/>
      <c r="BV13" s="445">
        <v>317672</v>
      </c>
      <c r="BW13" s="446"/>
      <c r="BX13" s="446"/>
      <c r="BY13" s="446"/>
      <c r="BZ13" s="446"/>
      <c r="CA13" s="446"/>
      <c r="CB13" s="446"/>
      <c r="CC13" s="447"/>
      <c r="CD13" s="448" t="s">
        <v>59</v>
      </c>
      <c r="CE13" s="449"/>
      <c r="CF13" s="449"/>
      <c r="CG13" s="449"/>
      <c r="CH13" s="449"/>
      <c r="CI13" s="449"/>
      <c r="CJ13" s="449"/>
      <c r="CK13" s="449"/>
      <c r="CL13" s="449"/>
      <c r="CM13" s="449"/>
      <c r="CN13" s="449"/>
      <c r="CO13" s="449"/>
      <c r="CP13" s="449"/>
      <c r="CQ13" s="449"/>
      <c r="CR13" s="449"/>
      <c r="CS13" s="450"/>
      <c r="CT13" s="442">
        <v>9.1</v>
      </c>
      <c r="CU13" s="443"/>
      <c r="CV13" s="443"/>
      <c r="CW13" s="443"/>
      <c r="CX13" s="443"/>
      <c r="CY13" s="443"/>
      <c r="CZ13" s="443"/>
      <c r="DA13" s="444"/>
      <c r="DB13" s="442">
        <v>9.6</v>
      </c>
      <c r="DC13" s="443"/>
      <c r="DD13" s="443"/>
      <c r="DE13" s="443"/>
      <c r="DF13" s="443"/>
      <c r="DG13" s="443"/>
      <c r="DH13" s="443"/>
      <c r="DI13" s="444"/>
      <c r="DJ13" s="354"/>
      <c r="DK13" s="354"/>
      <c r="DL13" s="354"/>
      <c r="DM13" s="354"/>
      <c r="DN13" s="354"/>
      <c r="DO13" s="354"/>
    </row>
    <row r="14" spans="1:119" ht="18.75" customHeight="1" thickBot="1" x14ac:dyDescent="0.25">
      <c r="A14" s="181"/>
      <c r="B14" s="508"/>
      <c r="C14" s="509"/>
      <c r="D14" s="509"/>
      <c r="E14" s="509"/>
      <c r="F14" s="509"/>
      <c r="G14" s="509"/>
      <c r="H14" s="509"/>
      <c r="I14" s="509"/>
      <c r="J14" s="509"/>
      <c r="K14" s="510"/>
      <c r="L14" s="526" t="s">
        <v>60</v>
      </c>
      <c r="M14" s="527"/>
      <c r="N14" s="527"/>
      <c r="O14" s="527"/>
      <c r="P14" s="527"/>
      <c r="Q14" s="528"/>
      <c r="R14" s="529">
        <v>32068</v>
      </c>
      <c r="S14" s="530"/>
      <c r="T14" s="530"/>
      <c r="U14" s="530"/>
      <c r="V14" s="531"/>
      <c r="W14" s="435"/>
      <c r="X14" s="436"/>
      <c r="Y14" s="436"/>
      <c r="Z14" s="436"/>
      <c r="AA14" s="436"/>
      <c r="AB14" s="425"/>
      <c r="AC14" s="532">
        <v>4.3</v>
      </c>
      <c r="AD14" s="533"/>
      <c r="AE14" s="533"/>
      <c r="AF14" s="533"/>
      <c r="AG14" s="534"/>
      <c r="AH14" s="532">
        <v>3.8</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61</v>
      </c>
      <c r="CE14" s="541"/>
      <c r="CF14" s="541"/>
      <c r="CG14" s="541"/>
      <c r="CH14" s="541"/>
      <c r="CI14" s="541"/>
      <c r="CJ14" s="541"/>
      <c r="CK14" s="541"/>
      <c r="CL14" s="541"/>
      <c r="CM14" s="541"/>
      <c r="CN14" s="541"/>
      <c r="CO14" s="541"/>
      <c r="CP14" s="541"/>
      <c r="CQ14" s="541"/>
      <c r="CR14" s="541"/>
      <c r="CS14" s="542"/>
      <c r="CT14" s="543" t="s">
        <v>47</v>
      </c>
      <c r="CU14" s="544"/>
      <c r="CV14" s="544"/>
      <c r="CW14" s="544"/>
      <c r="CX14" s="544"/>
      <c r="CY14" s="544"/>
      <c r="CZ14" s="544"/>
      <c r="DA14" s="545"/>
      <c r="DB14" s="543" t="s">
        <v>47</v>
      </c>
      <c r="DC14" s="544"/>
      <c r="DD14" s="544"/>
      <c r="DE14" s="544"/>
      <c r="DF14" s="544"/>
      <c r="DG14" s="544"/>
      <c r="DH14" s="544"/>
      <c r="DI14" s="545"/>
      <c r="DJ14" s="354"/>
      <c r="DK14" s="354"/>
      <c r="DL14" s="354"/>
      <c r="DM14" s="354"/>
      <c r="DN14" s="354"/>
      <c r="DO14" s="354"/>
    </row>
    <row r="15" spans="1:119" ht="18.75" customHeight="1" x14ac:dyDescent="0.2">
      <c r="A15" s="181"/>
      <c r="B15" s="508"/>
      <c r="C15" s="509"/>
      <c r="D15" s="509"/>
      <c r="E15" s="509"/>
      <c r="F15" s="509"/>
      <c r="G15" s="509"/>
      <c r="H15" s="509"/>
      <c r="I15" s="509"/>
      <c r="J15" s="509"/>
      <c r="K15" s="510"/>
      <c r="L15" s="187"/>
      <c r="M15" s="536" t="s">
        <v>55</v>
      </c>
      <c r="N15" s="537"/>
      <c r="O15" s="537"/>
      <c r="P15" s="537"/>
      <c r="Q15" s="538"/>
      <c r="R15" s="529">
        <v>31420</v>
      </c>
      <c r="S15" s="530"/>
      <c r="T15" s="530"/>
      <c r="U15" s="530"/>
      <c r="V15" s="531"/>
      <c r="W15" s="461" t="s">
        <v>62</v>
      </c>
      <c r="X15" s="462"/>
      <c r="Y15" s="462"/>
      <c r="Z15" s="462"/>
      <c r="AA15" s="462"/>
      <c r="AB15" s="452"/>
      <c r="AC15" s="496">
        <v>4954</v>
      </c>
      <c r="AD15" s="497"/>
      <c r="AE15" s="497"/>
      <c r="AF15" s="497"/>
      <c r="AG15" s="539"/>
      <c r="AH15" s="496">
        <v>5462</v>
      </c>
      <c r="AI15" s="497"/>
      <c r="AJ15" s="497"/>
      <c r="AK15" s="497"/>
      <c r="AL15" s="498"/>
      <c r="AM15" s="474"/>
      <c r="AN15" s="475"/>
      <c r="AO15" s="475"/>
      <c r="AP15" s="475"/>
      <c r="AQ15" s="475"/>
      <c r="AR15" s="475"/>
      <c r="AS15" s="475"/>
      <c r="AT15" s="476"/>
      <c r="AU15" s="477"/>
      <c r="AV15" s="478"/>
      <c r="AW15" s="478"/>
      <c r="AX15" s="478"/>
      <c r="AY15" s="405" t="s">
        <v>63</v>
      </c>
      <c r="AZ15" s="406"/>
      <c r="BA15" s="406"/>
      <c r="BB15" s="406"/>
      <c r="BC15" s="406"/>
      <c r="BD15" s="406"/>
      <c r="BE15" s="406"/>
      <c r="BF15" s="406"/>
      <c r="BG15" s="406"/>
      <c r="BH15" s="406"/>
      <c r="BI15" s="406"/>
      <c r="BJ15" s="406"/>
      <c r="BK15" s="406"/>
      <c r="BL15" s="406"/>
      <c r="BM15" s="407"/>
      <c r="BN15" s="408">
        <v>4566537</v>
      </c>
      <c r="BO15" s="409"/>
      <c r="BP15" s="409"/>
      <c r="BQ15" s="409"/>
      <c r="BR15" s="409"/>
      <c r="BS15" s="409"/>
      <c r="BT15" s="409"/>
      <c r="BU15" s="410"/>
      <c r="BV15" s="408">
        <v>4611542</v>
      </c>
      <c r="BW15" s="409"/>
      <c r="BX15" s="409"/>
      <c r="BY15" s="409"/>
      <c r="BZ15" s="409"/>
      <c r="CA15" s="409"/>
      <c r="CB15" s="409"/>
      <c r="CC15" s="410"/>
      <c r="CD15" s="546" t="s">
        <v>64</v>
      </c>
      <c r="CE15" s="547"/>
      <c r="CF15" s="547"/>
      <c r="CG15" s="547"/>
      <c r="CH15" s="547"/>
      <c r="CI15" s="547"/>
      <c r="CJ15" s="547"/>
      <c r="CK15" s="547"/>
      <c r="CL15" s="547"/>
      <c r="CM15" s="547"/>
      <c r="CN15" s="547"/>
      <c r="CO15" s="547"/>
      <c r="CP15" s="547"/>
      <c r="CQ15" s="547"/>
      <c r="CR15" s="547"/>
      <c r="CS15" s="548"/>
      <c r="CT15" s="188"/>
      <c r="CU15" s="189"/>
      <c r="CV15" s="189"/>
      <c r="CW15" s="189"/>
      <c r="CX15" s="189"/>
      <c r="CY15" s="189"/>
      <c r="CZ15" s="189"/>
      <c r="DA15" s="190"/>
      <c r="DB15" s="188"/>
      <c r="DC15" s="189"/>
      <c r="DD15" s="189"/>
      <c r="DE15" s="189"/>
      <c r="DF15" s="189"/>
      <c r="DG15" s="189"/>
      <c r="DH15" s="189"/>
      <c r="DI15" s="190"/>
      <c r="DJ15" s="354"/>
      <c r="DK15" s="354"/>
      <c r="DL15" s="354"/>
      <c r="DM15" s="354"/>
      <c r="DN15" s="354"/>
      <c r="DO15" s="354"/>
    </row>
    <row r="16" spans="1:119" ht="18.75" customHeight="1" x14ac:dyDescent="0.2">
      <c r="A16" s="181"/>
      <c r="B16" s="508"/>
      <c r="C16" s="509"/>
      <c r="D16" s="509"/>
      <c r="E16" s="509"/>
      <c r="F16" s="509"/>
      <c r="G16" s="509"/>
      <c r="H16" s="509"/>
      <c r="I16" s="509"/>
      <c r="J16" s="509"/>
      <c r="K16" s="510"/>
      <c r="L16" s="526" t="s">
        <v>65</v>
      </c>
      <c r="M16" s="549"/>
      <c r="N16" s="549"/>
      <c r="O16" s="549"/>
      <c r="P16" s="549"/>
      <c r="Q16" s="550"/>
      <c r="R16" s="551" t="s">
        <v>66</v>
      </c>
      <c r="S16" s="552"/>
      <c r="T16" s="552"/>
      <c r="U16" s="552"/>
      <c r="V16" s="553"/>
      <c r="W16" s="435"/>
      <c r="X16" s="436"/>
      <c r="Y16" s="436"/>
      <c r="Z16" s="436"/>
      <c r="AA16" s="436"/>
      <c r="AB16" s="425"/>
      <c r="AC16" s="532">
        <v>34.4</v>
      </c>
      <c r="AD16" s="533"/>
      <c r="AE16" s="533"/>
      <c r="AF16" s="533"/>
      <c r="AG16" s="534"/>
      <c r="AH16" s="532">
        <v>35.799999999999997</v>
      </c>
      <c r="AI16" s="533"/>
      <c r="AJ16" s="533"/>
      <c r="AK16" s="533"/>
      <c r="AL16" s="535"/>
      <c r="AM16" s="474"/>
      <c r="AN16" s="475"/>
      <c r="AO16" s="475"/>
      <c r="AP16" s="475"/>
      <c r="AQ16" s="475"/>
      <c r="AR16" s="475"/>
      <c r="AS16" s="475"/>
      <c r="AT16" s="476"/>
      <c r="AU16" s="477"/>
      <c r="AV16" s="478"/>
      <c r="AW16" s="478"/>
      <c r="AX16" s="478"/>
      <c r="AY16" s="479" t="s">
        <v>67</v>
      </c>
      <c r="AZ16" s="480"/>
      <c r="BA16" s="480"/>
      <c r="BB16" s="480"/>
      <c r="BC16" s="480"/>
      <c r="BD16" s="480"/>
      <c r="BE16" s="480"/>
      <c r="BF16" s="480"/>
      <c r="BG16" s="480"/>
      <c r="BH16" s="480"/>
      <c r="BI16" s="480"/>
      <c r="BJ16" s="480"/>
      <c r="BK16" s="480"/>
      <c r="BL16" s="480"/>
      <c r="BM16" s="481"/>
      <c r="BN16" s="445">
        <v>10971276</v>
      </c>
      <c r="BO16" s="446"/>
      <c r="BP16" s="446"/>
      <c r="BQ16" s="446"/>
      <c r="BR16" s="446"/>
      <c r="BS16" s="446"/>
      <c r="BT16" s="446"/>
      <c r="BU16" s="447"/>
      <c r="BV16" s="445">
        <v>10945407</v>
      </c>
      <c r="BW16" s="446"/>
      <c r="BX16" s="446"/>
      <c r="BY16" s="446"/>
      <c r="BZ16" s="446"/>
      <c r="CA16" s="446"/>
      <c r="CB16" s="446"/>
      <c r="CC16" s="447"/>
      <c r="CD16" s="351"/>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c r="DJ16" s="354"/>
      <c r="DK16" s="354"/>
      <c r="DL16" s="354"/>
      <c r="DM16" s="354"/>
      <c r="DN16" s="354"/>
      <c r="DO16" s="354"/>
    </row>
    <row r="17" spans="1:113" ht="18.75" customHeight="1" thickBot="1" x14ac:dyDescent="0.25">
      <c r="A17" s="181"/>
      <c r="B17" s="511"/>
      <c r="C17" s="512"/>
      <c r="D17" s="512"/>
      <c r="E17" s="512"/>
      <c r="F17" s="512"/>
      <c r="G17" s="512"/>
      <c r="H17" s="512"/>
      <c r="I17" s="512"/>
      <c r="J17" s="512"/>
      <c r="K17" s="513"/>
      <c r="L17" s="191"/>
      <c r="M17" s="556" t="s">
        <v>68</v>
      </c>
      <c r="N17" s="557"/>
      <c r="O17" s="557"/>
      <c r="P17" s="557"/>
      <c r="Q17" s="558"/>
      <c r="R17" s="551" t="s">
        <v>69</v>
      </c>
      <c r="S17" s="552"/>
      <c r="T17" s="552"/>
      <c r="U17" s="552"/>
      <c r="V17" s="553"/>
      <c r="W17" s="461" t="s">
        <v>70</v>
      </c>
      <c r="X17" s="462"/>
      <c r="Y17" s="462"/>
      <c r="Z17" s="462"/>
      <c r="AA17" s="462"/>
      <c r="AB17" s="452"/>
      <c r="AC17" s="496">
        <v>8805</v>
      </c>
      <c r="AD17" s="497"/>
      <c r="AE17" s="497"/>
      <c r="AF17" s="497"/>
      <c r="AG17" s="539"/>
      <c r="AH17" s="496">
        <v>9205</v>
      </c>
      <c r="AI17" s="497"/>
      <c r="AJ17" s="497"/>
      <c r="AK17" s="497"/>
      <c r="AL17" s="498"/>
      <c r="AM17" s="474"/>
      <c r="AN17" s="475"/>
      <c r="AO17" s="475"/>
      <c r="AP17" s="475"/>
      <c r="AQ17" s="475"/>
      <c r="AR17" s="475"/>
      <c r="AS17" s="475"/>
      <c r="AT17" s="476"/>
      <c r="AU17" s="477"/>
      <c r="AV17" s="478"/>
      <c r="AW17" s="478"/>
      <c r="AX17" s="478"/>
      <c r="AY17" s="479" t="s">
        <v>71</v>
      </c>
      <c r="AZ17" s="480"/>
      <c r="BA17" s="480"/>
      <c r="BB17" s="480"/>
      <c r="BC17" s="480"/>
      <c r="BD17" s="480"/>
      <c r="BE17" s="480"/>
      <c r="BF17" s="480"/>
      <c r="BG17" s="480"/>
      <c r="BH17" s="480"/>
      <c r="BI17" s="480"/>
      <c r="BJ17" s="480"/>
      <c r="BK17" s="480"/>
      <c r="BL17" s="480"/>
      <c r="BM17" s="481"/>
      <c r="BN17" s="445">
        <v>5791729</v>
      </c>
      <c r="BO17" s="446"/>
      <c r="BP17" s="446"/>
      <c r="BQ17" s="446"/>
      <c r="BR17" s="446"/>
      <c r="BS17" s="446"/>
      <c r="BT17" s="446"/>
      <c r="BU17" s="447"/>
      <c r="BV17" s="445">
        <v>5856319</v>
      </c>
      <c r="BW17" s="446"/>
      <c r="BX17" s="446"/>
      <c r="BY17" s="446"/>
      <c r="BZ17" s="446"/>
      <c r="CA17" s="446"/>
      <c r="CB17" s="446"/>
      <c r="CC17" s="447"/>
      <c r="CD17" s="351"/>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5">
      <c r="A18" s="181"/>
      <c r="B18" s="567" t="s">
        <v>72</v>
      </c>
      <c r="C18" s="488"/>
      <c r="D18" s="488"/>
      <c r="E18" s="568"/>
      <c r="F18" s="568"/>
      <c r="G18" s="568"/>
      <c r="H18" s="568"/>
      <c r="I18" s="568"/>
      <c r="J18" s="568"/>
      <c r="K18" s="568"/>
      <c r="L18" s="569">
        <v>258.13</v>
      </c>
      <c r="M18" s="569"/>
      <c r="N18" s="569"/>
      <c r="O18" s="569"/>
      <c r="P18" s="569"/>
      <c r="Q18" s="569"/>
      <c r="R18" s="570"/>
      <c r="S18" s="570"/>
      <c r="T18" s="570"/>
      <c r="U18" s="570"/>
      <c r="V18" s="571"/>
      <c r="W18" s="463"/>
      <c r="X18" s="464"/>
      <c r="Y18" s="464"/>
      <c r="Z18" s="464"/>
      <c r="AA18" s="464"/>
      <c r="AB18" s="455"/>
      <c r="AC18" s="572">
        <v>61.2</v>
      </c>
      <c r="AD18" s="573"/>
      <c r="AE18" s="573"/>
      <c r="AF18" s="573"/>
      <c r="AG18" s="574"/>
      <c r="AH18" s="572">
        <v>60.4</v>
      </c>
      <c r="AI18" s="573"/>
      <c r="AJ18" s="573"/>
      <c r="AK18" s="573"/>
      <c r="AL18" s="575"/>
      <c r="AM18" s="474"/>
      <c r="AN18" s="475"/>
      <c r="AO18" s="475"/>
      <c r="AP18" s="475"/>
      <c r="AQ18" s="475"/>
      <c r="AR18" s="475"/>
      <c r="AS18" s="475"/>
      <c r="AT18" s="476"/>
      <c r="AU18" s="477"/>
      <c r="AV18" s="478"/>
      <c r="AW18" s="478"/>
      <c r="AX18" s="478"/>
      <c r="AY18" s="479" t="s">
        <v>73</v>
      </c>
      <c r="AZ18" s="480"/>
      <c r="BA18" s="480"/>
      <c r="BB18" s="480"/>
      <c r="BC18" s="480"/>
      <c r="BD18" s="480"/>
      <c r="BE18" s="480"/>
      <c r="BF18" s="480"/>
      <c r="BG18" s="480"/>
      <c r="BH18" s="480"/>
      <c r="BI18" s="480"/>
      <c r="BJ18" s="480"/>
      <c r="BK18" s="480"/>
      <c r="BL18" s="480"/>
      <c r="BM18" s="481"/>
      <c r="BN18" s="445">
        <v>11188838</v>
      </c>
      <c r="BO18" s="446"/>
      <c r="BP18" s="446"/>
      <c r="BQ18" s="446"/>
      <c r="BR18" s="446"/>
      <c r="BS18" s="446"/>
      <c r="BT18" s="446"/>
      <c r="BU18" s="447"/>
      <c r="BV18" s="445">
        <v>11200608</v>
      </c>
      <c r="BW18" s="446"/>
      <c r="BX18" s="446"/>
      <c r="BY18" s="446"/>
      <c r="BZ18" s="446"/>
      <c r="CA18" s="446"/>
      <c r="CB18" s="446"/>
      <c r="CC18" s="447"/>
      <c r="CD18" s="351"/>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5">
      <c r="A19" s="181"/>
      <c r="B19" s="567" t="s">
        <v>74</v>
      </c>
      <c r="C19" s="488"/>
      <c r="D19" s="488"/>
      <c r="E19" s="568"/>
      <c r="F19" s="568"/>
      <c r="G19" s="568"/>
      <c r="H19" s="568"/>
      <c r="I19" s="568"/>
      <c r="J19" s="568"/>
      <c r="K19" s="568"/>
      <c r="L19" s="576">
        <v>125</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75</v>
      </c>
      <c r="AZ19" s="480"/>
      <c r="BA19" s="480"/>
      <c r="BB19" s="480"/>
      <c r="BC19" s="480"/>
      <c r="BD19" s="480"/>
      <c r="BE19" s="480"/>
      <c r="BF19" s="480"/>
      <c r="BG19" s="480"/>
      <c r="BH19" s="480"/>
      <c r="BI19" s="480"/>
      <c r="BJ19" s="480"/>
      <c r="BK19" s="480"/>
      <c r="BL19" s="480"/>
      <c r="BM19" s="481"/>
      <c r="BN19" s="445">
        <v>15904269</v>
      </c>
      <c r="BO19" s="446"/>
      <c r="BP19" s="446"/>
      <c r="BQ19" s="446"/>
      <c r="BR19" s="446"/>
      <c r="BS19" s="446"/>
      <c r="BT19" s="446"/>
      <c r="BU19" s="447"/>
      <c r="BV19" s="445">
        <v>15765471</v>
      </c>
      <c r="BW19" s="446"/>
      <c r="BX19" s="446"/>
      <c r="BY19" s="446"/>
      <c r="BZ19" s="446"/>
      <c r="CA19" s="446"/>
      <c r="CB19" s="446"/>
      <c r="CC19" s="447"/>
      <c r="CD19" s="351"/>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5">
      <c r="A20" s="181"/>
      <c r="B20" s="567" t="s">
        <v>76</v>
      </c>
      <c r="C20" s="488"/>
      <c r="D20" s="488"/>
      <c r="E20" s="568"/>
      <c r="F20" s="568"/>
      <c r="G20" s="568"/>
      <c r="H20" s="568"/>
      <c r="I20" s="568"/>
      <c r="J20" s="568"/>
      <c r="K20" s="568"/>
      <c r="L20" s="576">
        <v>13486</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351"/>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5">
      <c r="A21" s="181"/>
      <c r="B21" s="585" t="s">
        <v>77</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351"/>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2">
      <c r="A22" s="181"/>
      <c r="B22" s="615" t="s">
        <v>78</v>
      </c>
      <c r="C22" s="589"/>
      <c r="D22" s="590"/>
      <c r="E22" s="457" t="s">
        <v>7</v>
      </c>
      <c r="F22" s="462"/>
      <c r="G22" s="462"/>
      <c r="H22" s="462"/>
      <c r="I22" s="462"/>
      <c r="J22" s="462"/>
      <c r="K22" s="452"/>
      <c r="L22" s="457" t="s">
        <v>79</v>
      </c>
      <c r="M22" s="462"/>
      <c r="N22" s="462"/>
      <c r="O22" s="462"/>
      <c r="P22" s="452"/>
      <c r="Q22" s="620" t="s">
        <v>80</v>
      </c>
      <c r="R22" s="621"/>
      <c r="S22" s="621"/>
      <c r="T22" s="621"/>
      <c r="U22" s="621"/>
      <c r="V22" s="622"/>
      <c r="W22" s="588" t="s">
        <v>81</v>
      </c>
      <c r="X22" s="589"/>
      <c r="Y22" s="590"/>
      <c r="Z22" s="457" t="s">
        <v>7</v>
      </c>
      <c r="AA22" s="462"/>
      <c r="AB22" s="462"/>
      <c r="AC22" s="462"/>
      <c r="AD22" s="462"/>
      <c r="AE22" s="462"/>
      <c r="AF22" s="462"/>
      <c r="AG22" s="452"/>
      <c r="AH22" s="626" t="s">
        <v>82</v>
      </c>
      <c r="AI22" s="462"/>
      <c r="AJ22" s="462"/>
      <c r="AK22" s="462"/>
      <c r="AL22" s="452"/>
      <c r="AM22" s="626" t="s">
        <v>83</v>
      </c>
      <c r="AN22" s="627"/>
      <c r="AO22" s="627"/>
      <c r="AP22" s="627"/>
      <c r="AQ22" s="627"/>
      <c r="AR22" s="628"/>
      <c r="AS22" s="620" t="s">
        <v>80</v>
      </c>
      <c r="AT22" s="621"/>
      <c r="AU22" s="621"/>
      <c r="AV22" s="621"/>
      <c r="AW22" s="621"/>
      <c r="AX22" s="632"/>
      <c r="AY22" s="405" t="s">
        <v>84</v>
      </c>
      <c r="AZ22" s="406"/>
      <c r="BA22" s="406"/>
      <c r="BB22" s="406"/>
      <c r="BC22" s="406"/>
      <c r="BD22" s="406"/>
      <c r="BE22" s="406"/>
      <c r="BF22" s="406"/>
      <c r="BG22" s="406"/>
      <c r="BH22" s="406"/>
      <c r="BI22" s="406"/>
      <c r="BJ22" s="406"/>
      <c r="BK22" s="406"/>
      <c r="BL22" s="406"/>
      <c r="BM22" s="407"/>
      <c r="BN22" s="408">
        <v>18193336</v>
      </c>
      <c r="BO22" s="409"/>
      <c r="BP22" s="409"/>
      <c r="BQ22" s="409"/>
      <c r="BR22" s="409"/>
      <c r="BS22" s="409"/>
      <c r="BT22" s="409"/>
      <c r="BU22" s="410"/>
      <c r="BV22" s="408">
        <v>19436853</v>
      </c>
      <c r="BW22" s="409"/>
      <c r="BX22" s="409"/>
      <c r="BY22" s="409"/>
      <c r="BZ22" s="409"/>
      <c r="CA22" s="409"/>
      <c r="CB22" s="409"/>
      <c r="CC22" s="410"/>
      <c r="CD22" s="351"/>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2">
      <c r="A23" s="181"/>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85</v>
      </c>
      <c r="AZ23" s="480"/>
      <c r="BA23" s="480"/>
      <c r="BB23" s="480"/>
      <c r="BC23" s="480"/>
      <c r="BD23" s="480"/>
      <c r="BE23" s="480"/>
      <c r="BF23" s="480"/>
      <c r="BG23" s="480"/>
      <c r="BH23" s="480"/>
      <c r="BI23" s="480"/>
      <c r="BJ23" s="480"/>
      <c r="BK23" s="480"/>
      <c r="BL23" s="480"/>
      <c r="BM23" s="481"/>
      <c r="BN23" s="445">
        <v>13970068</v>
      </c>
      <c r="BO23" s="446"/>
      <c r="BP23" s="446"/>
      <c r="BQ23" s="446"/>
      <c r="BR23" s="446"/>
      <c r="BS23" s="446"/>
      <c r="BT23" s="446"/>
      <c r="BU23" s="447"/>
      <c r="BV23" s="445">
        <v>15397857</v>
      </c>
      <c r="BW23" s="446"/>
      <c r="BX23" s="446"/>
      <c r="BY23" s="446"/>
      <c r="BZ23" s="446"/>
      <c r="CA23" s="446"/>
      <c r="CB23" s="446"/>
      <c r="CC23" s="447"/>
      <c r="CD23" s="351"/>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5">
      <c r="A24" s="181"/>
      <c r="B24" s="616"/>
      <c r="C24" s="592"/>
      <c r="D24" s="593"/>
      <c r="E24" s="495" t="s">
        <v>86</v>
      </c>
      <c r="F24" s="475"/>
      <c r="G24" s="475"/>
      <c r="H24" s="475"/>
      <c r="I24" s="475"/>
      <c r="J24" s="475"/>
      <c r="K24" s="476"/>
      <c r="L24" s="496">
        <v>1</v>
      </c>
      <c r="M24" s="497"/>
      <c r="N24" s="497"/>
      <c r="O24" s="497"/>
      <c r="P24" s="539"/>
      <c r="Q24" s="496">
        <v>8750</v>
      </c>
      <c r="R24" s="497"/>
      <c r="S24" s="497"/>
      <c r="T24" s="497"/>
      <c r="U24" s="497"/>
      <c r="V24" s="539"/>
      <c r="W24" s="591"/>
      <c r="X24" s="592"/>
      <c r="Y24" s="593"/>
      <c r="Z24" s="495" t="s">
        <v>87</v>
      </c>
      <c r="AA24" s="475"/>
      <c r="AB24" s="475"/>
      <c r="AC24" s="475"/>
      <c r="AD24" s="475"/>
      <c r="AE24" s="475"/>
      <c r="AF24" s="475"/>
      <c r="AG24" s="476"/>
      <c r="AH24" s="496">
        <v>306</v>
      </c>
      <c r="AI24" s="497"/>
      <c r="AJ24" s="497"/>
      <c r="AK24" s="497"/>
      <c r="AL24" s="539"/>
      <c r="AM24" s="496">
        <v>985932</v>
      </c>
      <c r="AN24" s="497"/>
      <c r="AO24" s="497"/>
      <c r="AP24" s="497"/>
      <c r="AQ24" s="497"/>
      <c r="AR24" s="539"/>
      <c r="AS24" s="496">
        <v>3222</v>
      </c>
      <c r="AT24" s="497"/>
      <c r="AU24" s="497"/>
      <c r="AV24" s="497"/>
      <c r="AW24" s="497"/>
      <c r="AX24" s="498"/>
      <c r="AY24" s="561" t="s">
        <v>88</v>
      </c>
      <c r="AZ24" s="562"/>
      <c r="BA24" s="562"/>
      <c r="BB24" s="562"/>
      <c r="BC24" s="562"/>
      <c r="BD24" s="562"/>
      <c r="BE24" s="562"/>
      <c r="BF24" s="562"/>
      <c r="BG24" s="562"/>
      <c r="BH24" s="562"/>
      <c r="BI24" s="562"/>
      <c r="BJ24" s="562"/>
      <c r="BK24" s="562"/>
      <c r="BL24" s="562"/>
      <c r="BM24" s="563"/>
      <c r="BN24" s="445">
        <v>11296962</v>
      </c>
      <c r="BO24" s="446"/>
      <c r="BP24" s="446"/>
      <c r="BQ24" s="446"/>
      <c r="BR24" s="446"/>
      <c r="BS24" s="446"/>
      <c r="BT24" s="446"/>
      <c r="BU24" s="447"/>
      <c r="BV24" s="445">
        <v>11889894</v>
      </c>
      <c r="BW24" s="446"/>
      <c r="BX24" s="446"/>
      <c r="BY24" s="446"/>
      <c r="BZ24" s="446"/>
      <c r="CA24" s="446"/>
      <c r="CB24" s="446"/>
      <c r="CC24" s="447"/>
      <c r="CD24" s="351"/>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2">
      <c r="A25" s="181"/>
      <c r="B25" s="616"/>
      <c r="C25" s="592"/>
      <c r="D25" s="593"/>
      <c r="E25" s="495" t="s">
        <v>89</v>
      </c>
      <c r="F25" s="475"/>
      <c r="G25" s="475"/>
      <c r="H25" s="475"/>
      <c r="I25" s="475"/>
      <c r="J25" s="475"/>
      <c r="K25" s="476"/>
      <c r="L25" s="496">
        <v>2</v>
      </c>
      <c r="M25" s="497"/>
      <c r="N25" s="497"/>
      <c r="O25" s="497"/>
      <c r="P25" s="539"/>
      <c r="Q25" s="496">
        <v>7200</v>
      </c>
      <c r="R25" s="497"/>
      <c r="S25" s="497"/>
      <c r="T25" s="497"/>
      <c r="U25" s="497"/>
      <c r="V25" s="539"/>
      <c r="W25" s="591"/>
      <c r="X25" s="592"/>
      <c r="Y25" s="593"/>
      <c r="Z25" s="495" t="s">
        <v>90</v>
      </c>
      <c r="AA25" s="475"/>
      <c r="AB25" s="475"/>
      <c r="AC25" s="475"/>
      <c r="AD25" s="475"/>
      <c r="AE25" s="475"/>
      <c r="AF25" s="475"/>
      <c r="AG25" s="476"/>
      <c r="AH25" s="496" t="s">
        <v>47</v>
      </c>
      <c r="AI25" s="497"/>
      <c r="AJ25" s="497"/>
      <c r="AK25" s="497"/>
      <c r="AL25" s="539"/>
      <c r="AM25" s="496" t="s">
        <v>47</v>
      </c>
      <c r="AN25" s="497"/>
      <c r="AO25" s="497"/>
      <c r="AP25" s="497"/>
      <c r="AQ25" s="497"/>
      <c r="AR25" s="539"/>
      <c r="AS25" s="496" t="s">
        <v>47</v>
      </c>
      <c r="AT25" s="497"/>
      <c r="AU25" s="497"/>
      <c r="AV25" s="497"/>
      <c r="AW25" s="497"/>
      <c r="AX25" s="498"/>
      <c r="AY25" s="405" t="s">
        <v>91</v>
      </c>
      <c r="AZ25" s="406"/>
      <c r="BA25" s="406"/>
      <c r="BB25" s="406"/>
      <c r="BC25" s="406"/>
      <c r="BD25" s="406"/>
      <c r="BE25" s="406"/>
      <c r="BF25" s="406"/>
      <c r="BG25" s="406"/>
      <c r="BH25" s="406"/>
      <c r="BI25" s="406"/>
      <c r="BJ25" s="406"/>
      <c r="BK25" s="406"/>
      <c r="BL25" s="406"/>
      <c r="BM25" s="407"/>
      <c r="BN25" s="408">
        <v>1026899</v>
      </c>
      <c r="BO25" s="409"/>
      <c r="BP25" s="409"/>
      <c r="BQ25" s="409"/>
      <c r="BR25" s="409"/>
      <c r="BS25" s="409"/>
      <c r="BT25" s="409"/>
      <c r="BU25" s="410"/>
      <c r="BV25" s="408">
        <v>1410026</v>
      </c>
      <c r="BW25" s="409"/>
      <c r="BX25" s="409"/>
      <c r="BY25" s="409"/>
      <c r="BZ25" s="409"/>
      <c r="CA25" s="409"/>
      <c r="CB25" s="409"/>
      <c r="CC25" s="410"/>
      <c r="CD25" s="351"/>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2">
      <c r="A26" s="181"/>
      <c r="B26" s="616"/>
      <c r="C26" s="592"/>
      <c r="D26" s="593"/>
      <c r="E26" s="495" t="s">
        <v>92</v>
      </c>
      <c r="F26" s="475"/>
      <c r="G26" s="475"/>
      <c r="H26" s="475"/>
      <c r="I26" s="475"/>
      <c r="J26" s="475"/>
      <c r="K26" s="476"/>
      <c r="L26" s="496">
        <v>1</v>
      </c>
      <c r="M26" s="497"/>
      <c r="N26" s="497"/>
      <c r="O26" s="497"/>
      <c r="P26" s="539"/>
      <c r="Q26" s="496">
        <v>6400</v>
      </c>
      <c r="R26" s="497"/>
      <c r="S26" s="497"/>
      <c r="T26" s="497"/>
      <c r="U26" s="497"/>
      <c r="V26" s="539"/>
      <c r="W26" s="591"/>
      <c r="X26" s="592"/>
      <c r="Y26" s="593"/>
      <c r="Z26" s="495" t="s">
        <v>93</v>
      </c>
      <c r="AA26" s="597"/>
      <c r="AB26" s="597"/>
      <c r="AC26" s="597"/>
      <c r="AD26" s="597"/>
      <c r="AE26" s="597"/>
      <c r="AF26" s="597"/>
      <c r="AG26" s="598"/>
      <c r="AH26" s="496">
        <v>30</v>
      </c>
      <c r="AI26" s="497"/>
      <c r="AJ26" s="497"/>
      <c r="AK26" s="497"/>
      <c r="AL26" s="539"/>
      <c r="AM26" s="496">
        <v>85770</v>
      </c>
      <c r="AN26" s="497"/>
      <c r="AO26" s="497"/>
      <c r="AP26" s="497"/>
      <c r="AQ26" s="497"/>
      <c r="AR26" s="539"/>
      <c r="AS26" s="496">
        <v>2859</v>
      </c>
      <c r="AT26" s="497"/>
      <c r="AU26" s="497"/>
      <c r="AV26" s="497"/>
      <c r="AW26" s="497"/>
      <c r="AX26" s="498"/>
      <c r="AY26" s="448" t="s">
        <v>94</v>
      </c>
      <c r="AZ26" s="449"/>
      <c r="BA26" s="449"/>
      <c r="BB26" s="449"/>
      <c r="BC26" s="449"/>
      <c r="BD26" s="449"/>
      <c r="BE26" s="449"/>
      <c r="BF26" s="449"/>
      <c r="BG26" s="449"/>
      <c r="BH26" s="449"/>
      <c r="BI26" s="449"/>
      <c r="BJ26" s="449"/>
      <c r="BK26" s="449"/>
      <c r="BL26" s="449"/>
      <c r="BM26" s="450"/>
      <c r="BN26" s="445" t="s">
        <v>47</v>
      </c>
      <c r="BO26" s="446"/>
      <c r="BP26" s="446"/>
      <c r="BQ26" s="446"/>
      <c r="BR26" s="446"/>
      <c r="BS26" s="446"/>
      <c r="BT26" s="446"/>
      <c r="BU26" s="447"/>
      <c r="BV26" s="445" t="s">
        <v>47</v>
      </c>
      <c r="BW26" s="446"/>
      <c r="BX26" s="446"/>
      <c r="BY26" s="446"/>
      <c r="BZ26" s="446"/>
      <c r="CA26" s="446"/>
      <c r="CB26" s="446"/>
      <c r="CC26" s="447"/>
      <c r="CD26" s="351"/>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5">
      <c r="A27" s="181"/>
      <c r="B27" s="616"/>
      <c r="C27" s="592"/>
      <c r="D27" s="593"/>
      <c r="E27" s="495" t="s">
        <v>95</v>
      </c>
      <c r="F27" s="475"/>
      <c r="G27" s="475"/>
      <c r="H27" s="475"/>
      <c r="I27" s="475"/>
      <c r="J27" s="475"/>
      <c r="K27" s="476"/>
      <c r="L27" s="496">
        <v>1</v>
      </c>
      <c r="M27" s="497"/>
      <c r="N27" s="497"/>
      <c r="O27" s="497"/>
      <c r="P27" s="539"/>
      <c r="Q27" s="496">
        <v>4550</v>
      </c>
      <c r="R27" s="497"/>
      <c r="S27" s="497"/>
      <c r="T27" s="497"/>
      <c r="U27" s="497"/>
      <c r="V27" s="539"/>
      <c r="W27" s="591"/>
      <c r="X27" s="592"/>
      <c r="Y27" s="593"/>
      <c r="Z27" s="495" t="s">
        <v>96</v>
      </c>
      <c r="AA27" s="475"/>
      <c r="AB27" s="475"/>
      <c r="AC27" s="475"/>
      <c r="AD27" s="475"/>
      <c r="AE27" s="475"/>
      <c r="AF27" s="475"/>
      <c r="AG27" s="476"/>
      <c r="AH27" s="496">
        <v>77</v>
      </c>
      <c r="AI27" s="497"/>
      <c r="AJ27" s="497"/>
      <c r="AK27" s="497"/>
      <c r="AL27" s="539"/>
      <c r="AM27" s="496">
        <v>207900</v>
      </c>
      <c r="AN27" s="497"/>
      <c r="AO27" s="497"/>
      <c r="AP27" s="497"/>
      <c r="AQ27" s="497"/>
      <c r="AR27" s="539"/>
      <c r="AS27" s="496">
        <v>2700</v>
      </c>
      <c r="AT27" s="497"/>
      <c r="AU27" s="497"/>
      <c r="AV27" s="497"/>
      <c r="AW27" s="497"/>
      <c r="AX27" s="498"/>
      <c r="AY27" s="540" t="s">
        <v>97</v>
      </c>
      <c r="AZ27" s="541"/>
      <c r="BA27" s="541"/>
      <c r="BB27" s="541"/>
      <c r="BC27" s="541"/>
      <c r="BD27" s="541"/>
      <c r="BE27" s="541"/>
      <c r="BF27" s="541"/>
      <c r="BG27" s="541"/>
      <c r="BH27" s="541"/>
      <c r="BI27" s="541"/>
      <c r="BJ27" s="541"/>
      <c r="BK27" s="541"/>
      <c r="BL27" s="541"/>
      <c r="BM27" s="542"/>
      <c r="BN27" s="564">
        <v>930762</v>
      </c>
      <c r="BO27" s="565"/>
      <c r="BP27" s="565"/>
      <c r="BQ27" s="565"/>
      <c r="BR27" s="565"/>
      <c r="BS27" s="565"/>
      <c r="BT27" s="565"/>
      <c r="BU27" s="566"/>
      <c r="BV27" s="564">
        <v>630653</v>
      </c>
      <c r="BW27" s="565"/>
      <c r="BX27" s="565"/>
      <c r="BY27" s="565"/>
      <c r="BZ27" s="565"/>
      <c r="CA27" s="565"/>
      <c r="CB27" s="565"/>
      <c r="CC27" s="566"/>
      <c r="CD27" s="348"/>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2">
      <c r="A28" s="181"/>
      <c r="B28" s="616"/>
      <c r="C28" s="592"/>
      <c r="D28" s="593"/>
      <c r="E28" s="495" t="s">
        <v>98</v>
      </c>
      <c r="F28" s="475"/>
      <c r="G28" s="475"/>
      <c r="H28" s="475"/>
      <c r="I28" s="475"/>
      <c r="J28" s="475"/>
      <c r="K28" s="476"/>
      <c r="L28" s="496">
        <v>1</v>
      </c>
      <c r="M28" s="497"/>
      <c r="N28" s="497"/>
      <c r="O28" s="497"/>
      <c r="P28" s="539"/>
      <c r="Q28" s="496">
        <v>3850</v>
      </c>
      <c r="R28" s="497"/>
      <c r="S28" s="497"/>
      <c r="T28" s="497"/>
      <c r="U28" s="497"/>
      <c r="V28" s="539"/>
      <c r="W28" s="591"/>
      <c r="X28" s="592"/>
      <c r="Y28" s="593"/>
      <c r="Z28" s="495" t="s">
        <v>99</v>
      </c>
      <c r="AA28" s="475"/>
      <c r="AB28" s="475"/>
      <c r="AC28" s="475"/>
      <c r="AD28" s="475"/>
      <c r="AE28" s="475"/>
      <c r="AF28" s="475"/>
      <c r="AG28" s="476"/>
      <c r="AH28" s="496" t="s">
        <v>47</v>
      </c>
      <c r="AI28" s="497"/>
      <c r="AJ28" s="497"/>
      <c r="AK28" s="497"/>
      <c r="AL28" s="539"/>
      <c r="AM28" s="496" t="s">
        <v>47</v>
      </c>
      <c r="AN28" s="497"/>
      <c r="AO28" s="497"/>
      <c r="AP28" s="497"/>
      <c r="AQ28" s="497"/>
      <c r="AR28" s="539"/>
      <c r="AS28" s="496" t="s">
        <v>47</v>
      </c>
      <c r="AT28" s="497"/>
      <c r="AU28" s="497"/>
      <c r="AV28" s="497"/>
      <c r="AW28" s="497"/>
      <c r="AX28" s="498"/>
      <c r="AY28" s="599" t="s">
        <v>100</v>
      </c>
      <c r="AZ28" s="600"/>
      <c r="BA28" s="600"/>
      <c r="BB28" s="601"/>
      <c r="BC28" s="405" t="s">
        <v>101</v>
      </c>
      <c r="BD28" s="406"/>
      <c r="BE28" s="406"/>
      <c r="BF28" s="406"/>
      <c r="BG28" s="406"/>
      <c r="BH28" s="406"/>
      <c r="BI28" s="406"/>
      <c r="BJ28" s="406"/>
      <c r="BK28" s="406"/>
      <c r="BL28" s="406"/>
      <c r="BM28" s="407"/>
      <c r="BN28" s="408">
        <v>6039956</v>
      </c>
      <c r="BO28" s="409"/>
      <c r="BP28" s="409"/>
      <c r="BQ28" s="409"/>
      <c r="BR28" s="409"/>
      <c r="BS28" s="409"/>
      <c r="BT28" s="409"/>
      <c r="BU28" s="410"/>
      <c r="BV28" s="408">
        <v>6027854</v>
      </c>
      <c r="BW28" s="409"/>
      <c r="BX28" s="409"/>
      <c r="BY28" s="409"/>
      <c r="BZ28" s="409"/>
      <c r="CA28" s="409"/>
      <c r="CB28" s="409"/>
      <c r="CC28" s="410"/>
      <c r="CD28" s="351"/>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2">
      <c r="A29" s="181"/>
      <c r="B29" s="616"/>
      <c r="C29" s="592"/>
      <c r="D29" s="593"/>
      <c r="E29" s="495" t="s">
        <v>102</v>
      </c>
      <c r="F29" s="475"/>
      <c r="G29" s="475"/>
      <c r="H29" s="475"/>
      <c r="I29" s="475"/>
      <c r="J29" s="475"/>
      <c r="K29" s="476"/>
      <c r="L29" s="496">
        <v>14</v>
      </c>
      <c r="M29" s="497"/>
      <c r="N29" s="497"/>
      <c r="O29" s="497"/>
      <c r="P29" s="539"/>
      <c r="Q29" s="496">
        <v>3550</v>
      </c>
      <c r="R29" s="497"/>
      <c r="S29" s="497"/>
      <c r="T29" s="497"/>
      <c r="U29" s="497"/>
      <c r="V29" s="539"/>
      <c r="W29" s="594"/>
      <c r="X29" s="595"/>
      <c r="Y29" s="596"/>
      <c r="Z29" s="495" t="s">
        <v>103</v>
      </c>
      <c r="AA29" s="475"/>
      <c r="AB29" s="475"/>
      <c r="AC29" s="475"/>
      <c r="AD29" s="475"/>
      <c r="AE29" s="475"/>
      <c r="AF29" s="475"/>
      <c r="AG29" s="476"/>
      <c r="AH29" s="496">
        <v>383</v>
      </c>
      <c r="AI29" s="497"/>
      <c r="AJ29" s="497"/>
      <c r="AK29" s="497"/>
      <c r="AL29" s="539"/>
      <c r="AM29" s="496">
        <v>1193832</v>
      </c>
      <c r="AN29" s="497"/>
      <c r="AO29" s="497"/>
      <c r="AP29" s="497"/>
      <c r="AQ29" s="497"/>
      <c r="AR29" s="539"/>
      <c r="AS29" s="496">
        <v>3117</v>
      </c>
      <c r="AT29" s="497"/>
      <c r="AU29" s="497"/>
      <c r="AV29" s="497"/>
      <c r="AW29" s="497"/>
      <c r="AX29" s="498"/>
      <c r="AY29" s="602"/>
      <c r="AZ29" s="603"/>
      <c r="BA29" s="603"/>
      <c r="BB29" s="604"/>
      <c r="BC29" s="479" t="s">
        <v>104</v>
      </c>
      <c r="BD29" s="480"/>
      <c r="BE29" s="480"/>
      <c r="BF29" s="480"/>
      <c r="BG29" s="480"/>
      <c r="BH29" s="480"/>
      <c r="BI29" s="480"/>
      <c r="BJ29" s="480"/>
      <c r="BK29" s="480"/>
      <c r="BL29" s="480"/>
      <c r="BM29" s="481"/>
      <c r="BN29" s="445">
        <v>725312</v>
      </c>
      <c r="BO29" s="446"/>
      <c r="BP29" s="446"/>
      <c r="BQ29" s="446"/>
      <c r="BR29" s="446"/>
      <c r="BS29" s="446"/>
      <c r="BT29" s="446"/>
      <c r="BU29" s="447"/>
      <c r="BV29" s="445">
        <v>268284</v>
      </c>
      <c r="BW29" s="446"/>
      <c r="BX29" s="446"/>
      <c r="BY29" s="446"/>
      <c r="BZ29" s="446"/>
      <c r="CA29" s="446"/>
      <c r="CB29" s="446"/>
      <c r="CC29" s="447"/>
      <c r="CD29" s="348"/>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5">
      <c r="A30" s="181"/>
      <c r="B30" s="617"/>
      <c r="C30" s="618"/>
      <c r="D30" s="619"/>
      <c r="E30" s="499"/>
      <c r="F30" s="500"/>
      <c r="G30" s="500"/>
      <c r="H30" s="500"/>
      <c r="I30" s="500"/>
      <c r="J30" s="500"/>
      <c r="K30" s="501"/>
      <c r="L30" s="609"/>
      <c r="M30" s="610"/>
      <c r="N30" s="610"/>
      <c r="O30" s="610"/>
      <c r="P30" s="611"/>
      <c r="Q30" s="609"/>
      <c r="R30" s="610"/>
      <c r="S30" s="610"/>
      <c r="T30" s="610"/>
      <c r="U30" s="610"/>
      <c r="V30" s="611"/>
      <c r="W30" s="612" t="s">
        <v>105</v>
      </c>
      <c r="X30" s="613"/>
      <c r="Y30" s="613"/>
      <c r="Z30" s="613"/>
      <c r="AA30" s="613"/>
      <c r="AB30" s="613"/>
      <c r="AC30" s="613"/>
      <c r="AD30" s="613"/>
      <c r="AE30" s="613"/>
      <c r="AF30" s="613"/>
      <c r="AG30" s="614"/>
      <c r="AH30" s="572">
        <v>98</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106</v>
      </c>
      <c r="BD30" s="562"/>
      <c r="BE30" s="562"/>
      <c r="BF30" s="562"/>
      <c r="BG30" s="562"/>
      <c r="BH30" s="562"/>
      <c r="BI30" s="562"/>
      <c r="BJ30" s="562"/>
      <c r="BK30" s="562"/>
      <c r="BL30" s="562"/>
      <c r="BM30" s="563"/>
      <c r="BN30" s="564">
        <v>4158313</v>
      </c>
      <c r="BO30" s="565"/>
      <c r="BP30" s="565"/>
      <c r="BQ30" s="565"/>
      <c r="BR30" s="565"/>
      <c r="BS30" s="565"/>
      <c r="BT30" s="565"/>
      <c r="BU30" s="566"/>
      <c r="BV30" s="564">
        <v>5802523</v>
      </c>
      <c r="BW30" s="565"/>
      <c r="BX30" s="565"/>
      <c r="BY30" s="565"/>
      <c r="BZ30" s="565"/>
      <c r="CA30" s="565"/>
      <c r="CB30" s="565"/>
      <c r="CC30" s="566"/>
      <c r="CD30" s="352"/>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81"/>
      <c r="B31" s="197"/>
      <c r="C31" s="354"/>
      <c r="D31" s="354"/>
      <c r="E31" s="354"/>
      <c r="F31" s="354"/>
      <c r="G31" s="354"/>
      <c r="H31" s="354"/>
      <c r="I31" s="354"/>
      <c r="J31" s="354"/>
      <c r="K31" s="354"/>
      <c r="L31" s="354"/>
      <c r="M31" s="354"/>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4"/>
      <c r="BN31" s="354"/>
      <c r="BO31" s="354"/>
      <c r="BP31" s="354"/>
      <c r="BQ31" s="354"/>
      <c r="BR31" s="354"/>
      <c r="BS31" s="354"/>
      <c r="BT31" s="354"/>
      <c r="BU31" s="354"/>
      <c r="BV31" s="354"/>
      <c r="BW31" s="354"/>
      <c r="BX31" s="354"/>
      <c r="BY31" s="354"/>
      <c r="BZ31" s="354"/>
      <c r="CA31" s="354"/>
      <c r="CB31" s="354"/>
      <c r="CC31" s="354"/>
      <c r="CD31" s="354"/>
      <c r="CE31" s="354"/>
      <c r="CF31" s="354"/>
      <c r="CG31" s="354"/>
      <c r="CH31" s="354"/>
      <c r="CI31" s="354"/>
      <c r="CJ31" s="354"/>
      <c r="CK31" s="354"/>
      <c r="CL31" s="354"/>
      <c r="CM31" s="354"/>
      <c r="CN31" s="354"/>
      <c r="CO31" s="354"/>
      <c r="CP31" s="354"/>
      <c r="CQ31" s="354"/>
      <c r="CR31" s="354"/>
      <c r="CS31" s="354"/>
      <c r="CT31" s="354"/>
      <c r="CU31" s="354"/>
      <c r="CV31" s="354"/>
      <c r="CW31" s="354"/>
      <c r="CX31" s="354"/>
      <c r="CY31" s="354"/>
      <c r="CZ31" s="354"/>
      <c r="DA31" s="354"/>
      <c r="DB31" s="354"/>
      <c r="DC31" s="354"/>
      <c r="DD31" s="354"/>
      <c r="DE31" s="354"/>
      <c r="DF31" s="354"/>
      <c r="DG31" s="354"/>
      <c r="DH31" s="354"/>
      <c r="DI31" s="198"/>
    </row>
    <row r="32" spans="1:113" ht="13.5" customHeight="1" x14ac:dyDescent="0.2">
      <c r="A32" s="181"/>
      <c r="B32" s="199"/>
      <c r="C32" s="608" t="s">
        <v>107</v>
      </c>
      <c r="D32" s="608"/>
      <c r="E32" s="608"/>
      <c r="F32" s="608"/>
      <c r="G32" s="608"/>
      <c r="H32" s="608"/>
      <c r="I32" s="608"/>
      <c r="J32" s="608"/>
      <c r="K32" s="608"/>
      <c r="L32" s="608"/>
      <c r="M32" s="608"/>
      <c r="N32" s="608"/>
      <c r="O32" s="608"/>
      <c r="P32" s="608"/>
      <c r="Q32" s="608"/>
      <c r="R32" s="608"/>
      <c r="S32" s="608"/>
      <c r="T32" s="354"/>
      <c r="U32" s="449" t="s">
        <v>108</v>
      </c>
      <c r="V32" s="449"/>
      <c r="W32" s="449"/>
      <c r="X32" s="449"/>
      <c r="Y32" s="449"/>
      <c r="Z32" s="449"/>
      <c r="AA32" s="449"/>
      <c r="AB32" s="449"/>
      <c r="AC32" s="449"/>
      <c r="AD32" s="449"/>
      <c r="AE32" s="449"/>
      <c r="AF32" s="449"/>
      <c r="AG32" s="449"/>
      <c r="AH32" s="449"/>
      <c r="AI32" s="449"/>
      <c r="AJ32" s="449"/>
      <c r="AK32" s="449"/>
      <c r="AL32" s="354"/>
      <c r="AM32" s="449" t="s">
        <v>109</v>
      </c>
      <c r="AN32" s="449"/>
      <c r="AO32" s="449"/>
      <c r="AP32" s="449"/>
      <c r="AQ32" s="449"/>
      <c r="AR32" s="449"/>
      <c r="AS32" s="449"/>
      <c r="AT32" s="449"/>
      <c r="AU32" s="449"/>
      <c r="AV32" s="449"/>
      <c r="AW32" s="449"/>
      <c r="AX32" s="449"/>
      <c r="AY32" s="449"/>
      <c r="AZ32" s="449"/>
      <c r="BA32" s="449"/>
      <c r="BB32" s="449"/>
      <c r="BC32" s="449"/>
      <c r="BD32" s="354"/>
      <c r="BE32" s="449" t="s">
        <v>110</v>
      </c>
      <c r="BF32" s="449"/>
      <c r="BG32" s="449"/>
      <c r="BH32" s="449"/>
      <c r="BI32" s="449"/>
      <c r="BJ32" s="449"/>
      <c r="BK32" s="449"/>
      <c r="BL32" s="449"/>
      <c r="BM32" s="449"/>
      <c r="BN32" s="449"/>
      <c r="BO32" s="449"/>
      <c r="BP32" s="449"/>
      <c r="BQ32" s="449"/>
      <c r="BR32" s="449"/>
      <c r="BS32" s="449"/>
      <c r="BT32" s="449"/>
      <c r="BU32" s="449"/>
      <c r="BV32" s="354"/>
      <c r="BW32" s="449" t="s">
        <v>111</v>
      </c>
      <c r="BX32" s="449"/>
      <c r="BY32" s="449"/>
      <c r="BZ32" s="449"/>
      <c r="CA32" s="449"/>
      <c r="CB32" s="449"/>
      <c r="CC32" s="449"/>
      <c r="CD32" s="449"/>
      <c r="CE32" s="449"/>
      <c r="CF32" s="449"/>
      <c r="CG32" s="449"/>
      <c r="CH32" s="449"/>
      <c r="CI32" s="449"/>
      <c r="CJ32" s="449"/>
      <c r="CK32" s="449"/>
      <c r="CL32" s="449"/>
      <c r="CM32" s="449"/>
      <c r="CN32" s="354"/>
      <c r="CO32" s="449" t="s">
        <v>112</v>
      </c>
      <c r="CP32" s="449"/>
      <c r="CQ32" s="449"/>
      <c r="CR32" s="449"/>
      <c r="CS32" s="449"/>
      <c r="CT32" s="449"/>
      <c r="CU32" s="449"/>
      <c r="CV32" s="449"/>
      <c r="CW32" s="449"/>
      <c r="CX32" s="449"/>
      <c r="CY32" s="449"/>
      <c r="CZ32" s="449"/>
      <c r="DA32" s="449"/>
      <c r="DB32" s="449"/>
      <c r="DC32" s="449"/>
      <c r="DD32" s="449"/>
      <c r="DE32" s="449"/>
      <c r="DF32" s="354"/>
      <c r="DG32" s="354"/>
      <c r="DH32" s="354"/>
      <c r="DI32" s="198"/>
    </row>
    <row r="33" spans="1:113" ht="13.5" customHeight="1" x14ac:dyDescent="0.2">
      <c r="A33" s="181"/>
      <c r="B33" s="199"/>
      <c r="C33" s="469" t="s">
        <v>113</v>
      </c>
      <c r="D33" s="469"/>
      <c r="E33" s="434" t="s">
        <v>114</v>
      </c>
      <c r="F33" s="434"/>
      <c r="G33" s="434"/>
      <c r="H33" s="434"/>
      <c r="I33" s="434"/>
      <c r="J33" s="434"/>
      <c r="K33" s="434"/>
      <c r="L33" s="434"/>
      <c r="M33" s="434"/>
      <c r="N33" s="434"/>
      <c r="O33" s="434"/>
      <c r="P33" s="434"/>
      <c r="Q33" s="434"/>
      <c r="R33" s="434"/>
      <c r="S33" s="434"/>
      <c r="T33" s="349"/>
      <c r="U33" s="469" t="s">
        <v>113</v>
      </c>
      <c r="V33" s="469"/>
      <c r="W33" s="434" t="s">
        <v>114</v>
      </c>
      <c r="X33" s="434"/>
      <c r="Y33" s="434"/>
      <c r="Z33" s="434"/>
      <c r="AA33" s="434"/>
      <c r="AB33" s="434"/>
      <c r="AC33" s="434"/>
      <c r="AD33" s="434"/>
      <c r="AE33" s="434"/>
      <c r="AF33" s="434"/>
      <c r="AG33" s="434"/>
      <c r="AH33" s="434"/>
      <c r="AI33" s="434"/>
      <c r="AJ33" s="434"/>
      <c r="AK33" s="434"/>
      <c r="AL33" s="349"/>
      <c r="AM33" s="469" t="s">
        <v>113</v>
      </c>
      <c r="AN33" s="469"/>
      <c r="AO33" s="434" t="s">
        <v>114</v>
      </c>
      <c r="AP33" s="434"/>
      <c r="AQ33" s="434"/>
      <c r="AR33" s="434"/>
      <c r="AS33" s="434"/>
      <c r="AT33" s="434"/>
      <c r="AU33" s="434"/>
      <c r="AV33" s="434"/>
      <c r="AW33" s="434"/>
      <c r="AX33" s="434"/>
      <c r="AY33" s="434"/>
      <c r="AZ33" s="434"/>
      <c r="BA33" s="434"/>
      <c r="BB33" s="434"/>
      <c r="BC33" s="434"/>
      <c r="BD33" s="353"/>
      <c r="BE33" s="434" t="s">
        <v>115</v>
      </c>
      <c r="BF33" s="434"/>
      <c r="BG33" s="434" t="s">
        <v>116</v>
      </c>
      <c r="BH33" s="434"/>
      <c r="BI33" s="434"/>
      <c r="BJ33" s="434"/>
      <c r="BK33" s="434"/>
      <c r="BL33" s="434"/>
      <c r="BM33" s="434"/>
      <c r="BN33" s="434"/>
      <c r="BO33" s="434"/>
      <c r="BP33" s="434"/>
      <c r="BQ33" s="434"/>
      <c r="BR33" s="434"/>
      <c r="BS33" s="434"/>
      <c r="BT33" s="434"/>
      <c r="BU33" s="434"/>
      <c r="BV33" s="353"/>
      <c r="BW33" s="469" t="s">
        <v>115</v>
      </c>
      <c r="BX33" s="469"/>
      <c r="BY33" s="434" t="s">
        <v>117</v>
      </c>
      <c r="BZ33" s="434"/>
      <c r="CA33" s="434"/>
      <c r="CB33" s="434"/>
      <c r="CC33" s="434"/>
      <c r="CD33" s="434"/>
      <c r="CE33" s="434"/>
      <c r="CF33" s="434"/>
      <c r="CG33" s="434"/>
      <c r="CH33" s="434"/>
      <c r="CI33" s="434"/>
      <c r="CJ33" s="434"/>
      <c r="CK33" s="434"/>
      <c r="CL33" s="434"/>
      <c r="CM33" s="434"/>
      <c r="CN33" s="349"/>
      <c r="CO33" s="469" t="s">
        <v>113</v>
      </c>
      <c r="CP33" s="469"/>
      <c r="CQ33" s="434" t="s">
        <v>118</v>
      </c>
      <c r="CR33" s="434"/>
      <c r="CS33" s="434"/>
      <c r="CT33" s="434"/>
      <c r="CU33" s="434"/>
      <c r="CV33" s="434"/>
      <c r="CW33" s="434"/>
      <c r="CX33" s="434"/>
      <c r="CY33" s="434"/>
      <c r="CZ33" s="434"/>
      <c r="DA33" s="434"/>
      <c r="DB33" s="434"/>
      <c r="DC33" s="434"/>
      <c r="DD33" s="434"/>
      <c r="DE33" s="434"/>
      <c r="DF33" s="349"/>
      <c r="DG33" s="634" t="s">
        <v>119</v>
      </c>
      <c r="DH33" s="634"/>
      <c r="DI33" s="350"/>
    </row>
    <row r="34" spans="1:113" ht="32.25" customHeight="1" x14ac:dyDescent="0.2">
      <c r="A34" s="181"/>
      <c r="B34" s="199"/>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81"/>
      <c r="U34" s="635">
        <f>IF(W34="","",MAX(C34:D43)+1)</f>
        <v>6</v>
      </c>
      <c r="V34" s="635"/>
      <c r="W34" s="636" t="str">
        <f>IF('各会計、関係団体の財政状況及び健全化判断比率'!B28="","",'各会計、関係団体の財政状況及び健全化判断比率'!B28)</f>
        <v>備前市国民健康保険事業特別会計</v>
      </c>
      <c r="X34" s="636"/>
      <c r="Y34" s="636"/>
      <c r="Z34" s="636"/>
      <c r="AA34" s="636"/>
      <c r="AB34" s="636"/>
      <c r="AC34" s="636"/>
      <c r="AD34" s="636"/>
      <c r="AE34" s="636"/>
      <c r="AF34" s="636"/>
      <c r="AG34" s="636"/>
      <c r="AH34" s="636"/>
      <c r="AI34" s="636"/>
      <c r="AJ34" s="636"/>
      <c r="AK34" s="636"/>
      <c r="AL34" s="181"/>
      <c r="AM34" s="635">
        <f>IF(AO34="","",MAX(C34:D43,U34:V43)+1)</f>
        <v>10</v>
      </c>
      <c r="AN34" s="635"/>
      <c r="AO34" s="636" t="str">
        <f>IF('各会計、関係団体の財政状況及び健全化判断比率'!B32="","",'各会計、関係団体の財政状況及び健全化判断比率'!B32)</f>
        <v>備前市水道事業会計</v>
      </c>
      <c r="AP34" s="636"/>
      <c r="AQ34" s="636"/>
      <c r="AR34" s="636"/>
      <c r="AS34" s="636"/>
      <c r="AT34" s="636"/>
      <c r="AU34" s="636"/>
      <c r="AV34" s="636"/>
      <c r="AW34" s="636"/>
      <c r="AX34" s="636"/>
      <c r="AY34" s="636"/>
      <c r="AZ34" s="636"/>
      <c r="BA34" s="636"/>
      <c r="BB34" s="636"/>
      <c r="BC34" s="636"/>
      <c r="BD34" s="181"/>
      <c r="BE34" s="635">
        <f>IF(BG34="","",MAX(C34:D43,U34:V43,AM34:AN43)+1)</f>
        <v>13</v>
      </c>
      <c r="BF34" s="635"/>
      <c r="BG34" s="636" t="str">
        <f>IF('各会計、関係団体の財政状況及び健全化判断比率'!B35="","",'各会計、関係団体の財政状況及び健全化判断比率'!B35)</f>
        <v>備前市浄化槽整備事業特別会計</v>
      </c>
      <c r="BH34" s="636"/>
      <c r="BI34" s="636"/>
      <c r="BJ34" s="636"/>
      <c r="BK34" s="636"/>
      <c r="BL34" s="636"/>
      <c r="BM34" s="636"/>
      <c r="BN34" s="636"/>
      <c r="BO34" s="636"/>
      <c r="BP34" s="636"/>
      <c r="BQ34" s="636"/>
      <c r="BR34" s="636"/>
      <c r="BS34" s="636"/>
      <c r="BT34" s="636"/>
      <c r="BU34" s="636"/>
      <c r="BV34" s="181"/>
      <c r="BW34" s="635">
        <f>IF(BY34="","",MAX(C34:D43,U34:V43,AM34:AN43,BE34:BF43)+1)</f>
        <v>16</v>
      </c>
      <c r="BX34" s="635"/>
      <c r="BY34" s="636" t="str">
        <f>IF('各会計、関係団体の財政状況及び健全化判断比率'!B68="","",'各会計、関係団体の財政状況及び健全化判断比率'!B68)</f>
        <v>岡山県広域水道企業団</v>
      </c>
      <c r="BZ34" s="636"/>
      <c r="CA34" s="636"/>
      <c r="CB34" s="636"/>
      <c r="CC34" s="636"/>
      <c r="CD34" s="636"/>
      <c r="CE34" s="636"/>
      <c r="CF34" s="636"/>
      <c r="CG34" s="636"/>
      <c r="CH34" s="636"/>
      <c r="CI34" s="636"/>
      <c r="CJ34" s="636"/>
      <c r="CK34" s="636"/>
      <c r="CL34" s="636"/>
      <c r="CM34" s="636"/>
      <c r="CN34" s="181"/>
      <c r="CO34" s="635">
        <f>IF(CQ34="","",MAX(C34:D43,U34:V43,AM34:AN43,BE34:BF43,BW34:BX43)+1)</f>
        <v>25</v>
      </c>
      <c r="CP34" s="635"/>
      <c r="CQ34" s="636" t="str">
        <f>IF('各会計、関係団体の財政状況及び健全化判断比率'!BS7="","",'各会計、関係団体の財政状況及び健全化判断比率'!BS7)</f>
        <v>備前市施設管理公社</v>
      </c>
      <c r="CR34" s="636"/>
      <c r="CS34" s="636"/>
      <c r="CT34" s="636"/>
      <c r="CU34" s="636"/>
      <c r="CV34" s="636"/>
      <c r="CW34" s="636"/>
      <c r="CX34" s="636"/>
      <c r="CY34" s="636"/>
      <c r="CZ34" s="636"/>
      <c r="DA34" s="636"/>
      <c r="DB34" s="636"/>
      <c r="DC34" s="636"/>
      <c r="DD34" s="636"/>
      <c r="DE34" s="636"/>
      <c r="DF34" s="354"/>
      <c r="DG34" s="637" t="str">
        <f>IF('各会計、関係団体の財政状況及び健全化判断比率'!BR7="","",'各会計、関係団体の財政状況及び健全化判断比率'!BR7)</f>
        <v/>
      </c>
      <c r="DH34" s="637"/>
      <c r="DI34" s="350"/>
    </row>
    <row r="35" spans="1:113" ht="32.25" customHeight="1" x14ac:dyDescent="0.2">
      <c r="A35" s="181"/>
      <c r="B35" s="199"/>
      <c r="C35" s="635">
        <f>IF(E35="","",C34+1)</f>
        <v>2</v>
      </c>
      <c r="D35" s="635"/>
      <c r="E35" s="636" t="str">
        <f>IF('各会計、関係団体の財政状況及び健全化判断比率'!B8="","",'各会計、関係団体の財政状況及び健全化判断比率'!B8)</f>
        <v>備前市土地取得事業特別会計</v>
      </c>
      <c r="F35" s="636"/>
      <c r="G35" s="636"/>
      <c r="H35" s="636"/>
      <c r="I35" s="636"/>
      <c r="J35" s="636"/>
      <c r="K35" s="636"/>
      <c r="L35" s="636"/>
      <c r="M35" s="636"/>
      <c r="N35" s="636"/>
      <c r="O35" s="636"/>
      <c r="P35" s="636"/>
      <c r="Q35" s="636"/>
      <c r="R35" s="636"/>
      <c r="S35" s="636"/>
      <c r="T35" s="181"/>
      <c r="U35" s="635">
        <f>IF(W35="","",U34+1)</f>
        <v>7</v>
      </c>
      <c r="V35" s="635"/>
      <c r="W35" s="636" t="str">
        <f>IF('各会計、関係団体の財政状況及び健全化判断比率'!B29="","",'各会計、関係団体の財政状況及び健全化判断比率'!B29)</f>
        <v>備前市介護保険事業特別会計（介護保険事業勘定）</v>
      </c>
      <c r="X35" s="636"/>
      <c r="Y35" s="636"/>
      <c r="Z35" s="636"/>
      <c r="AA35" s="636"/>
      <c r="AB35" s="636"/>
      <c r="AC35" s="636"/>
      <c r="AD35" s="636"/>
      <c r="AE35" s="636"/>
      <c r="AF35" s="636"/>
      <c r="AG35" s="636"/>
      <c r="AH35" s="636"/>
      <c r="AI35" s="636"/>
      <c r="AJ35" s="636"/>
      <c r="AK35" s="636"/>
      <c r="AL35" s="181"/>
      <c r="AM35" s="635">
        <f t="shared" ref="AM35:AM43" si="0">IF(AO35="","",AM34+1)</f>
        <v>11</v>
      </c>
      <c r="AN35" s="635"/>
      <c r="AO35" s="636" t="str">
        <f>IF('各会計、関係団体の財政状況及び健全化判断比率'!B33="","",'各会計、関係団体の財政状況及び健全化判断比率'!B33)</f>
        <v>備前市下水道事業会計</v>
      </c>
      <c r="AP35" s="636"/>
      <c r="AQ35" s="636"/>
      <c r="AR35" s="636"/>
      <c r="AS35" s="636"/>
      <c r="AT35" s="636"/>
      <c r="AU35" s="636"/>
      <c r="AV35" s="636"/>
      <c r="AW35" s="636"/>
      <c r="AX35" s="636"/>
      <c r="AY35" s="636"/>
      <c r="AZ35" s="636"/>
      <c r="BA35" s="636"/>
      <c r="BB35" s="636"/>
      <c r="BC35" s="636"/>
      <c r="BD35" s="181"/>
      <c r="BE35" s="635">
        <f t="shared" ref="BE35:BE43" si="1">IF(BG35="","",BE34+1)</f>
        <v>14</v>
      </c>
      <c r="BF35" s="635"/>
      <c r="BG35" s="636" t="str">
        <f>IF('各会計、関係団体の財政状況及び健全化判断比率'!B36="","",'各会計、関係団体の財政状況及び健全化判断比率'!B36)</f>
        <v>備前市宅地造成分譲事業特別会計</v>
      </c>
      <c r="BH35" s="636"/>
      <c r="BI35" s="636"/>
      <c r="BJ35" s="636"/>
      <c r="BK35" s="636"/>
      <c r="BL35" s="636"/>
      <c r="BM35" s="636"/>
      <c r="BN35" s="636"/>
      <c r="BO35" s="636"/>
      <c r="BP35" s="636"/>
      <c r="BQ35" s="636"/>
      <c r="BR35" s="636"/>
      <c r="BS35" s="636"/>
      <c r="BT35" s="636"/>
      <c r="BU35" s="636"/>
      <c r="BV35" s="181"/>
      <c r="BW35" s="635">
        <f t="shared" ref="BW35:BW43" si="2">IF(BY35="","",BW34+1)</f>
        <v>17</v>
      </c>
      <c r="BX35" s="635"/>
      <c r="BY35" s="636" t="str">
        <f>IF('各会計、関係団体の財政状況及び健全化判断比率'!B69="","",'各会計、関係団体の財政状況及び健全化判断比率'!B69)</f>
        <v>岡山県後期高齢者医療広域連合一般会計</v>
      </c>
      <c r="BZ35" s="636"/>
      <c r="CA35" s="636"/>
      <c r="CB35" s="636"/>
      <c r="CC35" s="636"/>
      <c r="CD35" s="636"/>
      <c r="CE35" s="636"/>
      <c r="CF35" s="636"/>
      <c r="CG35" s="636"/>
      <c r="CH35" s="636"/>
      <c r="CI35" s="636"/>
      <c r="CJ35" s="636"/>
      <c r="CK35" s="636"/>
      <c r="CL35" s="636"/>
      <c r="CM35" s="636"/>
      <c r="CN35" s="181"/>
      <c r="CO35" s="635">
        <f t="shared" ref="CO35:CO43" si="3">IF(CQ35="","",CO34+1)</f>
        <v>26</v>
      </c>
      <c r="CP35" s="635"/>
      <c r="CQ35" s="636" t="str">
        <f>IF('各会計、関係団体の財政状況及び健全化判断比率'!BS8="","",'各会計、関係団体の財政状況及び健全化判断比率'!BS8)</f>
        <v>片上埠頭開発</v>
      </c>
      <c r="CR35" s="636"/>
      <c r="CS35" s="636"/>
      <c r="CT35" s="636"/>
      <c r="CU35" s="636"/>
      <c r="CV35" s="636"/>
      <c r="CW35" s="636"/>
      <c r="CX35" s="636"/>
      <c r="CY35" s="636"/>
      <c r="CZ35" s="636"/>
      <c r="DA35" s="636"/>
      <c r="DB35" s="636"/>
      <c r="DC35" s="636"/>
      <c r="DD35" s="636"/>
      <c r="DE35" s="636"/>
      <c r="DF35" s="354"/>
      <c r="DG35" s="637" t="str">
        <f>IF('各会計、関係団体の財政状況及び健全化判断比率'!BR8="","",'各会計、関係団体の財政状況及び健全化判断比率'!BR8)</f>
        <v/>
      </c>
      <c r="DH35" s="637"/>
      <c r="DI35" s="350"/>
    </row>
    <row r="36" spans="1:113" ht="32.25" customHeight="1" x14ac:dyDescent="0.2">
      <c r="A36" s="181"/>
      <c r="B36" s="199"/>
      <c r="C36" s="635">
        <f>IF(E36="","",C35+1)</f>
        <v>3</v>
      </c>
      <c r="D36" s="635"/>
      <c r="E36" s="636" t="str">
        <f>IF('各会計、関係団体の財政状況及び健全化判断比率'!B9="","",'各会計、関係団体の財政状況及び健全化判断比率'!B9)</f>
        <v>備前市飲料水供給事業特別会計</v>
      </c>
      <c r="F36" s="636"/>
      <c r="G36" s="636"/>
      <c r="H36" s="636"/>
      <c r="I36" s="636"/>
      <c r="J36" s="636"/>
      <c r="K36" s="636"/>
      <c r="L36" s="636"/>
      <c r="M36" s="636"/>
      <c r="N36" s="636"/>
      <c r="O36" s="636"/>
      <c r="P36" s="636"/>
      <c r="Q36" s="636"/>
      <c r="R36" s="636"/>
      <c r="S36" s="636"/>
      <c r="T36" s="181"/>
      <c r="U36" s="635">
        <f t="shared" ref="U36:U43" si="4">IF(W36="","",U35+1)</f>
        <v>8</v>
      </c>
      <c r="V36" s="635"/>
      <c r="W36" s="636" t="str">
        <f>IF('各会計、関係団体の財政状況及び健全化判断比率'!B30="","",'各会計、関係団体の財政状況及び健全化判断比率'!B30)</f>
        <v>備前市介護保険事業特別会計（予防サービス事業勘定）</v>
      </c>
      <c r="X36" s="636"/>
      <c r="Y36" s="636"/>
      <c r="Z36" s="636"/>
      <c r="AA36" s="636"/>
      <c r="AB36" s="636"/>
      <c r="AC36" s="636"/>
      <c r="AD36" s="636"/>
      <c r="AE36" s="636"/>
      <c r="AF36" s="636"/>
      <c r="AG36" s="636"/>
      <c r="AH36" s="636"/>
      <c r="AI36" s="636"/>
      <c r="AJ36" s="636"/>
      <c r="AK36" s="636"/>
      <c r="AL36" s="181"/>
      <c r="AM36" s="635">
        <f t="shared" si="0"/>
        <v>12</v>
      </c>
      <c r="AN36" s="635"/>
      <c r="AO36" s="636" t="str">
        <f>IF('各会計、関係団体の財政状況及び健全化判断比率'!B34="","",'各会計、関係団体の財政状況及び健全化判断比率'!B34)</f>
        <v>備前市病院事業会計</v>
      </c>
      <c r="AP36" s="636"/>
      <c r="AQ36" s="636"/>
      <c r="AR36" s="636"/>
      <c r="AS36" s="636"/>
      <c r="AT36" s="636"/>
      <c r="AU36" s="636"/>
      <c r="AV36" s="636"/>
      <c r="AW36" s="636"/>
      <c r="AX36" s="636"/>
      <c r="AY36" s="636"/>
      <c r="AZ36" s="636"/>
      <c r="BA36" s="636"/>
      <c r="BB36" s="636"/>
      <c r="BC36" s="636"/>
      <c r="BD36" s="181"/>
      <c r="BE36" s="635">
        <f t="shared" si="1"/>
        <v>15</v>
      </c>
      <c r="BF36" s="635"/>
      <c r="BG36" s="636" t="str">
        <f>IF('各会計、関係団体の財政状況及び健全化判断比率'!B37="","",'各会計、関係団体の財政状況及び健全化判断比率'!B37)</f>
        <v>備前市企業用地造成事業特別会計</v>
      </c>
      <c r="BH36" s="636"/>
      <c r="BI36" s="636"/>
      <c r="BJ36" s="636"/>
      <c r="BK36" s="636"/>
      <c r="BL36" s="636"/>
      <c r="BM36" s="636"/>
      <c r="BN36" s="636"/>
      <c r="BO36" s="636"/>
      <c r="BP36" s="636"/>
      <c r="BQ36" s="636"/>
      <c r="BR36" s="636"/>
      <c r="BS36" s="636"/>
      <c r="BT36" s="636"/>
      <c r="BU36" s="636"/>
      <c r="BV36" s="181"/>
      <c r="BW36" s="635">
        <f t="shared" si="2"/>
        <v>18</v>
      </c>
      <c r="BX36" s="635"/>
      <c r="BY36" s="636" t="str">
        <f>IF('各会計、関係団体の財政状況及び健全化判断比率'!B70="","",'各会計、関係団体の財政状況及び健全化判断比率'!B70)</f>
        <v>岡山県後期高齢者医療広域連合特別会計</v>
      </c>
      <c r="BZ36" s="636"/>
      <c r="CA36" s="636"/>
      <c r="CB36" s="636"/>
      <c r="CC36" s="636"/>
      <c r="CD36" s="636"/>
      <c r="CE36" s="636"/>
      <c r="CF36" s="636"/>
      <c r="CG36" s="636"/>
      <c r="CH36" s="636"/>
      <c r="CI36" s="636"/>
      <c r="CJ36" s="636"/>
      <c r="CK36" s="636"/>
      <c r="CL36" s="636"/>
      <c r="CM36" s="636"/>
      <c r="CN36" s="181"/>
      <c r="CO36" s="635">
        <f t="shared" si="3"/>
        <v>27</v>
      </c>
      <c r="CP36" s="635"/>
      <c r="CQ36" s="636" t="str">
        <f>IF('各会計、関係団体の財政状況及び健全化判断比率'!BS9="","",'各会計、関係団体の財政状況及び健全化判断比率'!BS9)</f>
        <v>日生有線テレビ</v>
      </c>
      <c r="CR36" s="636"/>
      <c r="CS36" s="636"/>
      <c r="CT36" s="636"/>
      <c r="CU36" s="636"/>
      <c r="CV36" s="636"/>
      <c r="CW36" s="636"/>
      <c r="CX36" s="636"/>
      <c r="CY36" s="636"/>
      <c r="CZ36" s="636"/>
      <c r="DA36" s="636"/>
      <c r="DB36" s="636"/>
      <c r="DC36" s="636"/>
      <c r="DD36" s="636"/>
      <c r="DE36" s="636"/>
      <c r="DF36" s="354"/>
      <c r="DG36" s="637" t="str">
        <f>IF('各会計、関係団体の財政状況及び健全化判断比率'!BR9="","",'各会計、関係団体の財政状況及び健全化判断比率'!BR9)</f>
        <v/>
      </c>
      <c r="DH36" s="637"/>
      <c r="DI36" s="350"/>
    </row>
    <row r="37" spans="1:113" ht="32.25" customHeight="1" x14ac:dyDescent="0.2">
      <c r="A37" s="181"/>
      <c r="B37" s="199"/>
      <c r="C37" s="635">
        <f>IF(E37="","",C36+1)</f>
        <v>4</v>
      </c>
      <c r="D37" s="635"/>
      <c r="E37" s="636" t="str">
        <f>IF('各会計、関係団体の財政状況及び健全化判断比率'!B10="","",'各会計、関係団体の財政状況及び健全化判断比率'!B10)</f>
        <v>備前市駐車場事業特別会計</v>
      </c>
      <c r="F37" s="636"/>
      <c r="G37" s="636"/>
      <c r="H37" s="636"/>
      <c r="I37" s="636"/>
      <c r="J37" s="636"/>
      <c r="K37" s="636"/>
      <c r="L37" s="636"/>
      <c r="M37" s="636"/>
      <c r="N37" s="636"/>
      <c r="O37" s="636"/>
      <c r="P37" s="636"/>
      <c r="Q37" s="636"/>
      <c r="R37" s="636"/>
      <c r="S37" s="636"/>
      <c r="T37" s="181"/>
      <c r="U37" s="635">
        <f t="shared" si="4"/>
        <v>9</v>
      </c>
      <c r="V37" s="635"/>
      <c r="W37" s="636" t="str">
        <f>IF('各会計、関係団体の財政状況及び健全化判断比率'!B31="","",'各会計、関係団体の財政状況及び健全化判断比率'!B31)</f>
        <v>備前市後期高齢者医療事業特別会計</v>
      </c>
      <c r="X37" s="636"/>
      <c r="Y37" s="636"/>
      <c r="Z37" s="636"/>
      <c r="AA37" s="636"/>
      <c r="AB37" s="636"/>
      <c r="AC37" s="636"/>
      <c r="AD37" s="636"/>
      <c r="AE37" s="636"/>
      <c r="AF37" s="636"/>
      <c r="AG37" s="636"/>
      <c r="AH37" s="636"/>
      <c r="AI37" s="636"/>
      <c r="AJ37" s="636"/>
      <c r="AK37" s="636"/>
      <c r="AL37" s="181"/>
      <c r="AM37" s="635" t="str">
        <f t="shared" si="0"/>
        <v/>
      </c>
      <c r="AN37" s="635"/>
      <c r="AO37" s="636"/>
      <c r="AP37" s="636"/>
      <c r="AQ37" s="636"/>
      <c r="AR37" s="636"/>
      <c r="AS37" s="636"/>
      <c r="AT37" s="636"/>
      <c r="AU37" s="636"/>
      <c r="AV37" s="636"/>
      <c r="AW37" s="636"/>
      <c r="AX37" s="636"/>
      <c r="AY37" s="636"/>
      <c r="AZ37" s="636"/>
      <c r="BA37" s="636"/>
      <c r="BB37" s="636"/>
      <c r="BC37" s="636"/>
      <c r="BD37" s="181"/>
      <c r="BE37" s="635" t="str">
        <f t="shared" si="1"/>
        <v/>
      </c>
      <c r="BF37" s="635"/>
      <c r="BG37" s="636"/>
      <c r="BH37" s="636"/>
      <c r="BI37" s="636"/>
      <c r="BJ37" s="636"/>
      <c r="BK37" s="636"/>
      <c r="BL37" s="636"/>
      <c r="BM37" s="636"/>
      <c r="BN37" s="636"/>
      <c r="BO37" s="636"/>
      <c r="BP37" s="636"/>
      <c r="BQ37" s="636"/>
      <c r="BR37" s="636"/>
      <c r="BS37" s="636"/>
      <c r="BT37" s="636"/>
      <c r="BU37" s="636"/>
      <c r="BV37" s="181"/>
      <c r="BW37" s="635">
        <f t="shared" si="2"/>
        <v>19</v>
      </c>
      <c r="BX37" s="635"/>
      <c r="BY37" s="636" t="str">
        <f>IF('各会計、関係団体の財政状況及び健全化判断比率'!B71="","",'各会計、関係団体の財政状況及び健全化判断比率'!B71)</f>
        <v>岡山県市町村総合事務組合一般会計</v>
      </c>
      <c r="BZ37" s="636"/>
      <c r="CA37" s="636"/>
      <c r="CB37" s="636"/>
      <c r="CC37" s="636"/>
      <c r="CD37" s="636"/>
      <c r="CE37" s="636"/>
      <c r="CF37" s="636"/>
      <c r="CG37" s="636"/>
      <c r="CH37" s="636"/>
      <c r="CI37" s="636"/>
      <c r="CJ37" s="636"/>
      <c r="CK37" s="636"/>
      <c r="CL37" s="636"/>
      <c r="CM37" s="636"/>
      <c r="CN37" s="181"/>
      <c r="CO37" s="635">
        <f t="shared" si="3"/>
        <v>28</v>
      </c>
      <c r="CP37" s="635"/>
      <c r="CQ37" s="636" t="str">
        <f>IF('各会計、関係団体の財政状況及び健全化判断比率'!BS10="","",'各会計、関係団体の財政状況及び健全化判断比率'!BS10)</f>
        <v>一般財団法人岡山セラミックス技術振興財団</v>
      </c>
      <c r="CR37" s="636"/>
      <c r="CS37" s="636"/>
      <c r="CT37" s="636"/>
      <c r="CU37" s="636"/>
      <c r="CV37" s="636"/>
      <c r="CW37" s="636"/>
      <c r="CX37" s="636"/>
      <c r="CY37" s="636"/>
      <c r="CZ37" s="636"/>
      <c r="DA37" s="636"/>
      <c r="DB37" s="636"/>
      <c r="DC37" s="636"/>
      <c r="DD37" s="636"/>
      <c r="DE37" s="636"/>
      <c r="DF37" s="354"/>
      <c r="DG37" s="637" t="str">
        <f>IF('各会計、関係団体の財政状況及び健全化判断比率'!BR10="","",'各会計、関係団体の財政状況及び健全化判断比率'!BR10)</f>
        <v/>
      </c>
      <c r="DH37" s="637"/>
      <c r="DI37" s="350"/>
    </row>
    <row r="38" spans="1:113" ht="32.25" customHeight="1" x14ac:dyDescent="0.2">
      <c r="A38" s="181"/>
      <c r="B38" s="199"/>
      <c r="C38" s="635">
        <f t="shared" ref="C38:C43" si="5">IF(E38="","",C37+1)</f>
        <v>5</v>
      </c>
      <c r="D38" s="635"/>
      <c r="E38" s="636" t="str">
        <f>IF('各会計、関係団体の財政状況及び健全化判断比率'!B11="","",'各会計、関係団体の財政状況及び健全化判断比率'!B11)</f>
        <v>備前市介護保険事業特別会計の一部</v>
      </c>
      <c r="F38" s="636"/>
      <c r="G38" s="636"/>
      <c r="H38" s="636"/>
      <c r="I38" s="636"/>
      <c r="J38" s="636"/>
      <c r="K38" s="636"/>
      <c r="L38" s="636"/>
      <c r="M38" s="636"/>
      <c r="N38" s="636"/>
      <c r="O38" s="636"/>
      <c r="P38" s="636"/>
      <c r="Q38" s="636"/>
      <c r="R38" s="636"/>
      <c r="S38" s="636"/>
      <c r="T38" s="181"/>
      <c r="U38" s="635" t="str">
        <f t="shared" si="4"/>
        <v/>
      </c>
      <c r="V38" s="635"/>
      <c r="W38" s="636"/>
      <c r="X38" s="636"/>
      <c r="Y38" s="636"/>
      <c r="Z38" s="636"/>
      <c r="AA38" s="636"/>
      <c r="AB38" s="636"/>
      <c r="AC38" s="636"/>
      <c r="AD38" s="636"/>
      <c r="AE38" s="636"/>
      <c r="AF38" s="636"/>
      <c r="AG38" s="636"/>
      <c r="AH38" s="636"/>
      <c r="AI38" s="636"/>
      <c r="AJ38" s="636"/>
      <c r="AK38" s="636"/>
      <c r="AL38" s="181"/>
      <c r="AM38" s="635" t="str">
        <f t="shared" si="0"/>
        <v/>
      </c>
      <c r="AN38" s="635"/>
      <c r="AO38" s="636"/>
      <c r="AP38" s="636"/>
      <c r="AQ38" s="636"/>
      <c r="AR38" s="636"/>
      <c r="AS38" s="636"/>
      <c r="AT38" s="636"/>
      <c r="AU38" s="636"/>
      <c r="AV38" s="636"/>
      <c r="AW38" s="636"/>
      <c r="AX38" s="636"/>
      <c r="AY38" s="636"/>
      <c r="AZ38" s="636"/>
      <c r="BA38" s="636"/>
      <c r="BB38" s="636"/>
      <c r="BC38" s="636"/>
      <c r="BD38" s="181"/>
      <c r="BE38" s="635" t="str">
        <f t="shared" si="1"/>
        <v/>
      </c>
      <c r="BF38" s="635"/>
      <c r="BG38" s="636"/>
      <c r="BH38" s="636"/>
      <c r="BI38" s="636"/>
      <c r="BJ38" s="636"/>
      <c r="BK38" s="636"/>
      <c r="BL38" s="636"/>
      <c r="BM38" s="636"/>
      <c r="BN38" s="636"/>
      <c r="BO38" s="636"/>
      <c r="BP38" s="636"/>
      <c r="BQ38" s="636"/>
      <c r="BR38" s="636"/>
      <c r="BS38" s="636"/>
      <c r="BT38" s="636"/>
      <c r="BU38" s="636"/>
      <c r="BV38" s="181"/>
      <c r="BW38" s="635">
        <f t="shared" si="2"/>
        <v>20</v>
      </c>
      <c r="BX38" s="635"/>
      <c r="BY38" s="636" t="str">
        <f>IF('各会計、関係団体の財政状況及び健全化判断比率'!B72="","",'各会計、関係団体の財政状況及び健全化判断比率'!B72)</f>
        <v>岡山県市町村総合事務組合貸付金特別会計</v>
      </c>
      <c r="BZ38" s="636"/>
      <c r="CA38" s="636"/>
      <c r="CB38" s="636"/>
      <c r="CC38" s="636"/>
      <c r="CD38" s="636"/>
      <c r="CE38" s="636"/>
      <c r="CF38" s="636"/>
      <c r="CG38" s="636"/>
      <c r="CH38" s="636"/>
      <c r="CI38" s="636"/>
      <c r="CJ38" s="636"/>
      <c r="CK38" s="636"/>
      <c r="CL38" s="636"/>
      <c r="CM38" s="636"/>
      <c r="CN38" s="181"/>
      <c r="CO38" s="635">
        <f t="shared" si="3"/>
        <v>29</v>
      </c>
      <c r="CP38" s="635"/>
      <c r="CQ38" s="636" t="str">
        <f>IF('各会計、関係団体の財政状況及び健全化判断比率'!BS11="","",'各会計、関係団体の財政状況及び健全化判断比率'!BS11)</f>
        <v>一般財団法人備前市文化芸術振興財団</v>
      </c>
      <c r="CR38" s="636"/>
      <c r="CS38" s="636"/>
      <c r="CT38" s="636"/>
      <c r="CU38" s="636"/>
      <c r="CV38" s="636"/>
      <c r="CW38" s="636"/>
      <c r="CX38" s="636"/>
      <c r="CY38" s="636"/>
      <c r="CZ38" s="636"/>
      <c r="DA38" s="636"/>
      <c r="DB38" s="636"/>
      <c r="DC38" s="636"/>
      <c r="DD38" s="636"/>
      <c r="DE38" s="636"/>
      <c r="DF38" s="354"/>
      <c r="DG38" s="637" t="str">
        <f>IF('各会計、関係団体の財政状況及び健全化判断比率'!BR11="","",'各会計、関係団体の財政状況及び健全化判断比率'!BR11)</f>
        <v/>
      </c>
      <c r="DH38" s="637"/>
      <c r="DI38" s="350"/>
    </row>
    <row r="39" spans="1:113" ht="32.25" customHeight="1" x14ac:dyDescent="0.2">
      <c r="A39" s="181"/>
      <c r="B39" s="199"/>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81"/>
      <c r="U39" s="635" t="str">
        <f t="shared" si="4"/>
        <v/>
      </c>
      <c r="V39" s="635"/>
      <c r="W39" s="636"/>
      <c r="X39" s="636"/>
      <c r="Y39" s="636"/>
      <c r="Z39" s="636"/>
      <c r="AA39" s="636"/>
      <c r="AB39" s="636"/>
      <c r="AC39" s="636"/>
      <c r="AD39" s="636"/>
      <c r="AE39" s="636"/>
      <c r="AF39" s="636"/>
      <c r="AG39" s="636"/>
      <c r="AH39" s="636"/>
      <c r="AI39" s="636"/>
      <c r="AJ39" s="636"/>
      <c r="AK39" s="636"/>
      <c r="AL39" s="181"/>
      <c r="AM39" s="635" t="str">
        <f t="shared" si="0"/>
        <v/>
      </c>
      <c r="AN39" s="635"/>
      <c r="AO39" s="636"/>
      <c r="AP39" s="636"/>
      <c r="AQ39" s="636"/>
      <c r="AR39" s="636"/>
      <c r="AS39" s="636"/>
      <c r="AT39" s="636"/>
      <c r="AU39" s="636"/>
      <c r="AV39" s="636"/>
      <c r="AW39" s="636"/>
      <c r="AX39" s="636"/>
      <c r="AY39" s="636"/>
      <c r="AZ39" s="636"/>
      <c r="BA39" s="636"/>
      <c r="BB39" s="636"/>
      <c r="BC39" s="636"/>
      <c r="BD39" s="181"/>
      <c r="BE39" s="635" t="str">
        <f t="shared" si="1"/>
        <v/>
      </c>
      <c r="BF39" s="635"/>
      <c r="BG39" s="636"/>
      <c r="BH39" s="636"/>
      <c r="BI39" s="636"/>
      <c r="BJ39" s="636"/>
      <c r="BK39" s="636"/>
      <c r="BL39" s="636"/>
      <c r="BM39" s="636"/>
      <c r="BN39" s="636"/>
      <c r="BO39" s="636"/>
      <c r="BP39" s="636"/>
      <c r="BQ39" s="636"/>
      <c r="BR39" s="636"/>
      <c r="BS39" s="636"/>
      <c r="BT39" s="636"/>
      <c r="BU39" s="636"/>
      <c r="BV39" s="181"/>
      <c r="BW39" s="635">
        <f t="shared" si="2"/>
        <v>21</v>
      </c>
      <c r="BX39" s="635"/>
      <c r="BY39" s="636" t="str">
        <f>IF('各会計、関係団体の財政状況及び健全化判断比率'!B73="","",'各会計、関係団体の財政状況及び健全化判断比率'!B73)</f>
        <v>岡山県市町村総合事務組合拠出金事業特別会計</v>
      </c>
      <c r="BZ39" s="636"/>
      <c r="CA39" s="636"/>
      <c r="CB39" s="636"/>
      <c r="CC39" s="636"/>
      <c r="CD39" s="636"/>
      <c r="CE39" s="636"/>
      <c r="CF39" s="636"/>
      <c r="CG39" s="636"/>
      <c r="CH39" s="636"/>
      <c r="CI39" s="636"/>
      <c r="CJ39" s="636"/>
      <c r="CK39" s="636"/>
      <c r="CL39" s="636"/>
      <c r="CM39" s="636"/>
      <c r="CN39" s="181"/>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F39" s="354"/>
      <c r="DG39" s="637" t="str">
        <f>IF('各会計、関係団体の財政状況及び健全化判断比率'!BR12="","",'各会計、関係団体の財政状況及び健全化判断比率'!BR12)</f>
        <v/>
      </c>
      <c r="DH39" s="637"/>
      <c r="DI39" s="350"/>
    </row>
    <row r="40" spans="1:113" ht="32.25" customHeight="1" x14ac:dyDescent="0.2">
      <c r="A40" s="181"/>
      <c r="B40" s="199"/>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81"/>
      <c r="U40" s="635" t="str">
        <f t="shared" si="4"/>
        <v/>
      </c>
      <c r="V40" s="635"/>
      <c r="W40" s="636"/>
      <c r="X40" s="636"/>
      <c r="Y40" s="636"/>
      <c r="Z40" s="636"/>
      <c r="AA40" s="636"/>
      <c r="AB40" s="636"/>
      <c r="AC40" s="636"/>
      <c r="AD40" s="636"/>
      <c r="AE40" s="636"/>
      <c r="AF40" s="636"/>
      <c r="AG40" s="636"/>
      <c r="AH40" s="636"/>
      <c r="AI40" s="636"/>
      <c r="AJ40" s="636"/>
      <c r="AK40" s="636"/>
      <c r="AL40" s="181"/>
      <c r="AM40" s="635" t="str">
        <f t="shared" si="0"/>
        <v/>
      </c>
      <c r="AN40" s="635"/>
      <c r="AO40" s="636"/>
      <c r="AP40" s="636"/>
      <c r="AQ40" s="636"/>
      <c r="AR40" s="636"/>
      <c r="AS40" s="636"/>
      <c r="AT40" s="636"/>
      <c r="AU40" s="636"/>
      <c r="AV40" s="636"/>
      <c r="AW40" s="636"/>
      <c r="AX40" s="636"/>
      <c r="AY40" s="636"/>
      <c r="AZ40" s="636"/>
      <c r="BA40" s="636"/>
      <c r="BB40" s="636"/>
      <c r="BC40" s="636"/>
      <c r="BD40" s="181"/>
      <c r="BE40" s="635" t="str">
        <f t="shared" si="1"/>
        <v/>
      </c>
      <c r="BF40" s="635"/>
      <c r="BG40" s="636"/>
      <c r="BH40" s="636"/>
      <c r="BI40" s="636"/>
      <c r="BJ40" s="636"/>
      <c r="BK40" s="636"/>
      <c r="BL40" s="636"/>
      <c r="BM40" s="636"/>
      <c r="BN40" s="636"/>
      <c r="BO40" s="636"/>
      <c r="BP40" s="636"/>
      <c r="BQ40" s="636"/>
      <c r="BR40" s="636"/>
      <c r="BS40" s="636"/>
      <c r="BT40" s="636"/>
      <c r="BU40" s="636"/>
      <c r="BV40" s="181"/>
      <c r="BW40" s="635">
        <f t="shared" si="2"/>
        <v>22</v>
      </c>
      <c r="BX40" s="635"/>
      <c r="BY40" s="636" t="str">
        <f>IF('各会計、関係団体の財政状況及び健全化判断比率'!B74="","",'各会計、関係団体の財政状況及び健全化判断比率'!B74)</f>
        <v>岡山県市町村税整理組合</v>
      </c>
      <c r="BZ40" s="636"/>
      <c r="CA40" s="636"/>
      <c r="CB40" s="636"/>
      <c r="CC40" s="636"/>
      <c r="CD40" s="636"/>
      <c r="CE40" s="636"/>
      <c r="CF40" s="636"/>
      <c r="CG40" s="636"/>
      <c r="CH40" s="636"/>
      <c r="CI40" s="636"/>
      <c r="CJ40" s="636"/>
      <c r="CK40" s="636"/>
      <c r="CL40" s="636"/>
      <c r="CM40" s="636"/>
      <c r="CN40" s="181"/>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F40" s="354"/>
      <c r="DG40" s="637" t="str">
        <f>IF('各会計、関係団体の財政状況及び健全化判断比率'!BR13="","",'各会計、関係団体の財政状況及び健全化判断比率'!BR13)</f>
        <v/>
      </c>
      <c r="DH40" s="637"/>
      <c r="DI40" s="350"/>
    </row>
    <row r="41" spans="1:113" ht="32.25" customHeight="1" x14ac:dyDescent="0.2">
      <c r="A41" s="181"/>
      <c r="B41" s="199"/>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81"/>
      <c r="U41" s="635" t="str">
        <f t="shared" si="4"/>
        <v/>
      </c>
      <c r="V41" s="635"/>
      <c r="W41" s="636"/>
      <c r="X41" s="636"/>
      <c r="Y41" s="636"/>
      <c r="Z41" s="636"/>
      <c r="AA41" s="636"/>
      <c r="AB41" s="636"/>
      <c r="AC41" s="636"/>
      <c r="AD41" s="636"/>
      <c r="AE41" s="636"/>
      <c r="AF41" s="636"/>
      <c r="AG41" s="636"/>
      <c r="AH41" s="636"/>
      <c r="AI41" s="636"/>
      <c r="AJ41" s="636"/>
      <c r="AK41" s="636"/>
      <c r="AL41" s="181"/>
      <c r="AM41" s="635" t="str">
        <f t="shared" si="0"/>
        <v/>
      </c>
      <c r="AN41" s="635"/>
      <c r="AO41" s="636"/>
      <c r="AP41" s="636"/>
      <c r="AQ41" s="636"/>
      <c r="AR41" s="636"/>
      <c r="AS41" s="636"/>
      <c r="AT41" s="636"/>
      <c r="AU41" s="636"/>
      <c r="AV41" s="636"/>
      <c r="AW41" s="636"/>
      <c r="AX41" s="636"/>
      <c r="AY41" s="636"/>
      <c r="AZ41" s="636"/>
      <c r="BA41" s="636"/>
      <c r="BB41" s="636"/>
      <c r="BC41" s="636"/>
      <c r="BD41" s="181"/>
      <c r="BE41" s="635" t="str">
        <f t="shared" si="1"/>
        <v/>
      </c>
      <c r="BF41" s="635"/>
      <c r="BG41" s="636"/>
      <c r="BH41" s="636"/>
      <c r="BI41" s="636"/>
      <c r="BJ41" s="636"/>
      <c r="BK41" s="636"/>
      <c r="BL41" s="636"/>
      <c r="BM41" s="636"/>
      <c r="BN41" s="636"/>
      <c r="BO41" s="636"/>
      <c r="BP41" s="636"/>
      <c r="BQ41" s="636"/>
      <c r="BR41" s="636"/>
      <c r="BS41" s="636"/>
      <c r="BT41" s="636"/>
      <c r="BU41" s="636"/>
      <c r="BV41" s="181"/>
      <c r="BW41" s="635">
        <f t="shared" si="2"/>
        <v>23</v>
      </c>
      <c r="BX41" s="635"/>
      <c r="BY41" s="636" t="str">
        <f>IF('各会計、関係団体の財政状況及び健全化判断比率'!B75="","",'各会計、関係団体の財政状況及び健全化判断比率'!B75)</f>
        <v>東備消防組合</v>
      </c>
      <c r="BZ41" s="636"/>
      <c r="CA41" s="636"/>
      <c r="CB41" s="636"/>
      <c r="CC41" s="636"/>
      <c r="CD41" s="636"/>
      <c r="CE41" s="636"/>
      <c r="CF41" s="636"/>
      <c r="CG41" s="636"/>
      <c r="CH41" s="636"/>
      <c r="CI41" s="636"/>
      <c r="CJ41" s="636"/>
      <c r="CK41" s="636"/>
      <c r="CL41" s="636"/>
      <c r="CM41" s="636"/>
      <c r="CN41" s="181"/>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F41" s="354"/>
      <c r="DG41" s="637" t="str">
        <f>IF('各会計、関係団体の財政状況及び健全化判断比率'!BR14="","",'各会計、関係団体の財政状況及び健全化判断比率'!BR14)</f>
        <v/>
      </c>
      <c r="DH41" s="637"/>
      <c r="DI41" s="350"/>
    </row>
    <row r="42" spans="1:113" ht="32.25" customHeight="1" x14ac:dyDescent="0.2">
      <c r="A42" s="354"/>
      <c r="B42" s="199"/>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81"/>
      <c r="U42" s="635" t="str">
        <f t="shared" si="4"/>
        <v/>
      </c>
      <c r="V42" s="635"/>
      <c r="W42" s="636"/>
      <c r="X42" s="636"/>
      <c r="Y42" s="636"/>
      <c r="Z42" s="636"/>
      <c r="AA42" s="636"/>
      <c r="AB42" s="636"/>
      <c r="AC42" s="636"/>
      <c r="AD42" s="636"/>
      <c r="AE42" s="636"/>
      <c r="AF42" s="636"/>
      <c r="AG42" s="636"/>
      <c r="AH42" s="636"/>
      <c r="AI42" s="636"/>
      <c r="AJ42" s="636"/>
      <c r="AK42" s="636"/>
      <c r="AL42" s="181"/>
      <c r="AM42" s="635" t="str">
        <f t="shared" si="0"/>
        <v/>
      </c>
      <c r="AN42" s="635"/>
      <c r="AO42" s="636"/>
      <c r="AP42" s="636"/>
      <c r="AQ42" s="636"/>
      <c r="AR42" s="636"/>
      <c r="AS42" s="636"/>
      <c r="AT42" s="636"/>
      <c r="AU42" s="636"/>
      <c r="AV42" s="636"/>
      <c r="AW42" s="636"/>
      <c r="AX42" s="636"/>
      <c r="AY42" s="636"/>
      <c r="AZ42" s="636"/>
      <c r="BA42" s="636"/>
      <c r="BB42" s="636"/>
      <c r="BC42" s="636"/>
      <c r="BD42" s="181"/>
      <c r="BE42" s="635" t="str">
        <f t="shared" si="1"/>
        <v/>
      </c>
      <c r="BF42" s="635"/>
      <c r="BG42" s="636"/>
      <c r="BH42" s="636"/>
      <c r="BI42" s="636"/>
      <c r="BJ42" s="636"/>
      <c r="BK42" s="636"/>
      <c r="BL42" s="636"/>
      <c r="BM42" s="636"/>
      <c r="BN42" s="636"/>
      <c r="BO42" s="636"/>
      <c r="BP42" s="636"/>
      <c r="BQ42" s="636"/>
      <c r="BR42" s="636"/>
      <c r="BS42" s="636"/>
      <c r="BT42" s="636"/>
      <c r="BU42" s="636"/>
      <c r="BV42" s="181"/>
      <c r="BW42" s="635">
        <f t="shared" si="2"/>
        <v>24</v>
      </c>
      <c r="BX42" s="635"/>
      <c r="BY42" s="636" t="str">
        <f>IF('各会計、関係団体の財政状況及び健全化判断比率'!B76="","",'各会計、関係団体の財政状況及び健全化判断比率'!B76)</f>
        <v>旭東用排水組合</v>
      </c>
      <c r="BZ42" s="636"/>
      <c r="CA42" s="636"/>
      <c r="CB42" s="636"/>
      <c r="CC42" s="636"/>
      <c r="CD42" s="636"/>
      <c r="CE42" s="636"/>
      <c r="CF42" s="636"/>
      <c r="CG42" s="636"/>
      <c r="CH42" s="636"/>
      <c r="CI42" s="636"/>
      <c r="CJ42" s="636"/>
      <c r="CK42" s="636"/>
      <c r="CL42" s="636"/>
      <c r="CM42" s="636"/>
      <c r="CN42" s="181"/>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F42" s="354"/>
      <c r="DG42" s="637" t="str">
        <f>IF('各会計、関係団体の財政状況及び健全化判断比率'!BR15="","",'各会計、関係団体の財政状況及び健全化判断比率'!BR15)</f>
        <v/>
      </c>
      <c r="DH42" s="637"/>
      <c r="DI42" s="350"/>
    </row>
    <row r="43" spans="1:113" ht="32.25" customHeight="1" x14ac:dyDescent="0.2">
      <c r="A43" s="354"/>
      <c r="B43" s="199"/>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81"/>
      <c r="U43" s="635" t="str">
        <f t="shared" si="4"/>
        <v/>
      </c>
      <c r="V43" s="635"/>
      <c r="W43" s="636"/>
      <c r="X43" s="636"/>
      <c r="Y43" s="636"/>
      <c r="Z43" s="636"/>
      <c r="AA43" s="636"/>
      <c r="AB43" s="636"/>
      <c r="AC43" s="636"/>
      <c r="AD43" s="636"/>
      <c r="AE43" s="636"/>
      <c r="AF43" s="636"/>
      <c r="AG43" s="636"/>
      <c r="AH43" s="636"/>
      <c r="AI43" s="636"/>
      <c r="AJ43" s="636"/>
      <c r="AK43" s="636"/>
      <c r="AL43" s="181"/>
      <c r="AM43" s="635" t="str">
        <f t="shared" si="0"/>
        <v/>
      </c>
      <c r="AN43" s="635"/>
      <c r="AO43" s="636"/>
      <c r="AP43" s="636"/>
      <c r="AQ43" s="636"/>
      <c r="AR43" s="636"/>
      <c r="AS43" s="636"/>
      <c r="AT43" s="636"/>
      <c r="AU43" s="636"/>
      <c r="AV43" s="636"/>
      <c r="AW43" s="636"/>
      <c r="AX43" s="636"/>
      <c r="AY43" s="636"/>
      <c r="AZ43" s="636"/>
      <c r="BA43" s="636"/>
      <c r="BB43" s="636"/>
      <c r="BC43" s="636"/>
      <c r="BD43" s="181"/>
      <c r="BE43" s="635" t="str">
        <f t="shared" si="1"/>
        <v/>
      </c>
      <c r="BF43" s="635"/>
      <c r="BG43" s="636"/>
      <c r="BH43" s="636"/>
      <c r="BI43" s="636"/>
      <c r="BJ43" s="636"/>
      <c r="BK43" s="636"/>
      <c r="BL43" s="636"/>
      <c r="BM43" s="636"/>
      <c r="BN43" s="636"/>
      <c r="BO43" s="636"/>
      <c r="BP43" s="636"/>
      <c r="BQ43" s="636"/>
      <c r="BR43" s="636"/>
      <c r="BS43" s="636"/>
      <c r="BT43" s="636"/>
      <c r="BU43" s="636"/>
      <c r="BV43" s="181"/>
      <c r="BW43" s="635" t="str">
        <f t="shared" si="2"/>
        <v/>
      </c>
      <c r="BX43" s="635"/>
      <c r="BY43" s="636" t="str">
        <f>IF('各会計、関係団体の財政状況及び健全化判断比率'!B77="","",'各会計、関係団体の財政状況及び健全化判断比率'!B77)</f>
        <v/>
      </c>
      <c r="BZ43" s="636"/>
      <c r="CA43" s="636"/>
      <c r="CB43" s="636"/>
      <c r="CC43" s="636"/>
      <c r="CD43" s="636"/>
      <c r="CE43" s="636"/>
      <c r="CF43" s="636"/>
      <c r="CG43" s="636"/>
      <c r="CH43" s="636"/>
      <c r="CI43" s="636"/>
      <c r="CJ43" s="636"/>
      <c r="CK43" s="636"/>
      <c r="CL43" s="636"/>
      <c r="CM43" s="636"/>
      <c r="CN43" s="181"/>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F43" s="354"/>
      <c r="DG43" s="637" t="str">
        <f>IF('各会計、関係団体の財政状況及び健全化判断比率'!BR16="","",'各会計、関係団体の財政状況及び健全化判断比率'!BR16)</f>
        <v/>
      </c>
      <c r="DH43" s="637"/>
      <c r="DI43" s="350"/>
    </row>
    <row r="44" spans="1:113" ht="13.5" customHeight="1" thickBot="1" x14ac:dyDescent="0.25">
      <c r="A44" s="354"/>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c r="A45" s="354"/>
      <c r="B45" s="354"/>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4"/>
      <c r="AY45" s="354"/>
      <c r="AZ45" s="354"/>
      <c r="BA45" s="354"/>
      <c r="BB45" s="354"/>
      <c r="BC45" s="354"/>
      <c r="BD45" s="354"/>
      <c r="BE45" s="354"/>
      <c r="BF45" s="354"/>
      <c r="BG45" s="354"/>
      <c r="BH45" s="354"/>
      <c r="BI45" s="354"/>
      <c r="BJ45" s="354"/>
      <c r="BK45" s="354"/>
      <c r="BL45" s="354"/>
      <c r="BM45" s="354"/>
      <c r="BN45" s="354"/>
      <c r="BO45" s="354"/>
      <c r="BP45" s="354"/>
      <c r="BQ45" s="354"/>
      <c r="BR45" s="354"/>
      <c r="BS45" s="354"/>
      <c r="BT45" s="354"/>
      <c r="BU45" s="354"/>
      <c r="BV45" s="354"/>
      <c r="BW45" s="354"/>
      <c r="BX45" s="354"/>
      <c r="BY45" s="354"/>
      <c r="BZ45" s="354"/>
      <c r="CA45" s="354"/>
      <c r="CB45" s="354"/>
      <c r="CC45" s="354"/>
      <c r="CD45" s="354"/>
      <c r="CE45" s="354"/>
      <c r="CF45" s="354"/>
      <c r="CG45" s="354"/>
      <c r="CH45" s="354"/>
      <c r="CI45" s="354"/>
      <c r="CJ45" s="354"/>
      <c r="CK45" s="354"/>
      <c r="CL45" s="354"/>
      <c r="CM45" s="354"/>
      <c r="CN45" s="354"/>
      <c r="CO45" s="354"/>
      <c r="CP45" s="354"/>
      <c r="CQ45" s="354"/>
      <c r="CR45" s="354"/>
      <c r="CS45" s="354"/>
      <c r="CT45" s="354"/>
      <c r="CU45" s="354"/>
      <c r="CV45" s="354"/>
      <c r="CW45" s="354"/>
      <c r="CX45" s="354"/>
      <c r="CY45" s="354"/>
      <c r="CZ45" s="354"/>
      <c r="DA45" s="354"/>
      <c r="DB45" s="354"/>
      <c r="DC45" s="354"/>
      <c r="DD45" s="354"/>
      <c r="DE45" s="354"/>
      <c r="DF45" s="354"/>
      <c r="DG45" s="354"/>
      <c r="DH45" s="354"/>
      <c r="DI45" s="354"/>
    </row>
    <row r="46" spans="1:113" x14ac:dyDescent="0.2">
      <c r="A46" s="354"/>
      <c r="B46" s="354" t="s">
        <v>120</v>
      </c>
      <c r="C46" s="354"/>
      <c r="D46" s="354"/>
      <c r="E46" s="638" t="s">
        <v>121</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2">
      <c r="A47" s="354"/>
      <c r="B47" s="354"/>
      <c r="C47" s="354"/>
      <c r="D47" s="354"/>
      <c r="E47" s="638" t="s">
        <v>122</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2">
      <c r="A48" s="354"/>
      <c r="B48" s="354"/>
      <c r="C48" s="354"/>
      <c r="D48" s="354"/>
      <c r="E48" s="638" t="s">
        <v>123</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2">
      <c r="E49" s="639" t="s">
        <v>124</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2">
      <c r="E50" s="638" t="s">
        <v>125</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2">
      <c r="E51" s="638" t="s">
        <v>126</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2">
      <c r="E52" s="638" t="s">
        <v>127</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2">
      <c r="E53" s="638" t="s">
        <v>128</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x14ac:dyDescent="0.2">
      <c r="E54" s="354"/>
      <c r="F54" s="354"/>
      <c r="G54" s="354"/>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4"/>
      <c r="AY54" s="354"/>
      <c r="AZ54" s="354"/>
      <c r="BA54" s="354"/>
      <c r="BB54" s="354"/>
      <c r="BC54" s="354"/>
      <c r="BD54" s="354"/>
      <c r="BE54" s="354"/>
      <c r="BF54" s="354"/>
      <c r="BG54" s="354"/>
      <c r="BH54" s="354"/>
      <c r="BI54" s="354"/>
      <c r="BJ54" s="354"/>
      <c r="BK54" s="354"/>
      <c r="BL54" s="354"/>
      <c r="BM54" s="354"/>
      <c r="BN54" s="354"/>
      <c r="BO54" s="354"/>
      <c r="BP54" s="354"/>
      <c r="BQ54" s="354"/>
      <c r="BR54" s="354"/>
      <c r="BS54" s="354"/>
      <c r="BT54" s="354"/>
      <c r="BU54" s="354"/>
      <c r="BV54" s="354"/>
      <c r="BW54" s="354"/>
      <c r="BX54" s="354"/>
      <c r="BY54" s="354"/>
      <c r="BZ54" s="354"/>
      <c r="CA54" s="354"/>
      <c r="CB54" s="354"/>
      <c r="CC54" s="354"/>
      <c r="CD54" s="354"/>
      <c r="CE54" s="354"/>
      <c r="CF54" s="354"/>
      <c r="CG54" s="354"/>
      <c r="CH54" s="354"/>
      <c r="CI54" s="354"/>
      <c r="CJ54" s="354"/>
      <c r="CK54" s="354"/>
      <c r="CL54" s="354"/>
      <c r="CM54" s="354"/>
      <c r="CN54" s="354"/>
      <c r="CO54" s="354"/>
      <c r="CP54" s="354"/>
      <c r="CQ54" s="354"/>
      <c r="CR54" s="354"/>
      <c r="CS54" s="354"/>
      <c r="CT54" s="354"/>
      <c r="CU54" s="354"/>
      <c r="CV54" s="354"/>
      <c r="CW54" s="354"/>
      <c r="CX54" s="354"/>
      <c r="CY54" s="354"/>
      <c r="CZ54" s="354"/>
      <c r="DA54" s="354"/>
      <c r="DB54" s="354"/>
      <c r="DC54" s="354"/>
      <c r="DD54" s="354"/>
      <c r="DE54" s="354"/>
      <c r="DF54" s="354"/>
      <c r="DG54" s="354"/>
      <c r="DH54" s="354"/>
      <c r="DI54" s="354"/>
    </row>
    <row r="55" spans="5:113" x14ac:dyDescent="0.2">
      <c r="E55" s="354"/>
      <c r="F55" s="354"/>
      <c r="G55" s="354"/>
      <c r="H55" s="354"/>
      <c r="I55" s="354"/>
      <c r="J55" s="354"/>
      <c r="K55" s="354"/>
      <c r="L55" s="354"/>
      <c r="M55" s="354"/>
      <c r="N55" s="354"/>
      <c r="O55" s="354"/>
      <c r="P55" s="354"/>
      <c r="Q55" s="354"/>
      <c r="R55" s="354"/>
      <c r="S55" s="354"/>
      <c r="T55" s="354"/>
      <c r="U55" s="354"/>
      <c r="V55" s="354"/>
      <c r="W55" s="354"/>
      <c r="X55" s="354"/>
      <c r="Y55" s="354"/>
      <c r="Z55" s="354"/>
      <c r="AA55" s="354"/>
      <c r="AB55" s="354"/>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4"/>
      <c r="AY55" s="354"/>
      <c r="AZ55" s="354"/>
      <c r="BA55" s="354"/>
      <c r="BB55" s="354"/>
      <c r="BC55" s="354"/>
      <c r="BD55" s="354"/>
      <c r="BE55" s="354"/>
      <c r="BF55" s="354"/>
      <c r="BG55" s="354"/>
      <c r="BH55" s="354"/>
      <c r="BI55" s="354"/>
      <c r="BJ55" s="354"/>
      <c r="BK55" s="354"/>
      <c r="BL55" s="354"/>
      <c r="BM55" s="354"/>
      <c r="BN55" s="354"/>
      <c r="BO55" s="354"/>
      <c r="BP55" s="354"/>
      <c r="BQ55" s="354"/>
      <c r="BR55" s="354"/>
      <c r="BS55" s="354"/>
      <c r="BT55" s="354"/>
      <c r="BU55" s="354"/>
      <c r="BV55" s="354"/>
      <c r="BW55" s="354"/>
      <c r="BX55" s="354"/>
      <c r="BY55" s="354"/>
      <c r="BZ55" s="354"/>
      <c r="CA55" s="354"/>
      <c r="CB55" s="354"/>
      <c r="CC55" s="354"/>
      <c r="CD55" s="354"/>
      <c r="CE55" s="354"/>
      <c r="CF55" s="354"/>
      <c r="CG55" s="354"/>
      <c r="CH55" s="354"/>
      <c r="CI55" s="354"/>
      <c r="CJ55" s="354"/>
      <c r="CK55" s="354"/>
      <c r="CL55" s="354"/>
      <c r="CM55" s="354"/>
      <c r="CN55" s="354"/>
      <c r="CO55" s="354"/>
      <c r="CP55" s="354"/>
      <c r="CQ55" s="354"/>
      <c r="CR55" s="354"/>
      <c r="CS55" s="354"/>
      <c r="CT55" s="354"/>
      <c r="CU55" s="354"/>
      <c r="CV55" s="354"/>
      <c r="CW55" s="354"/>
      <c r="CX55" s="354"/>
      <c r="CY55" s="354"/>
      <c r="CZ55" s="354"/>
      <c r="DA55" s="354"/>
      <c r="DB55" s="354"/>
      <c r="DC55" s="354"/>
      <c r="DD55" s="354"/>
      <c r="DE55" s="354"/>
      <c r="DF55" s="354"/>
      <c r="DG55" s="354"/>
      <c r="DH55" s="354"/>
      <c r="DI55" s="354"/>
    </row>
    <row r="56" spans="5:113" x14ac:dyDescent="0.2">
      <c r="E56" s="354"/>
      <c r="F56" s="354"/>
      <c r="G56" s="354"/>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4"/>
      <c r="AY56" s="354"/>
      <c r="AZ56" s="354"/>
      <c r="BA56" s="354"/>
      <c r="BB56" s="354"/>
      <c r="BC56" s="354"/>
      <c r="BD56" s="354"/>
      <c r="BE56" s="354"/>
      <c r="BF56" s="354"/>
      <c r="BG56" s="354"/>
      <c r="BH56" s="354"/>
      <c r="BI56" s="354"/>
      <c r="BJ56" s="354"/>
      <c r="BK56" s="354"/>
      <c r="BL56" s="354"/>
      <c r="BM56" s="354"/>
      <c r="BN56" s="354"/>
      <c r="BO56" s="354"/>
      <c r="BP56" s="354"/>
      <c r="BQ56" s="354"/>
      <c r="BR56" s="354"/>
      <c r="BS56" s="354"/>
      <c r="BT56" s="354"/>
      <c r="BU56" s="354"/>
      <c r="BV56" s="354"/>
      <c r="BW56" s="354"/>
      <c r="BX56" s="354"/>
      <c r="BY56" s="354"/>
      <c r="BZ56" s="354"/>
      <c r="CA56" s="354"/>
      <c r="CB56" s="354"/>
      <c r="CC56" s="354"/>
      <c r="CD56" s="354"/>
      <c r="CE56" s="354"/>
      <c r="CF56" s="354"/>
      <c r="CG56" s="354"/>
      <c r="CH56" s="354"/>
      <c r="CI56" s="354"/>
      <c r="CJ56" s="354"/>
      <c r="CK56" s="354"/>
      <c r="CL56" s="354"/>
      <c r="CM56" s="354"/>
      <c r="CN56" s="354"/>
      <c r="CO56" s="354"/>
      <c r="CP56" s="354"/>
      <c r="CQ56" s="354"/>
      <c r="CR56" s="354"/>
      <c r="CS56" s="354"/>
      <c r="CT56" s="354"/>
      <c r="CU56" s="354"/>
      <c r="CV56" s="354"/>
      <c r="CW56" s="354"/>
      <c r="CX56" s="354"/>
      <c r="CY56" s="354"/>
      <c r="CZ56" s="354"/>
      <c r="DA56" s="354"/>
      <c r="DB56" s="354"/>
      <c r="DC56" s="354"/>
      <c r="DD56" s="354"/>
      <c r="DE56" s="354"/>
      <c r="DF56" s="354"/>
      <c r="DG56" s="354"/>
      <c r="DH56" s="354"/>
      <c r="DI56" s="354"/>
    </row>
  </sheetData>
  <sheetProtection algorithmName="SHA-512" hashValue="obFG2a0jVaFTItdjWJZ1jtTVqnYxkxvopMhXHuxFxJs5OlfCElRWBK9f1VPlS3jN4V4UGW5FEhTt7Y7+U7FACQ==" saltValue="5oP83IXZYVHmZtIRRQft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6" zoomScaleSheetLayoutView="100" workbookViewId="0">
      <selection activeCell="CT9" sqref="CT9:DA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477</v>
      </c>
      <c r="K32" s="22"/>
      <c r="L32" s="22"/>
      <c r="M32" s="22"/>
      <c r="N32" s="22"/>
      <c r="O32" s="22"/>
      <c r="P32" s="22"/>
    </row>
    <row r="33" spans="1:16" ht="39" customHeight="1" thickBot="1" x14ac:dyDescent="0.3">
      <c r="A33" s="22"/>
      <c r="B33" s="25" t="s">
        <v>488</v>
      </c>
      <c r="C33" s="26"/>
      <c r="D33" s="26"/>
      <c r="E33" s="27" t="s">
        <v>478</v>
      </c>
      <c r="F33" s="28" t="s">
        <v>479</v>
      </c>
      <c r="G33" s="29" t="s">
        <v>480</v>
      </c>
      <c r="H33" s="29" t="s">
        <v>481</v>
      </c>
      <c r="I33" s="29" t="s">
        <v>482</v>
      </c>
      <c r="J33" s="30" t="s">
        <v>483</v>
      </c>
      <c r="K33" s="22"/>
      <c r="L33" s="22"/>
      <c r="M33" s="22"/>
      <c r="N33" s="22"/>
      <c r="O33" s="22"/>
      <c r="P33" s="22"/>
    </row>
    <row r="34" spans="1:16" ht="39" customHeight="1" x14ac:dyDescent="0.2">
      <c r="A34" s="22"/>
      <c r="B34" s="31"/>
      <c r="C34" s="1189" t="s">
        <v>489</v>
      </c>
      <c r="D34" s="1189"/>
      <c r="E34" s="1190"/>
      <c r="F34" s="32">
        <v>18.89</v>
      </c>
      <c r="G34" s="33">
        <v>17.73</v>
      </c>
      <c r="H34" s="33">
        <v>15.48</v>
      </c>
      <c r="I34" s="33">
        <v>14.87</v>
      </c>
      <c r="J34" s="34">
        <v>17.399999999999999</v>
      </c>
      <c r="K34" s="22"/>
      <c r="L34" s="22"/>
      <c r="M34" s="22"/>
      <c r="N34" s="22"/>
      <c r="O34" s="22"/>
      <c r="P34" s="22"/>
    </row>
    <row r="35" spans="1:16" ht="39" customHeight="1" x14ac:dyDescent="0.2">
      <c r="A35" s="22"/>
      <c r="B35" s="35"/>
      <c r="C35" s="1183" t="s">
        <v>490</v>
      </c>
      <c r="D35" s="1184"/>
      <c r="E35" s="1185"/>
      <c r="F35" s="36">
        <v>12.8</v>
      </c>
      <c r="G35" s="37">
        <v>10.11</v>
      </c>
      <c r="H35" s="37">
        <v>12.38</v>
      </c>
      <c r="I35" s="37">
        <v>13.84</v>
      </c>
      <c r="J35" s="38">
        <v>12.65</v>
      </c>
      <c r="K35" s="22"/>
      <c r="L35" s="22"/>
      <c r="M35" s="22"/>
      <c r="N35" s="22"/>
      <c r="O35" s="22"/>
      <c r="P35" s="22"/>
    </row>
    <row r="36" spans="1:16" ht="39" customHeight="1" x14ac:dyDescent="0.2">
      <c r="A36" s="22"/>
      <c r="B36" s="35"/>
      <c r="C36" s="1183" t="s">
        <v>491</v>
      </c>
      <c r="D36" s="1184"/>
      <c r="E36" s="1185"/>
      <c r="F36" s="36">
        <v>6.57</v>
      </c>
      <c r="G36" s="37">
        <v>3.94</v>
      </c>
      <c r="H36" s="37">
        <v>6.81</v>
      </c>
      <c r="I36" s="37">
        <v>6.24</v>
      </c>
      <c r="J36" s="38">
        <v>8.2100000000000009</v>
      </c>
      <c r="K36" s="22"/>
      <c r="L36" s="22"/>
      <c r="M36" s="22"/>
      <c r="N36" s="22"/>
      <c r="O36" s="22"/>
      <c r="P36" s="22"/>
    </row>
    <row r="37" spans="1:16" ht="39" customHeight="1" x14ac:dyDescent="0.2">
      <c r="A37" s="22"/>
      <c r="B37" s="35"/>
      <c r="C37" s="1183" t="s">
        <v>492</v>
      </c>
      <c r="D37" s="1184"/>
      <c r="E37" s="1185"/>
      <c r="F37" s="36">
        <v>3.14</v>
      </c>
      <c r="G37" s="37">
        <v>2.5299999999999998</v>
      </c>
      <c r="H37" s="37">
        <v>2.5</v>
      </c>
      <c r="I37" s="37">
        <v>3.37</v>
      </c>
      <c r="J37" s="38">
        <v>4</v>
      </c>
      <c r="K37" s="22"/>
      <c r="L37" s="22"/>
      <c r="M37" s="22"/>
      <c r="N37" s="22"/>
      <c r="O37" s="22"/>
      <c r="P37" s="22"/>
    </row>
    <row r="38" spans="1:16" ht="39" customHeight="1" x14ac:dyDescent="0.2">
      <c r="A38" s="22"/>
      <c r="B38" s="35"/>
      <c r="C38" s="1183" t="s">
        <v>493</v>
      </c>
      <c r="D38" s="1184"/>
      <c r="E38" s="1185"/>
      <c r="F38" s="36">
        <v>1.64</v>
      </c>
      <c r="G38" s="37">
        <v>2.77</v>
      </c>
      <c r="H38" s="37">
        <v>1.54</v>
      </c>
      <c r="I38" s="37">
        <v>2.29</v>
      </c>
      <c r="J38" s="38">
        <v>1.8</v>
      </c>
      <c r="K38" s="22"/>
      <c r="L38" s="22"/>
      <c r="M38" s="22"/>
      <c r="N38" s="22"/>
      <c r="O38" s="22"/>
      <c r="P38" s="22"/>
    </row>
    <row r="39" spans="1:16" ht="39" customHeight="1" x14ac:dyDescent="0.2">
      <c r="A39" s="22"/>
      <c r="B39" s="35"/>
      <c r="C39" s="1183" t="s">
        <v>494</v>
      </c>
      <c r="D39" s="1184"/>
      <c r="E39" s="1185"/>
      <c r="F39" s="36">
        <v>0.98</v>
      </c>
      <c r="G39" s="37">
        <v>1.1599999999999999</v>
      </c>
      <c r="H39" s="37">
        <v>1.5</v>
      </c>
      <c r="I39" s="37">
        <v>1.83</v>
      </c>
      <c r="J39" s="38">
        <v>1.46</v>
      </c>
      <c r="K39" s="22"/>
      <c r="L39" s="22"/>
      <c r="M39" s="22"/>
      <c r="N39" s="22"/>
      <c r="O39" s="22"/>
      <c r="P39" s="22"/>
    </row>
    <row r="40" spans="1:16" ht="39" customHeight="1" x14ac:dyDescent="0.2">
      <c r="A40" s="22"/>
      <c r="B40" s="35"/>
      <c r="C40" s="1183" t="s">
        <v>495</v>
      </c>
      <c r="D40" s="1184"/>
      <c r="E40" s="1185"/>
      <c r="F40" s="36">
        <v>0.04</v>
      </c>
      <c r="G40" s="37">
        <v>0</v>
      </c>
      <c r="H40" s="37">
        <v>0.04</v>
      </c>
      <c r="I40" s="37">
        <v>0.04</v>
      </c>
      <c r="J40" s="38">
        <v>0.33</v>
      </c>
      <c r="K40" s="22"/>
      <c r="L40" s="22"/>
      <c r="M40" s="22"/>
      <c r="N40" s="22"/>
      <c r="O40" s="22"/>
      <c r="P40" s="22"/>
    </row>
    <row r="41" spans="1:16" ht="39" customHeight="1" x14ac:dyDescent="0.2">
      <c r="A41" s="22"/>
      <c r="B41" s="35"/>
      <c r="C41" s="1183" t="s">
        <v>496</v>
      </c>
      <c r="D41" s="1184"/>
      <c r="E41" s="1185"/>
      <c r="F41" s="36">
        <v>7.0000000000000007E-2</v>
      </c>
      <c r="G41" s="37">
        <v>0.06</v>
      </c>
      <c r="H41" s="37">
        <v>0.08</v>
      </c>
      <c r="I41" s="37">
        <v>7.0000000000000007E-2</v>
      </c>
      <c r="J41" s="38">
        <v>0.15</v>
      </c>
      <c r="K41" s="22"/>
      <c r="L41" s="22"/>
      <c r="M41" s="22"/>
      <c r="N41" s="22"/>
      <c r="O41" s="22"/>
      <c r="P41" s="22"/>
    </row>
    <row r="42" spans="1:16" ht="39" customHeight="1" x14ac:dyDescent="0.2">
      <c r="A42" s="22"/>
      <c r="B42" s="39"/>
      <c r="C42" s="1183" t="s">
        <v>497</v>
      </c>
      <c r="D42" s="1184"/>
      <c r="E42" s="1185"/>
      <c r="F42" s="36" t="s">
        <v>439</v>
      </c>
      <c r="G42" s="37" t="s">
        <v>439</v>
      </c>
      <c r="H42" s="37" t="s">
        <v>439</v>
      </c>
      <c r="I42" s="37" t="s">
        <v>439</v>
      </c>
      <c r="J42" s="38" t="s">
        <v>439</v>
      </c>
      <c r="K42" s="22"/>
      <c r="L42" s="22"/>
      <c r="M42" s="22"/>
      <c r="N42" s="22"/>
      <c r="O42" s="22"/>
      <c r="P42" s="22"/>
    </row>
    <row r="43" spans="1:16" ht="39" customHeight="1" thickBot="1" x14ac:dyDescent="0.25">
      <c r="A43" s="22"/>
      <c r="B43" s="40"/>
      <c r="C43" s="1186" t="s">
        <v>498</v>
      </c>
      <c r="D43" s="1187"/>
      <c r="E43" s="1188"/>
      <c r="F43" s="41">
        <v>0.43</v>
      </c>
      <c r="G43" s="42">
        <v>0.25</v>
      </c>
      <c r="H43" s="42">
        <v>0.57999999999999996</v>
      </c>
      <c r="I43" s="42">
        <v>0.28999999999999998</v>
      </c>
      <c r="J43" s="43">
        <v>0.44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6hrpKBNxlgkzgNDIazUByLgtYd1Zu9/gOqaT2Ez+xLusSyEWRGXlgY4RQuGD6U1W/9WPQ1OYxzo9hH0RMhAGg==" saltValue="EK0RH2EhppQ3iqXCAnNe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6" zoomScaleSheetLayoutView="55" workbookViewId="0">
      <selection activeCell="CT9" sqref="CT9:DA9"/>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499</v>
      </c>
      <c r="P43" s="48"/>
      <c r="Q43" s="48"/>
      <c r="R43" s="48"/>
      <c r="S43" s="48"/>
      <c r="T43" s="48"/>
      <c r="U43" s="48"/>
    </row>
    <row r="44" spans="1:21" ht="30.75" customHeight="1" thickBot="1" x14ac:dyDescent="0.3">
      <c r="A44" s="48"/>
      <c r="B44" s="51" t="s">
        <v>500</v>
      </c>
      <c r="C44" s="52"/>
      <c r="D44" s="52"/>
      <c r="E44" s="53"/>
      <c r="F44" s="53"/>
      <c r="G44" s="53"/>
      <c r="H44" s="53"/>
      <c r="I44" s="53"/>
      <c r="J44" s="54" t="s">
        <v>478</v>
      </c>
      <c r="K44" s="55" t="s">
        <v>479</v>
      </c>
      <c r="L44" s="56" t="s">
        <v>480</v>
      </c>
      <c r="M44" s="56" t="s">
        <v>481</v>
      </c>
      <c r="N44" s="56" t="s">
        <v>482</v>
      </c>
      <c r="O44" s="57" t="s">
        <v>483</v>
      </c>
      <c r="P44" s="48"/>
      <c r="Q44" s="48"/>
      <c r="R44" s="48"/>
      <c r="S44" s="48"/>
      <c r="T44" s="48"/>
      <c r="U44" s="48"/>
    </row>
    <row r="45" spans="1:21" ht="30.75" customHeight="1" x14ac:dyDescent="0.2">
      <c r="A45" s="48"/>
      <c r="B45" s="1191" t="s">
        <v>501</v>
      </c>
      <c r="C45" s="1192"/>
      <c r="D45" s="58"/>
      <c r="E45" s="1197" t="s">
        <v>502</v>
      </c>
      <c r="F45" s="1197"/>
      <c r="G45" s="1197"/>
      <c r="H45" s="1197"/>
      <c r="I45" s="1197"/>
      <c r="J45" s="1198"/>
      <c r="K45" s="59">
        <v>1845</v>
      </c>
      <c r="L45" s="60">
        <v>1748</v>
      </c>
      <c r="M45" s="60">
        <v>1909</v>
      </c>
      <c r="N45" s="60">
        <v>1993</v>
      </c>
      <c r="O45" s="61">
        <v>2030</v>
      </c>
      <c r="P45" s="48"/>
      <c r="Q45" s="48"/>
      <c r="R45" s="48"/>
      <c r="S45" s="48"/>
      <c r="T45" s="48"/>
      <c r="U45" s="48"/>
    </row>
    <row r="46" spans="1:21" ht="30.75" customHeight="1" x14ac:dyDescent="0.2">
      <c r="A46" s="48"/>
      <c r="B46" s="1193"/>
      <c r="C46" s="1194"/>
      <c r="D46" s="62"/>
      <c r="E46" s="1199" t="s">
        <v>503</v>
      </c>
      <c r="F46" s="1199"/>
      <c r="G46" s="1199"/>
      <c r="H46" s="1199"/>
      <c r="I46" s="1199"/>
      <c r="J46" s="1200"/>
      <c r="K46" s="63" t="s">
        <v>439</v>
      </c>
      <c r="L46" s="64" t="s">
        <v>439</v>
      </c>
      <c r="M46" s="64" t="s">
        <v>439</v>
      </c>
      <c r="N46" s="64" t="s">
        <v>439</v>
      </c>
      <c r="O46" s="65" t="s">
        <v>439</v>
      </c>
      <c r="P46" s="48"/>
      <c r="Q46" s="48"/>
      <c r="R46" s="48"/>
      <c r="S46" s="48"/>
      <c r="T46" s="48"/>
      <c r="U46" s="48"/>
    </row>
    <row r="47" spans="1:21" ht="30.75" customHeight="1" x14ac:dyDescent="0.2">
      <c r="A47" s="48"/>
      <c r="B47" s="1193"/>
      <c r="C47" s="1194"/>
      <c r="D47" s="62"/>
      <c r="E47" s="1199" t="s">
        <v>504</v>
      </c>
      <c r="F47" s="1199"/>
      <c r="G47" s="1199"/>
      <c r="H47" s="1199"/>
      <c r="I47" s="1199"/>
      <c r="J47" s="1200"/>
      <c r="K47" s="63" t="s">
        <v>439</v>
      </c>
      <c r="L47" s="64" t="s">
        <v>439</v>
      </c>
      <c r="M47" s="64" t="s">
        <v>439</v>
      </c>
      <c r="N47" s="64" t="s">
        <v>439</v>
      </c>
      <c r="O47" s="65" t="s">
        <v>439</v>
      </c>
      <c r="P47" s="48"/>
      <c r="Q47" s="48"/>
      <c r="R47" s="48"/>
      <c r="S47" s="48"/>
      <c r="T47" s="48"/>
      <c r="U47" s="48"/>
    </row>
    <row r="48" spans="1:21" ht="30.75" customHeight="1" x14ac:dyDescent="0.2">
      <c r="A48" s="48"/>
      <c r="B48" s="1193"/>
      <c r="C48" s="1194"/>
      <c r="D48" s="62"/>
      <c r="E48" s="1199" t="s">
        <v>505</v>
      </c>
      <c r="F48" s="1199"/>
      <c r="G48" s="1199"/>
      <c r="H48" s="1199"/>
      <c r="I48" s="1199"/>
      <c r="J48" s="1200"/>
      <c r="K48" s="63">
        <v>1690</v>
      </c>
      <c r="L48" s="64">
        <v>1636</v>
      </c>
      <c r="M48" s="64">
        <v>1612</v>
      </c>
      <c r="N48" s="64">
        <v>1650</v>
      </c>
      <c r="O48" s="65">
        <v>1305</v>
      </c>
      <c r="P48" s="48"/>
      <c r="Q48" s="48"/>
      <c r="R48" s="48"/>
      <c r="S48" s="48"/>
      <c r="T48" s="48"/>
      <c r="U48" s="48"/>
    </row>
    <row r="49" spans="1:21" ht="30.75" customHeight="1" x14ac:dyDescent="0.2">
      <c r="A49" s="48"/>
      <c r="B49" s="1193"/>
      <c r="C49" s="1194"/>
      <c r="D49" s="62"/>
      <c r="E49" s="1199" t="s">
        <v>506</v>
      </c>
      <c r="F49" s="1199"/>
      <c r="G49" s="1199"/>
      <c r="H49" s="1199"/>
      <c r="I49" s="1199"/>
      <c r="J49" s="1200"/>
      <c r="K49" s="63">
        <v>62</v>
      </c>
      <c r="L49" s="64">
        <v>47</v>
      </c>
      <c r="M49" s="64">
        <v>56</v>
      </c>
      <c r="N49" s="64">
        <v>45</v>
      </c>
      <c r="O49" s="65">
        <v>36</v>
      </c>
      <c r="P49" s="48"/>
      <c r="Q49" s="48"/>
      <c r="R49" s="48"/>
      <c r="S49" s="48"/>
      <c r="T49" s="48"/>
      <c r="U49" s="48"/>
    </row>
    <row r="50" spans="1:21" ht="30.75" customHeight="1" x14ac:dyDescent="0.2">
      <c r="A50" s="48"/>
      <c r="B50" s="1193"/>
      <c r="C50" s="1194"/>
      <c r="D50" s="62"/>
      <c r="E50" s="1199" t="s">
        <v>507</v>
      </c>
      <c r="F50" s="1199"/>
      <c r="G50" s="1199"/>
      <c r="H50" s="1199"/>
      <c r="I50" s="1199"/>
      <c r="J50" s="1200"/>
      <c r="K50" s="63">
        <v>11</v>
      </c>
      <c r="L50" s="64">
        <v>10</v>
      </c>
      <c r="M50" s="64">
        <v>9</v>
      </c>
      <c r="N50" s="64">
        <v>8</v>
      </c>
      <c r="O50" s="65">
        <v>7</v>
      </c>
      <c r="P50" s="48"/>
      <c r="Q50" s="48"/>
      <c r="R50" s="48"/>
      <c r="S50" s="48"/>
      <c r="T50" s="48"/>
      <c r="U50" s="48"/>
    </row>
    <row r="51" spans="1:21" ht="30.75" customHeight="1" x14ac:dyDescent="0.2">
      <c r="A51" s="48"/>
      <c r="B51" s="1195"/>
      <c r="C51" s="1196"/>
      <c r="D51" s="66"/>
      <c r="E51" s="1199" t="s">
        <v>508</v>
      </c>
      <c r="F51" s="1199"/>
      <c r="G51" s="1199"/>
      <c r="H51" s="1199"/>
      <c r="I51" s="1199"/>
      <c r="J51" s="1200"/>
      <c r="K51" s="63">
        <v>0</v>
      </c>
      <c r="L51" s="64">
        <v>0</v>
      </c>
      <c r="M51" s="64" t="s">
        <v>439</v>
      </c>
      <c r="N51" s="64" t="s">
        <v>439</v>
      </c>
      <c r="O51" s="65" t="s">
        <v>439</v>
      </c>
      <c r="P51" s="48"/>
      <c r="Q51" s="48"/>
      <c r="R51" s="48"/>
      <c r="S51" s="48"/>
      <c r="T51" s="48"/>
      <c r="U51" s="48"/>
    </row>
    <row r="52" spans="1:21" ht="30.75" customHeight="1" x14ac:dyDescent="0.2">
      <c r="A52" s="48"/>
      <c r="B52" s="1201" t="s">
        <v>509</v>
      </c>
      <c r="C52" s="1202"/>
      <c r="D52" s="66"/>
      <c r="E52" s="1199" t="s">
        <v>510</v>
      </c>
      <c r="F52" s="1199"/>
      <c r="G52" s="1199"/>
      <c r="H52" s="1199"/>
      <c r="I52" s="1199"/>
      <c r="J52" s="1200"/>
      <c r="K52" s="63">
        <v>2556</v>
      </c>
      <c r="L52" s="64">
        <v>2542</v>
      </c>
      <c r="M52" s="64">
        <v>2648</v>
      </c>
      <c r="N52" s="64">
        <v>2679</v>
      </c>
      <c r="O52" s="65">
        <v>2611</v>
      </c>
      <c r="P52" s="48"/>
      <c r="Q52" s="48"/>
      <c r="R52" s="48"/>
      <c r="S52" s="48"/>
      <c r="T52" s="48"/>
      <c r="U52" s="48"/>
    </row>
    <row r="53" spans="1:21" ht="30.75" customHeight="1" thickBot="1" x14ac:dyDescent="0.25">
      <c r="A53" s="48"/>
      <c r="B53" s="1203" t="s">
        <v>511</v>
      </c>
      <c r="C53" s="1204"/>
      <c r="D53" s="67"/>
      <c r="E53" s="1205" t="s">
        <v>512</v>
      </c>
      <c r="F53" s="1205"/>
      <c r="G53" s="1205"/>
      <c r="H53" s="1205"/>
      <c r="I53" s="1205"/>
      <c r="J53" s="1206"/>
      <c r="K53" s="68">
        <v>1052</v>
      </c>
      <c r="L53" s="69">
        <v>899</v>
      </c>
      <c r="M53" s="69">
        <v>938</v>
      </c>
      <c r="N53" s="69">
        <v>1017</v>
      </c>
      <c r="O53" s="70">
        <v>767</v>
      </c>
      <c r="P53" s="48"/>
      <c r="Q53" s="48"/>
      <c r="R53" s="48"/>
      <c r="S53" s="48"/>
      <c r="T53" s="48"/>
      <c r="U53" s="48"/>
    </row>
    <row r="54" spans="1:21" ht="24" customHeight="1" x14ac:dyDescent="0.25">
      <c r="A54" s="48"/>
      <c r="B54" s="71" t="s">
        <v>513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514</v>
      </c>
      <c r="C56" s="73"/>
      <c r="D56" s="73"/>
      <c r="E56" s="73"/>
      <c r="F56" s="73"/>
      <c r="G56" s="73"/>
      <c r="H56" s="73"/>
      <c r="I56" s="73"/>
      <c r="J56" s="73"/>
      <c r="K56" s="74"/>
      <c r="L56" s="74"/>
      <c r="M56" s="74"/>
      <c r="N56" s="74"/>
      <c r="O56" s="75" t="s">
        <v>515</v>
      </c>
      <c r="P56" s="48"/>
      <c r="Q56" s="48"/>
      <c r="R56" s="48"/>
      <c r="S56" s="48"/>
      <c r="T56" s="48"/>
      <c r="U56" s="48"/>
    </row>
    <row r="57" spans="1:21" ht="31.5" customHeight="1" thickBot="1" x14ac:dyDescent="0.3">
      <c r="A57" s="48"/>
      <c r="B57" s="76"/>
      <c r="C57" s="77"/>
      <c r="D57" s="77"/>
      <c r="E57" s="78"/>
      <c r="F57" s="78"/>
      <c r="G57" s="78"/>
      <c r="H57" s="78"/>
      <c r="I57" s="78"/>
      <c r="J57" s="79" t="s">
        <v>478</v>
      </c>
      <c r="K57" s="80" t="s">
        <v>516</v>
      </c>
      <c r="L57" s="81" t="s">
        <v>517</v>
      </c>
      <c r="M57" s="81" t="s">
        <v>518</v>
      </c>
      <c r="N57" s="81" t="s">
        <v>519</v>
      </c>
      <c r="O57" s="82" t="s">
        <v>520</v>
      </c>
      <c r="P57" s="48"/>
      <c r="Q57" s="48"/>
      <c r="R57" s="48"/>
      <c r="S57" s="48"/>
      <c r="T57" s="48"/>
      <c r="U57" s="48"/>
    </row>
    <row r="58" spans="1:21" ht="31.5" customHeight="1" x14ac:dyDescent="0.2">
      <c r="B58" s="1207" t="s">
        <v>521</v>
      </c>
      <c r="C58" s="1208"/>
      <c r="D58" s="1213" t="s">
        <v>522</v>
      </c>
      <c r="E58" s="1214"/>
      <c r="F58" s="1214"/>
      <c r="G58" s="1214"/>
      <c r="H58" s="1214"/>
      <c r="I58" s="1214"/>
      <c r="J58" s="1215"/>
      <c r="K58" s="83"/>
      <c r="L58" s="84"/>
      <c r="M58" s="84"/>
      <c r="N58" s="84"/>
      <c r="O58" s="85"/>
    </row>
    <row r="59" spans="1:21" ht="31.5" customHeight="1" x14ac:dyDescent="0.2">
      <c r="B59" s="1209"/>
      <c r="C59" s="1210"/>
      <c r="D59" s="1216" t="s">
        <v>523</v>
      </c>
      <c r="E59" s="1217"/>
      <c r="F59" s="1217"/>
      <c r="G59" s="1217"/>
      <c r="H59" s="1217"/>
      <c r="I59" s="1217"/>
      <c r="J59" s="1218"/>
      <c r="K59" s="86"/>
      <c r="L59" s="87"/>
      <c r="M59" s="87"/>
      <c r="N59" s="87"/>
      <c r="O59" s="88"/>
    </row>
    <row r="60" spans="1:21" ht="31.5" customHeight="1" thickBot="1" x14ac:dyDescent="0.25">
      <c r="B60" s="1211"/>
      <c r="C60" s="1212"/>
      <c r="D60" s="1219" t="s">
        <v>524</v>
      </c>
      <c r="E60" s="1220"/>
      <c r="F60" s="1220"/>
      <c r="G60" s="1220"/>
      <c r="H60" s="1220"/>
      <c r="I60" s="1220"/>
      <c r="J60" s="1221"/>
      <c r="K60" s="89"/>
      <c r="L60" s="90"/>
      <c r="M60" s="90"/>
      <c r="N60" s="90"/>
      <c r="O60" s="91"/>
    </row>
    <row r="61" spans="1:21" ht="24" customHeight="1" x14ac:dyDescent="0.2">
      <c r="B61" s="92"/>
      <c r="C61" s="92"/>
      <c r="D61" s="93" t="s">
        <v>525</v>
      </c>
      <c r="E61" s="94"/>
      <c r="F61" s="94"/>
      <c r="G61" s="94"/>
      <c r="H61" s="94"/>
      <c r="I61" s="94"/>
      <c r="J61" s="94"/>
      <c r="K61" s="94"/>
      <c r="L61" s="94"/>
      <c r="M61" s="94"/>
      <c r="N61" s="94"/>
      <c r="O61" s="94"/>
    </row>
    <row r="62" spans="1:21" ht="24" customHeight="1" x14ac:dyDescent="0.2">
      <c r="B62" s="95"/>
      <c r="C62" s="95"/>
      <c r="D62" s="93" t="s">
        <v>526</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qrF7dov+ZW1alBljt5zM0jp1hZAANMyhfQT+CjVViPHswntCrnVgGLlPLvuLeSS/AJT+494R/xuGUo9fCA81g==" saltValue="v0lTjRHmKfN12csHVlyB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6" zoomScaleSheetLayoutView="100" workbookViewId="0">
      <selection activeCell="CT9" sqref="CT9:DA9"/>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499</v>
      </c>
    </row>
    <row r="40" spans="2:13" ht="27.75" customHeight="1" thickBot="1" x14ac:dyDescent="0.3">
      <c r="B40" s="98" t="s">
        <v>500</v>
      </c>
      <c r="C40" s="99"/>
      <c r="D40" s="99"/>
      <c r="E40" s="100"/>
      <c r="F40" s="100"/>
      <c r="G40" s="100"/>
      <c r="H40" s="101" t="s">
        <v>478</v>
      </c>
      <c r="I40" s="102" t="s">
        <v>479</v>
      </c>
      <c r="J40" s="103" t="s">
        <v>480</v>
      </c>
      <c r="K40" s="103" t="s">
        <v>481</v>
      </c>
      <c r="L40" s="103" t="s">
        <v>482</v>
      </c>
      <c r="M40" s="104" t="s">
        <v>483</v>
      </c>
    </row>
    <row r="41" spans="2:13" ht="27.75" customHeight="1" x14ac:dyDescent="0.2">
      <c r="B41" s="1222" t="s">
        <v>527</v>
      </c>
      <c r="C41" s="1223"/>
      <c r="D41" s="105"/>
      <c r="E41" s="1228" t="s">
        <v>528</v>
      </c>
      <c r="F41" s="1228"/>
      <c r="G41" s="1228"/>
      <c r="H41" s="1229"/>
      <c r="I41" s="336">
        <v>21205</v>
      </c>
      <c r="J41" s="337">
        <v>21518</v>
      </c>
      <c r="K41" s="337">
        <v>19762</v>
      </c>
      <c r="L41" s="337">
        <v>19437</v>
      </c>
      <c r="M41" s="338">
        <v>18193</v>
      </c>
    </row>
    <row r="42" spans="2:13" ht="27.75" customHeight="1" x14ac:dyDescent="0.2">
      <c r="B42" s="1224"/>
      <c r="C42" s="1225"/>
      <c r="D42" s="106"/>
      <c r="E42" s="1230" t="s">
        <v>529</v>
      </c>
      <c r="F42" s="1230"/>
      <c r="G42" s="1230"/>
      <c r="H42" s="1231"/>
      <c r="I42" s="339">
        <v>101</v>
      </c>
      <c r="J42" s="340">
        <v>82</v>
      </c>
      <c r="K42" s="340">
        <v>64</v>
      </c>
      <c r="L42" s="340">
        <v>51</v>
      </c>
      <c r="M42" s="341">
        <v>38</v>
      </c>
    </row>
    <row r="43" spans="2:13" ht="27.75" customHeight="1" x14ac:dyDescent="0.2">
      <c r="B43" s="1224"/>
      <c r="C43" s="1225"/>
      <c r="D43" s="106"/>
      <c r="E43" s="1230" t="s">
        <v>530</v>
      </c>
      <c r="F43" s="1230"/>
      <c r="G43" s="1230"/>
      <c r="H43" s="1231"/>
      <c r="I43" s="339">
        <v>14589</v>
      </c>
      <c r="J43" s="340">
        <v>13238</v>
      </c>
      <c r="K43" s="340">
        <v>12134</v>
      </c>
      <c r="L43" s="340">
        <v>11113</v>
      </c>
      <c r="M43" s="341">
        <v>10443</v>
      </c>
    </row>
    <row r="44" spans="2:13" ht="27.75" customHeight="1" x14ac:dyDescent="0.2">
      <c r="B44" s="1224"/>
      <c r="C44" s="1225"/>
      <c r="D44" s="106"/>
      <c r="E44" s="1230" t="s">
        <v>531</v>
      </c>
      <c r="F44" s="1230"/>
      <c r="G44" s="1230"/>
      <c r="H44" s="1231"/>
      <c r="I44" s="339">
        <v>196</v>
      </c>
      <c r="J44" s="340">
        <v>152</v>
      </c>
      <c r="K44" s="340">
        <v>108</v>
      </c>
      <c r="L44" s="340">
        <v>64</v>
      </c>
      <c r="M44" s="341">
        <v>30</v>
      </c>
    </row>
    <row r="45" spans="2:13" ht="27.75" customHeight="1" x14ac:dyDescent="0.2">
      <c r="B45" s="1224"/>
      <c r="C45" s="1225"/>
      <c r="D45" s="106"/>
      <c r="E45" s="1230" t="s">
        <v>532</v>
      </c>
      <c r="F45" s="1230"/>
      <c r="G45" s="1230"/>
      <c r="H45" s="1231"/>
      <c r="I45" s="339">
        <v>1293</v>
      </c>
      <c r="J45" s="340">
        <v>1230</v>
      </c>
      <c r="K45" s="340">
        <v>1240</v>
      </c>
      <c r="L45" s="340">
        <v>1405</v>
      </c>
      <c r="M45" s="341">
        <v>1502</v>
      </c>
    </row>
    <row r="46" spans="2:13" ht="27.75" customHeight="1" x14ac:dyDescent="0.2">
      <c r="B46" s="1224"/>
      <c r="C46" s="1225"/>
      <c r="D46" s="107"/>
      <c r="E46" s="1230" t="s">
        <v>533</v>
      </c>
      <c r="F46" s="1230"/>
      <c r="G46" s="1230"/>
      <c r="H46" s="1231"/>
      <c r="I46" s="339">
        <v>1</v>
      </c>
      <c r="J46" s="340">
        <v>0</v>
      </c>
      <c r="K46" s="340">
        <v>0</v>
      </c>
      <c r="L46" s="340">
        <v>0</v>
      </c>
      <c r="M46" s="341">
        <v>1</v>
      </c>
    </row>
    <row r="47" spans="2:13" ht="27.75" customHeight="1" x14ac:dyDescent="0.2">
      <c r="B47" s="1224"/>
      <c r="C47" s="1225"/>
      <c r="D47" s="108"/>
      <c r="E47" s="1232" t="s">
        <v>534</v>
      </c>
      <c r="F47" s="1233"/>
      <c r="G47" s="1233"/>
      <c r="H47" s="1234"/>
      <c r="I47" s="339" t="s">
        <v>439</v>
      </c>
      <c r="J47" s="340" t="s">
        <v>439</v>
      </c>
      <c r="K47" s="340" t="s">
        <v>439</v>
      </c>
      <c r="L47" s="340" t="s">
        <v>439</v>
      </c>
      <c r="M47" s="341" t="s">
        <v>439</v>
      </c>
    </row>
    <row r="48" spans="2:13" ht="27.75" customHeight="1" x14ac:dyDescent="0.2">
      <c r="B48" s="1224"/>
      <c r="C48" s="1225"/>
      <c r="D48" s="106"/>
      <c r="E48" s="1230" t="s">
        <v>535</v>
      </c>
      <c r="F48" s="1230"/>
      <c r="G48" s="1230"/>
      <c r="H48" s="1231"/>
      <c r="I48" s="339" t="s">
        <v>439</v>
      </c>
      <c r="J48" s="340" t="s">
        <v>439</v>
      </c>
      <c r="K48" s="340" t="s">
        <v>439</v>
      </c>
      <c r="L48" s="340" t="s">
        <v>439</v>
      </c>
      <c r="M48" s="341" t="s">
        <v>439</v>
      </c>
    </row>
    <row r="49" spans="2:13" ht="27.75" customHeight="1" x14ac:dyDescent="0.2">
      <c r="B49" s="1226"/>
      <c r="C49" s="1227"/>
      <c r="D49" s="106"/>
      <c r="E49" s="1230" t="s">
        <v>536</v>
      </c>
      <c r="F49" s="1230"/>
      <c r="G49" s="1230"/>
      <c r="H49" s="1231"/>
      <c r="I49" s="339" t="s">
        <v>439</v>
      </c>
      <c r="J49" s="340" t="s">
        <v>439</v>
      </c>
      <c r="K49" s="340" t="s">
        <v>439</v>
      </c>
      <c r="L49" s="340" t="s">
        <v>439</v>
      </c>
      <c r="M49" s="341" t="s">
        <v>439</v>
      </c>
    </row>
    <row r="50" spans="2:13" ht="27.75" customHeight="1" x14ac:dyDescent="0.2">
      <c r="B50" s="1235" t="s">
        <v>537</v>
      </c>
      <c r="C50" s="1236"/>
      <c r="D50" s="109"/>
      <c r="E50" s="1230" t="s">
        <v>538</v>
      </c>
      <c r="F50" s="1230"/>
      <c r="G50" s="1230"/>
      <c r="H50" s="1231"/>
      <c r="I50" s="339">
        <v>10761</v>
      </c>
      <c r="J50" s="340">
        <v>10940</v>
      </c>
      <c r="K50" s="340">
        <v>11030</v>
      </c>
      <c r="L50" s="340">
        <v>11900</v>
      </c>
      <c r="M50" s="341">
        <v>10568</v>
      </c>
    </row>
    <row r="51" spans="2:13" ht="27.75" customHeight="1" x14ac:dyDescent="0.2">
      <c r="B51" s="1224"/>
      <c r="C51" s="1225"/>
      <c r="D51" s="106"/>
      <c r="E51" s="1230" t="s">
        <v>539</v>
      </c>
      <c r="F51" s="1230"/>
      <c r="G51" s="1230"/>
      <c r="H51" s="1231"/>
      <c r="I51" s="339">
        <v>1381</v>
      </c>
      <c r="J51" s="340">
        <v>863</v>
      </c>
      <c r="K51" s="340">
        <v>781</v>
      </c>
      <c r="L51" s="340">
        <v>27</v>
      </c>
      <c r="M51" s="341">
        <v>589</v>
      </c>
    </row>
    <row r="52" spans="2:13" ht="27.75" customHeight="1" x14ac:dyDescent="0.2">
      <c r="B52" s="1226"/>
      <c r="C52" s="1227"/>
      <c r="D52" s="106"/>
      <c r="E52" s="1230" t="s">
        <v>540</v>
      </c>
      <c r="F52" s="1230"/>
      <c r="G52" s="1230"/>
      <c r="H52" s="1231"/>
      <c r="I52" s="339">
        <v>25427</v>
      </c>
      <c r="J52" s="340">
        <v>25233</v>
      </c>
      <c r="K52" s="340">
        <v>24486</v>
      </c>
      <c r="L52" s="340">
        <v>23221</v>
      </c>
      <c r="M52" s="341">
        <v>21171</v>
      </c>
    </row>
    <row r="53" spans="2:13" ht="27.75" customHeight="1" thickBot="1" x14ac:dyDescent="0.25">
      <c r="B53" s="1237" t="s">
        <v>511</v>
      </c>
      <c r="C53" s="1238"/>
      <c r="D53" s="110"/>
      <c r="E53" s="1239" t="s">
        <v>541</v>
      </c>
      <c r="F53" s="1239"/>
      <c r="G53" s="1239"/>
      <c r="H53" s="1240"/>
      <c r="I53" s="342">
        <v>-187</v>
      </c>
      <c r="J53" s="343">
        <v>-817</v>
      </c>
      <c r="K53" s="343">
        <v>-2987</v>
      </c>
      <c r="L53" s="343">
        <v>-3078</v>
      </c>
      <c r="M53" s="344">
        <v>-2121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ejB2HObriab4mgRCCfDm9+iReDPNQMuJm7yYGFMvZD6MVNkvSH3UHVi8SD4PgFlFgRbGdV5nRwlJtgAG0Ms1w==" saltValue="xnNhkauFOqqn43RnJTQs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Normal="100" zoomScaleSheetLayoutView="100" workbookViewId="0">
      <selection activeCell="CT9" sqref="CT9:DA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542</v>
      </c>
    </row>
    <row r="54" spans="2:8" ht="29.25" customHeight="1" thickBot="1" x14ac:dyDescent="0.35">
      <c r="B54" s="116" t="s">
        <v>7</v>
      </c>
      <c r="C54" s="117"/>
      <c r="D54" s="117"/>
      <c r="E54" s="118" t="s">
        <v>478</v>
      </c>
      <c r="F54" s="119" t="s">
        <v>481</v>
      </c>
      <c r="G54" s="119" t="s">
        <v>482</v>
      </c>
      <c r="H54" s="120" t="s">
        <v>483</v>
      </c>
    </row>
    <row r="55" spans="2:8" ht="52.5" customHeight="1" x14ac:dyDescent="0.2">
      <c r="B55" s="121"/>
      <c r="C55" s="1249" t="s">
        <v>101</v>
      </c>
      <c r="D55" s="1249"/>
      <c r="E55" s="1250"/>
      <c r="F55" s="122">
        <v>5206</v>
      </c>
      <c r="G55" s="122">
        <v>6028</v>
      </c>
      <c r="H55" s="123">
        <v>6040</v>
      </c>
    </row>
    <row r="56" spans="2:8" ht="52.5" customHeight="1" x14ac:dyDescent="0.2">
      <c r="B56" s="124"/>
      <c r="C56" s="1251" t="s">
        <v>543</v>
      </c>
      <c r="D56" s="1251"/>
      <c r="E56" s="1252"/>
      <c r="F56" s="125">
        <v>268</v>
      </c>
      <c r="G56" s="125">
        <v>268</v>
      </c>
      <c r="H56" s="126">
        <v>725</v>
      </c>
    </row>
    <row r="57" spans="2:8" ht="53.25" customHeight="1" x14ac:dyDescent="0.2">
      <c r="B57" s="124"/>
      <c r="C57" s="1253" t="s">
        <v>106</v>
      </c>
      <c r="D57" s="1253"/>
      <c r="E57" s="1254"/>
      <c r="F57" s="127">
        <v>5326</v>
      </c>
      <c r="G57" s="127">
        <v>5803</v>
      </c>
      <c r="H57" s="128">
        <v>4158</v>
      </c>
    </row>
    <row r="58" spans="2:8" ht="45.75" customHeight="1" x14ac:dyDescent="0.2">
      <c r="B58" s="129"/>
      <c r="C58" s="1241" t="s">
        <v>544</v>
      </c>
      <c r="D58" s="1242"/>
      <c r="E58" s="1243"/>
      <c r="F58" s="130">
        <v>1492</v>
      </c>
      <c r="G58" s="130">
        <v>1811</v>
      </c>
      <c r="H58" s="131">
        <v>1435</v>
      </c>
    </row>
    <row r="59" spans="2:8" ht="45.75" customHeight="1" x14ac:dyDescent="0.2">
      <c r="B59" s="129"/>
      <c r="C59" s="1241" t="s">
        <v>545</v>
      </c>
      <c r="D59" s="1242"/>
      <c r="E59" s="1243"/>
      <c r="F59" s="130">
        <v>2075</v>
      </c>
      <c r="G59" s="130">
        <v>2353</v>
      </c>
      <c r="H59" s="131">
        <v>1402</v>
      </c>
    </row>
    <row r="60" spans="2:8" ht="45.75" customHeight="1" x14ac:dyDescent="0.2">
      <c r="B60" s="129"/>
      <c r="C60" s="1241" t="s">
        <v>546</v>
      </c>
      <c r="D60" s="1242"/>
      <c r="E60" s="1243"/>
      <c r="F60" s="130">
        <v>1304</v>
      </c>
      <c r="G60" s="130">
        <v>1043</v>
      </c>
      <c r="H60" s="131">
        <v>714</v>
      </c>
    </row>
    <row r="61" spans="2:8" ht="45.75" customHeight="1" x14ac:dyDescent="0.2">
      <c r="B61" s="129"/>
      <c r="C61" s="1241" t="s">
        <v>547</v>
      </c>
      <c r="D61" s="1242"/>
      <c r="E61" s="1243"/>
      <c r="F61" s="130">
        <v>227</v>
      </c>
      <c r="G61" s="130">
        <v>218</v>
      </c>
      <c r="H61" s="131">
        <v>203</v>
      </c>
    </row>
    <row r="62" spans="2:8" ht="45.75" customHeight="1" thickBot="1" x14ac:dyDescent="0.25">
      <c r="B62" s="132"/>
      <c r="C62" s="1244" t="s">
        <v>548</v>
      </c>
      <c r="D62" s="1245"/>
      <c r="E62" s="1246"/>
      <c r="F62" s="133">
        <v>150</v>
      </c>
      <c r="G62" s="133">
        <v>150</v>
      </c>
      <c r="H62" s="134">
        <v>150</v>
      </c>
    </row>
    <row r="63" spans="2:8" ht="52.5" customHeight="1" thickBot="1" x14ac:dyDescent="0.25">
      <c r="B63" s="135"/>
      <c r="C63" s="1247" t="s">
        <v>549</v>
      </c>
      <c r="D63" s="1247"/>
      <c r="E63" s="1248"/>
      <c r="F63" s="136">
        <v>10800</v>
      </c>
      <c r="G63" s="136">
        <v>12099</v>
      </c>
      <c r="H63" s="137">
        <v>10924</v>
      </c>
    </row>
    <row r="64" spans="2:8" ht="13" x14ac:dyDescent="0.2"/>
  </sheetData>
  <sheetProtection algorithmName="SHA-512" hashValue="2LKP2kbb7MQFrnvwV6jnMtqmiNNvNogq4WiOnzlXneENkSyVNbIjXlaUdbPP9FzGb2mRukMYeJ8jWfs3xLj8jg==" saltValue="AAoFRk9EMREf8YS6HAmC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P37" zoomScaleNormal="100" zoomScaleSheetLayoutView="55" workbookViewId="0">
      <selection activeCell="AN70" sqref="AN70"/>
    </sheetView>
  </sheetViews>
  <sheetFormatPr defaultColWidth="0" defaultRowHeight="13.5" customHeight="1" zeroHeight="1" x14ac:dyDescent="0.2"/>
  <cols>
    <col min="1" max="1" width="6.36328125" style="368" customWidth="1"/>
    <col min="2" max="107" width="2.453125" style="368" customWidth="1"/>
    <col min="108" max="108" width="6.08984375" style="375" customWidth="1"/>
    <col min="109" max="109" width="5.90625" style="374" customWidth="1"/>
    <col min="110" max="16384" width="8.6328125" style="368" hidden="1"/>
  </cols>
  <sheetData>
    <row r="1" spans="1:109" ht="42.75" customHeight="1" x14ac:dyDescent="0.2">
      <c r="A1" s="366"/>
      <c r="B1" s="367"/>
      <c r="DD1" s="368"/>
      <c r="DE1" s="368"/>
    </row>
    <row r="2" spans="1:109" ht="25.5" customHeight="1" x14ac:dyDescent="0.2">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2">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40" customFormat="1" ht="13" x14ac:dyDescent="0.2">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40" customFormat="1" ht="13" x14ac:dyDescent="0.2">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40" customFormat="1" ht="13" x14ac:dyDescent="0.2">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40" customFormat="1" ht="13" x14ac:dyDescent="0.2">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40" customFormat="1" ht="13" x14ac:dyDescent="0.2">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40" customFormat="1" ht="13" x14ac:dyDescent="0.2">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40" customFormat="1" ht="13" x14ac:dyDescent="0.2">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40" customFormat="1" ht="13" x14ac:dyDescent="0.2">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40" customFormat="1" ht="13" x14ac:dyDescent="0.2">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40" customFormat="1" ht="13" x14ac:dyDescent="0.2">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40" customFormat="1" ht="13" x14ac:dyDescent="0.2">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40" customFormat="1" ht="13" x14ac:dyDescent="0.2">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40" customFormat="1" ht="13" x14ac:dyDescent="0.2">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40" customFormat="1" ht="13" x14ac:dyDescent="0.2">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40" customFormat="1" ht="13" x14ac:dyDescent="0.2">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ht="13" x14ac:dyDescent="0.2">
      <c r="DD19" s="368"/>
      <c r="DE19" s="368"/>
    </row>
    <row r="20" spans="1:109" ht="13" x14ac:dyDescent="0.2">
      <c r="DD20" s="368"/>
      <c r="DE20" s="368"/>
    </row>
    <row r="21" spans="1:109" ht="17.25" customHeight="1" x14ac:dyDescent="0.2">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2">
      <c r="B22" s="374"/>
    </row>
    <row r="23" spans="1:109" ht="13" x14ac:dyDescent="0.2">
      <c r="B23" s="374"/>
    </row>
    <row r="24" spans="1:109" ht="13" x14ac:dyDescent="0.2">
      <c r="B24" s="374"/>
    </row>
    <row r="25" spans="1:109" ht="13" x14ac:dyDescent="0.2">
      <c r="B25" s="374"/>
    </row>
    <row r="26" spans="1:109" ht="13" x14ac:dyDescent="0.2">
      <c r="B26" s="374"/>
    </row>
    <row r="27" spans="1:109" ht="13" x14ac:dyDescent="0.2">
      <c r="B27" s="374"/>
    </row>
    <row r="28" spans="1:109" ht="13" x14ac:dyDescent="0.2">
      <c r="B28" s="374"/>
    </row>
    <row r="29" spans="1:109" ht="13" x14ac:dyDescent="0.2">
      <c r="B29" s="374"/>
    </row>
    <row r="30" spans="1:109" ht="13" x14ac:dyDescent="0.2">
      <c r="B30" s="374"/>
    </row>
    <row r="31" spans="1:109" ht="13" x14ac:dyDescent="0.2">
      <c r="B31" s="374"/>
    </row>
    <row r="32" spans="1:109" ht="13" x14ac:dyDescent="0.2">
      <c r="B32" s="374"/>
    </row>
    <row r="33" spans="2:109" ht="13" x14ac:dyDescent="0.2">
      <c r="B33" s="374"/>
    </row>
    <row r="34" spans="2:109" ht="13" x14ac:dyDescent="0.2">
      <c r="B34" s="374"/>
    </row>
    <row r="35" spans="2:109" ht="13" x14ac:dyDescent="0.2">
      <c r="B35" s="374"/>
    </row>
    <row r="36" spans="2:109" ht="13" x14ac:dyDescent="0.2">
      <c r="B36" s="374"/>
    </row>
    <row r="37" spans="2:109" ht="13" x14ac:dyDescent="0.2">
      <c r="B37" s="374"/>
    </row>
    <row r="38" spans="2:109" ht="13" x14ac:dyDescent="0.2">
      <c r="B38" s="374"/>
    </row>
    <row r="39" spans="2:109" ht="13"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 x14ac:dyDescent="0.2">
      <c r="B40" s="379"/>
      <c r="DD40" s="379"/>
      <c r="DE40" s="368"/>
    </row>
    <row r="41" spans="2:109" ht="16.5" x14ac:dyDescent="0.2">
      <c r="B41" s="380" t="s">
        <v>575</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ht="13" x14ac:dyDescent="0.2">
      <c r="B42" s="374"/>
      <c r="G42" s="381"/>
      <c r="I42" s="382"/>
      <c r="J42" s="382"/>
      <c r="K42" s="382"/>
      <c r="AM42" s="381"/>
      <c r="AN42" s="381" t="s">
        <v>576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55" t="s">
        <v>577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74"/>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74"/>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74"/>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74"/>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x14ac:dyDescent="0.2">
      <c r="B49" s="374"/>
      <c r="AN49" s="368" t="s">
        <v>578</v>
      </c>
    </row>
    <row r="50" spans="1:109" ht="13" x14ac:dyDescent="0.2">
      <c r="B50" s="374"/>
      <c r="G50" s="1264"/>
      <c r="H50" s="1264"/>
      <c r="I50" s="1264"/>
      <c r="J50" s="1264"/>
      <c r="K50" s="384"/>
      <c r="L50" s="384"/>
      <c r="M50" s="385"/>
      <c r="N50" s="385"/>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479</v>
      </c>
      <c r="BQ50" s="1268"/>
      <c r="BR50" s="1268"/>
      <c r="BS50" s="1268"/>
      <c r="BT50" s="1268"/>
      <c r="BU50" s="1268"/>
      <c r="BV50" s="1268"/>
      <c r="BW50" s="1268"/>
      <c r="BX50" s="1268" t="s">
        <v>480</v>
      </c>
      <c r="BY50" s="1268"/>
      <c r="BZ50" s="1268"/>
      <c r="CA50" s="1268"/>
      <c r="CB50" s="1268"/>
      <c r="CC50" s="1268"/>
      <c r="CD50" s="1268"/>
      <c r="CE50" s="1268"/>
      <c r="CF50" s="1268" t="s">
        <v>481</v>
      </c>
      <c r="CG50" s="1268"/>
      <c r="CH50" s="1268"/>
      <c r="CI50" s="1268"/>
      <c r="CJ50" s="1268"/>
      <c r="CK50" s="1268"/>
      <c r="CL50" s="1268"/>
      <c r="CM50" s="1268"/>
      <c r="CN50" s="1268" t="s">
        <v>482</v>
      </c>
      <c r="CO50" s="1268"/>
      <c r="CP50" s="1268"/>
      <c r="CQ50" s="1268"/>
      <c r="CR50" s="1268"/>
      <c r="CS50" s="1268"/>
      <c r="CT50" s="1268"/>
      <c r="CU50" s="1268"/>
      <c r="CV50" s="1268" t="s">
        <v>483</v>
      </c>
      <c r="CW50" s="1268"/>
      <c r="CX50" s="1268"/>
      <c r="CY50" s="1268"/>
      <c r="CZ50" s="1268"/>
      <c r="DA50" s="1268"/>
      <c r="DB50" s="1268"/>
      <c r="DC50" s="1268"/>
    </row>
    <row r="51" spans="1:109" ht="13.5" customHeight="1" x14ac:dyDescent="0.2">
      <c r="B51" s="374"/>
      <c r="G51" s="1274"/>
      <c r="H51" s="1274"/>
      <c r="I51" s="1272"/>
      <c r="J51" s="1272"/>
      <c r="K51" s="1270"/>
      <c r="L51" s="1270"/>
      <c r="M51" s="1270"/>
      <c r="N51" s="1270"/>
      <c r="AM51" s="383"/>
      <c r="AN51" s="1271" t="s">
        <v>579</v>
      </c>
      <c r="AO51" s="1271"/>
      <c r="AP51" s="1271"/>
      <c r="AQ51" s="1271"/>
      <c r="AR51" s="1271"/>
      <c r="AS51" s="1271"/>
      <c r="AT51" s="1271"/>
      <c r="AU51" s="1271"/>
      <c r="AV51" s="1271"/>
      <c r="AW51" s="1271"/>
      <c r="AX51" s="1271"/>
      <c r="AY51" s="1271"/>
      <c r="AZ51" s="1271"/>
      <c r="BA51" s="1271"/>
      <c r="BB51" s="1271" t="s">
        <v>580</v>
      </c>
      <c r="BC51" s="1271"/>
      <c r="BD51" s="1271"/>
      <c r="BE51" s="1271"/>
      <c r="BF51" s="1271"/>
      <c r="BG51" s="1271"/>
      <c r="BH51" s="1271"/>
      <c r="BI51" s="1271"/>
      <c r="BJ51" s="1271"/>
      <c r="BK51" s="1271"/>
      <c r="BL51" s="1271"/>
      <c r="BM51" s="1271"/>
      <c r="BN51" s="1271"/>
      <c r="BO51" s="1271"/>
      <c r="BP51" s="1269"/>
      <c r="BQ51" s="1269"/>
      <c r="BR51" s="1269"/>
      <c r="BS51" s="1269"/>
      <c r="BT51" s="1269"/>
      <c r="BU51" s="1269"/>
      <c r="BV51" s="1269"/>
      <c r="BW51" s="1269"/>
      <c r="BX51" s="1269"/>
      <c r="BY51" s="1269"/>
      <c r="BZ51" s="1269"/>
      <c r="CA51" s="1269"/>
      <c r="CB51" s="1269"/>
      <c r="CC51" s="1269"/>
      <c r="CD51" s="1269"/>
      <c r="CE51" s="1269"/>
      <c r="CF51" s="1269"/>
      <c r="CG51" s="1269"/>
      <c r="CH51" s="1269"/>
      <c r="CI51" s="1269"/>
      <c r="CJ51" s="1269"/>
      <c r="CK51" s="1269"/>
      <c r="CL51" s="1269"/>
      <c r="CM51" s="1269"/>
      <c r="CN51" s="1269"/>
      <c r="CO51" s="1269"/>
      <c r="CP51" s="1269"/>
      <c r="CQ51" s="1269"/>
      <c r="CR51" s="1269"/>
      <c r="CS51" s="1269"/>
      <c r="CT51" s="1269"/>
      <c r="CU51" s="1269"/>
      <c r="CV51" s="1269"/>
      <c r="CW51" s="1269"/>
      <c r="CX51" s="1269"/>
      <c r="CY51" s="1269"/>
      <c r="CZ51" s="1269"/>
      <c r="DA51" s="1269"/>
      <c r="DB51" s="1269"/>
      <c r="DC51" s="1269"/>
    </row>
    <row r="52" spans="1:109" ht="13" x14ac:dyDescent="0.2">
      <c r="B52" s="374"/>
      <c r="G52" s="1274"/>
      <c r="H52" s="1274"/>
      <c r="I52" s="1272"/>
      <c r="J52" s="1272"/>
      <c r="K52" s="1270"/>
      <c r="L52" s="1270"/>
      <c r="M52" s="1270"/>
      <c r="N52" s="1270"/>
      <c r="AM52" s="383"/>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 x14ac:dyDescent="0.2">
      <c r="A53" s="382"/>
      <c r="B53" s="374"/>
      <c r="G53" s="1274"/>
      <c r="H53" s="1274"/>
      <c r="I53" s="1264"/>
      <c r="J53" s="1264"/>
      <c r="K53" s="1270"/>
      <c r="L53" s="1270"/>
      <c r="M53" s="1270"/>
      <c r="N53" s="1270"/>
      <c r="AM53" s="383"/>
      <c r="AN53" s="1271"/>
      <c r="AO53" s="1271"/>
      <c r="AP53" s="1271"/>
      <c r="AQ53" s="1271"/>
      <c r="AR53" s="1271"/>
      <c r="AS53" s="1271"/>
      <c r="AT53" s="1271"/>
      <c r="AU53" s="1271"/>
      <c r="AV53" s="1271"/>
      <c r="AW53" s="1271"/>
      <c r="AX53" s="1271"/>
      <c r="AY53" s="1271"/>
      <c r="AZ53" s="1271"/>
      <c r="BA53" s="1271"/>
      <c r="BB53" s="1271" t="s">
        <v>581</v>
      </c>
      <c r="BC53" s="1271"/>
      <c r="BD53" s="1271"/>
      <c r="BE53" s="1271"/>
      <c r="BF53" s="1271"/>
      <c r="BG53" s="1271"/>
      <c r="BH53" s="1271"/>
      <c r="BI53" s="1271"/>
      <c r="BJ53" s="1271"/>
      <c r="BK53" s="1271"/>
      <c r="BL53" s="1271"/>
      <c r="BM53" s="1271"/>
      <c r="BN53" s="1271"/>
      <c r="BO53" s="1271"/>
      <c r="BP53" s="1269">
        <v>61.7</v>
      </c>
      <c r="BQ53" s="1269"/>
      <c r="BR53" s="1269"/>
      <c r="BS53" s="1269"/>
      <c r="BT53" s="1269"/>
      <c r="BU53" s="1269"/>
      <c r="BV53" s="1269"/>
      <c r="BW53" s="1269"/>
      <c r="BX53" s="1269">
        <v>62.5</v>
      </c>
      <c r="BY53" s="1269"/>
      <c r="BZ53" s="1269"/>
      <c r="CA53" s="1269"/>
      <c r="CB53" s="1269"/>
      <c r="CC53" s="1269"/>
      <c r="CD53" s="1269"/>
      <c r="CE53" s="1269"/>
      <c r="CF53" s="1269">
        <v>64.3</v>
      </c>
      <c r="CG53" s="1269"/>
      <c r="CH53" s="1269"/>
      <c r="CI53" s="1269"/>
      <c r="CJ53" s="1269"/>
      <c r="CK53" s="1269"/>
      <c r="CL53" s="1269"/>
      <c r="CM53" s="1269"/>
      <c r="CN53" s="1269">
        <v>65.099999999999994</v>
      </c>
      <c r="CO53" s="1269"/>
      <c r="CP53" s="1269"/>
      <c r="CQ53" s="1269"/>
      <c r="CR53" s="1269"/>
      <c r="CS53" s="1269"/>
      <c r="CT53" s="1269"/>
      <c r="CU53" s="1269"/>
      <c r="CV53" s="1269">
        <v>67.099999999999994</v>
      </c>
      <c r="CW53" s="1269"/>
      <c r="CX53" s="1269"/>
      <c r="CY53" s="1269"/>
      <c r="CZ53" s="1269"/>
      <c r="DA53" s="1269"/>
      <c r="DB53" s="1269"/>
      <c r="DC53" s="1269"/>
    </row>
    <row r="54" spans="1:109" ht="13" x14ac:dyDescent="0.2">
      <c r="A54" s="382"/>
      <c r="B54" s="374"/>
      <c r="G54" s="1274"/>
      <c r="H54" s="1274"/>
      <c r="I54" s="1264"/>
      <c r="J54" s="1264"/>
      <c r="K54" s="1270"/>
      <c r="L54" s="1270"/>
      <c r="M54" s="1270"/>
      <c r="N54" s="1270"/>
      <c r="AM54" s="383"/>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 x14ac:dyDescent="0.2">
      <c r="A55" s="382"/>
      <c r="B55" s="374"/>
      <c r="G55" s="1264"/>
      <c r="H55" s="1264"/>
      <c r="I55" s="1264"/>
      <c r="J55" s="1264"/>
      <c r="K55" s="1270"/>
      <c r="L55" s="1270"/>
      <c r="M55" s="1270"/>
      <c r="N55" s="1270"/>
      <c r="AN55" s="1268" t="s">
        <v>582</v>
      </c>
      <c r="AO55" s="1268"/>
      <c r="AP55" s="1268"/>
      <c r="AQ55" s="1268"/>
      <c r="AR55" s="1268"/>
      <c r="AS55" s="1268"/>
      <c r="AT55" s="1268"/>
      <c r="AU55" s="1268"/>
      <c r="AV55" s="1268"/>
      <c r="AW55" s="1268"/>
      <c r="AX55" s="1268"/>
      <c r="AY55" s="1268"/>
      <c r="AZ55" s="1268"/>
      <c r="BA55" s="1268"/>
      <c r="BB55" s="1271" t="s">
        <v>580</v>
      </c>
      <c r="BC55" s="1271"/>
      <c r="BD55" s="1271"/>
      <c r="BE55" s="1271"/>
      <c r="BF55" s="1271"/>
      <c r="BG55" s="1271"/>
      <c r="BH55" s="1271"/>
      <c r="BI55" s="1271"/>
      <c r="BJ55" s="1271"/>
      <c r="BK55" s="1271"/>
      <c r="BL55" s="1271"/>
      <c r="BM55" s="1271"/>
      <c r="BN55" s="1271"/>
      <c r="BO55" s="1271"/>
      <c r="BP55" s="1269">
        <v>49.7</v>
      </c>
      <c r="BQ55" s="1269"/>
      <c r="BR55" s="1269"/>
      <c r="BS55" s="1269"/>
      <c r="BT55" s="1269"/>
      <c r="BU55" s="1269"/>
      <c r="BV55" s="1269"/>
      <c r="BW55" s="1269"/>
      <c r="BX55" s="1269">
        <v>37.299999999999997</v>
      </c>
      <c r="BY55" s="1269"/>
      <c r="BZ55" s="1269"/>
      <c r="CA55" s="1269"/>
      <c r="CB55" s="1269"/>
      <c r="CC55" s="1269"/>
      <c r="CD55" s="1269"/>
      <c r="CE55" s="1269"/>
      <c r="CF55" s="1269">
        <v>25.4</v>
      </c>
      <c r="CG55" s="1269"/>
      <c r="CH55" s="1269"/>
      <c r="CI55" s="1269"/>
      <c r="CJ55" s="1269"/>
      <c r="CK55" s="1269"/>
      <c r="CL55" s="1269"/>
      <c r="CM55" s="1269"/>
      <c r="CN55" s="1269">
        <v>17.600000000000001</v>
      </c>
      <c r="CO55" s="1269"/>
      <c r="CP55" s="1269"/>
      <c r="CQ55" s="1269"/>
      <c r="CR55" s="1269"/>
      <c r="CS55" s="1269"/>
      <c r="CT55" s="1269"/>
      <c r="CU55" s="1269"/>
      <c r="CV55" s="1269">
        <v>17.2</v>
      </c>
      <c r="CW55" s="1269"/>
      <c r="CX55" s="1269"/>
      <c r="CY55" s="1269"/>
      <c r="CZ55" s="1269"/>
      <c r="DA55" s="1269"/>
      <c r="DB55" s="1269"/>
      <c r="DC55" s="1269"/>
    </row>
    <row r="56" spans="1:109" ht="13" x14ac:dyDescent="0.2">
      <c r="A56" s="382"/>
      <c r="B56" s="374"/>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382" customFormat="1" ht="13" x14ac:dyDescent="0.2">
      <c r="B57" s="386"/>
      <c r="G57" s="1264"/>
      <c r="H57" s="1264"/>
      <c r="I57" s="1273"/>
      <c r="J57" s="1273"/>
      <c r="K57" s="1270"/>
      <c r="L57" s="1270"/>
      <c r="M57" s="1270"/>
      <c r="N57" s="1270"/>
      <c r="AM57" s="368"/>
      <c r="AN57" s="1268"/>
      <c r="AO57" s="1268"/>
      <c r="AP57" s="1268"/>
      <c r="AQ57" s="1268"/>
      <c r="AR57" s="1268"/>
      <c r="AS57" s="1268"/>
      <c r="AT57" s="1268"/>
      <c r="AU57" s="1268"/>
      <c r="AV57" s="1268"/>
      <c r="AW57" s="1268"/>
      <c r="AX57" s="1268"/>
      <c r="AY57" s="1268"/>
      <c r="AZ57" s="1268"/>
      <c r="BA57" s="1268"/>
      <c r="BB57" s="1271" t="s">
        <v>581</v>
      </c>
      <c r="BC57" s="1271"/>
      <c r="BD57" s="1271"/>
      <c r="BE57" s="1271"/>
      <c r="BF57" s="1271"/>
      <c r="BG57" s="1271"/>
      <c r="BH57" s="1271"/>
      <c r="BI57" s="1271"/>
      <c r="BJ57" s="1271"/>
      <c r="BK57" s="1271"/>
      <c r="BL57" s="1271"/>
      <c r="BM57" s="1271"/>
      <c r="BN57" s="1271"/>
      <c r="BO57" s="1271"/>
      <c r="BP57" s="1269">
        <v>60.2</v>
      </c>
      <c r="BQ57" s="1269"/>
      <c r="BR57" s="1269"/>
      <c r="BS57" s="1269"/>
      <c r="BT57" s="1269"/>
      <c r="BU57" s="1269"/>
      <c r="BV57" s="1269"/>
      <c r="BW57" s="1269"/>
      <c r="BX57" s="1269">
        <v>62</v>
      </c>
      <c r="BY57" s="1269"/>
      <c r="BZ57" s="1269"/>
      <c r="CA57" s="1269"/>
      <c r="CB57" s="1269"/>
      <c r="CC57" s="1269"/>
      <c r="CD57" s="1269"/>
      <c r="CE57" s="1269"/>
      <c r="CF57" s="1269">
        <v>63.2</v>
      </c>
      <c r="CG57" s="1269"/>
      <c r="CH57" s="1269"/>
      <c r="CI57" s="1269"/>
      <c r="CJ57" s="1269"/>
      <c r="CK57" s="1269"/>
      <c r="CL57" s="1269"/>
      <c r="CM57" s="1269"/>
      <c r="CN57" s="1269">
        <v>65.3</v>
      </c>
      <c r="CO57" s="1269"/>
      <c r="CP57" s="1269"/>
      <c r="CQ57" s="1269"/>
      <c r="CR57" s="1269"/>
      <c r="CS57" s="1269"/>
      <c r="CT57" s="1269"/>
      <c r="CU57" s="1269"/>
      <c r="CV57" s="1269">
        <v>66.900000000000006</v>
      </c>
      <c r="CW57" s="1269"/>
      <c r="CX57" s="1269"/>
      <c r="CY57" s="1269"/>
      <c r="CZ57" s="1269"/>
      <c r="DA57" s="1269"/>
      <c r="DB57" s="1269"/>
      <c r="DC57" s="1269"/>
      <c r="DD57" s="387"/>
      <c r="DE57" s="386"/>
    </row>
    <row r="58" spans="1:109" s="382" customFormat="1" ht="13" x14ac:dyDescent="0.2">
      <c r="A58" s="368"/>
      <c r="B58" s="386"/>
      <c r="G58" s="1264"/>
      <c r="H58" s="1264"/>
      <c r="I58" s="1273"/>
      <c r="J58" s="1273"/>
      <c r="K58" s="1270"/>
      <c r="L58" s="1270"/>
      <c r="M58" s="1270"/>
      <c r="N58" s="1270"/>
      <c r="AM58" s="368"/>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387"/>
      <c r="DE58" s="386"/>
    </row>
    <row r="59" spans="1:109" s="382" customFormat="1" ht="13" x14ac:dyDescent="0.2">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 x14ac:dyDescent="0.2">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 x14ac:dyDescent="0.2">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6.5" x14ac:dyDescent="0.2">
      <c r="B63" s="393" t="s">
        <v>583</v>
      </c>
    </row>
    <row r="64" spans="1:109" ht="13" x14ac:dyDescent="0.2">
      <c r="B64" s="374"/>
      <c r="G64" s="381"/>
      <c r="I64" s="394"/>
      <c r="J64" s="394"/>
      <c r="K64" s="394"/>
      <c r="L64" s="394"/>
      <c r="M64" s="394"/>
      <c r="N64" s="395"/>
      <c r="AM64" s="381"/>
      <c r="AN64" s="381" t="s">
        <v>576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x14ac:dyDescent="0.2">
      <c r="B65" s="374"/>
      <c r="AN65" s="1255" t="s">
        <v>585</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x14ac:dyDescent="0.2">
      <c r="B66" s="374"/>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x14ac:dyDescent="0.2">
      <c r="B67" s="374"/>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x14ac:dyDescent="0.2">
      <c r="B68" s="374"/>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x14ac:dyDescent="0.2">
      <c r="B69" s="374"/>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x14ac:dyDescent="0.2">
      <c r="B71" s="374"/>
      <c r="G71" s="399"/>
      <c r="I71" s="400"/>
      <c r="J71" s="397"/>
      <c r="K71" s="397"/>
      <c r="L71" s="398"/>
      <c r="M71" s="397"/>
      <c r="N71" s="398"/>
      <c r="AM71" s="399"/>
      <c r="AN71" s="368" t="s">
        <v>578</v>
      </c>
    </row>
    <row r="72" spans="2:107" ht="13" x14ac:dyDescent="0.2">
      <c r="B72" s="374"/>
      <c r="G72" s="1264"/>
      <c r="H72" s="1264"/>
      <c r="I72" s="1264"/>
      <c r="J72" s="1264"/>
      <c r="K72" s="384"/>
      <c r="L72" s="384"/>
      <c r="M72" s="385"/>
      <c r="N72" s="385"/>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479</v>
      </c>
      <c r="BQ72" s="1268"/>
      <c r="BR72" s="1268"/>
      <c r="BS72" s="1268"/>
      <c r="BT72" s="1268"/>
      <c r="BU72" s="1268"/>
      <c r="BV72" s="1268"/>
      <c r="BW72" s="1268"/>
      <c r="BX72" s="1268" t="s">
        <v>480</v>
      </c>
      <c r="BY72" s="1268"/>
      <c r="BZ72" s="1268"/>
      <c r="CA72" s="1268"/>
      <c r="CB72" s="1268"/>
      <c r="CC72" s="1268"/>
      <c r="CD72" s="1268"/>
      <c r="CE72" s="1268"/>
      <c r="CF72" s="1268" t="s">
        <v>481</v>
      </c>
      <c r="CG72" s="1268"/>
      <c r="CH72" s="1268"/>
      <c r="CI72" s="1268"/>
      <c r="CJ72" s="1268"/>
      <c r="CK72" s="1268"/>
      <c r="CL72" s="1268"/>
      <c r="CM72" s="1268"/>
      <c r="CN72" s="1268" t="s">
        <v>482</v>
      </c>
      <c r="CO72" s="1268"/>
      <c r="CP72" s="1268"/>
      <c r="CQ72" s="1268"/>
      <c r="CR72" s="1268"/>
      <c r="CS72" s="1268"/>
      <c r="CT72" s="1268"/>
      <c r="CU72" s="1268"/>
      <c r="CV72" s="1268" t="s">
        <v>483</v>
      </c>
      <c r="CW72" s="1268"/>
      <c r="CX72" s="1268"/>
      <c r="CY72" s="1268"/>
      <c r="CZ72" s="1268"/>
      <c r="DA72" s="1268"/>
      <c r="DB72" s="1268"/>
      <c r="DC72" s="1268"/>
    </row>
    <row r="73" spans="2:107" ht="13" x14ac:dyDescent="0.2">
      <c r="B73" s="374"/>
      <c r="G73" s="1274"/>
      <c r="H73" s="1274"/>
      <c r="I73" s="1274"/>
      <c r="J73" s="1274"/>
      <c r="K73" s="1275"/>
      <c r="L73" s="1275"/>
      <c r="M73" s="1275"/>
      <c r="N73" s="1275"/>
      <c r="AM73" s="383"/>
      <c r="AN73" s="1271" t="s">
        <v>579</v>
      </c>
      <c r="AO73" s="1271"/>
      <c r="AP73" s="1271"/>
      <c r="AQ73" s="1271"/>
      <c r="AR73" s="1271"/>
      <c r="AS73" s="1271"/>
      <c r="AT73" s="1271"/>
      <c r="AU73" s="1271"/>
      <c r="AV73" s="1271"/>
      <c r="AW73" s="1271"/>
      <c r="AX73" s="1271"/>
      <c r="AY73" s="1271"/>
      <c r="AZ73" s="1271"/>
      <c r="BA73" s="1271"/>
      <c r="BB73" s="1271" t="s">
        <v>580</v>
      </c>
      <c r="BC73" s="1271"/>
      <c r="BD73" s="1271"/>
      <c r="BE73" s="1271"/>
      <c r="BF73" s="1271"/>
      <c r="BG73" s="1271"/>
      <c r="BH73" s="1271"/>
      <c r="BI73" s="1271"/>
      <c r="BJ73" s="1271"/>
      <c r="BK73" s="1271"/>
      <c r="BL73" s="1271"/>
      <c r="BM73" s="1271"/>
      <c r="BN73" s="1271"/>
      <c r="BO73" s="1271"/>
      <c r="BP73" s="1269"/>
      <c r="BQ73" s="1269"/>
      <c r="BR73" s="1269"/>
      <c r="BS73" s="1269"/>
      <c r="BT73" s="1269"/>
      <c r="BU73" s="1269"/>
      <c r="BV73" s="1269"/>
      <c r="BW73" s="1269"/>
      <c r="BX73" s="1269"/>
      <c r="BY73" s="1269"/>
      <c r="BZ73" s="1269"/>
      <c r="CA73" s="1269"/>
      <c r="CB73" s="1269"/>
      <c r="CC73" s="1269"/>
      <c r="CD73" s="1269"/>
      <c r="CE73" s="1269"/>
      <c r="CF73" s="1269"/>
      <c r="CG73" s="1269"/>
      <c r="CH73" s="1269"/>
      <c r="CI73" s="1269"/>
      <c r="CJ73" s="1269"/>
      <c r="CK73" s="1269"/>
      <c r="CL73" s="1269"/>
      <c r="CM73" s="1269"/>
      <c r="CN73" s="1269"/>
      <c r="CO73" s="1269"/>
      <c r="CP73" s="1269"/>
      <c r="CQ73" s="1269"/>
      <c r="CR73" s="1269"/>
      <c r="CS73" s="1269"/>
      <c r="CT73" s="1269"/>
      <c r="CU73" s="1269"/>
      <c r="CV73" s="1269"/>
      <c r="CW73" s="1269"/>
      <c r="CX73" s="1269"/>
      <c r="CY73" s="1269"/>
      <c r="CZ73" s="1269"/>
      <c r="DA73" s="1269"/>
      <c r="DB73" s="1269"/>
      <c r="DC73" s="1269"/>
    </row>
    <row r="74" spans="2:107" ht="13" x14ac:dyDescent="0.2">
      <c r="B74" s="374"/>
      <c r="G74" s="1274"/>
      <c r="H74" s="1274"/>
      <c r="I74" s="1274"/>
      <c r="J74" s="1274"/>
      <c r="K74" s="1275"/>
      <c r="L74" s="1275"/>
      <c r="M74" s="1275"/>
      <c r="N74" s="1275"/>
      <c r="AM74" s="383"/>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 x14ac:dyDescent="0.2">
      <c r="B75" s="374"/>
      <c r="G75" s="1274"/>
      <c r="H75" s="1274"/>
      <c r="I75" s="1264"/>
      <c r="J75" s="1264"/>
      <c r="K75" s="1270"/>
      <c r="L75" s="1270"/>
      <c r="M75" s="1270"/>
      <c r="N75" s="1270"/>
      <c r="AM75" s="383"/>
      <c r="AN75" s="1271"/>
      <c r="AO75" s="1271"/>
      <c r="AP75" s="1271"/>
      <c r="AQ75" s="1271"/>
      <c r="AR75" s="1271"/>
      <c r="AS75" s="1271"/>
      <c r="AT75" s="1271"/>
      <c r="AU75" s="1271"/>
      <c r="AV75" s="1271"/>
      <c r="AW75" s="1271"/>
      <c r="AX75" s="1271"/>
      <c r="AY75" s="1271"/>
      <c r="AZ75" s="1271"/>
      <c r="BA75" s="1271"/>
      <c r="BB75" s="1271" t="s">
        <v>584</v>
      </c>
      <c r="BC75" s="1271"/>
      <c r="BD75" s="1271"/>
      <c r="BE75" s="1271"/>
      <c r="BF75" s="1271"/>
      <c r="BG75" s="1271"/>
      <c r="BH75" s="1271"/>
      <c r="BI75" s="1271"/>
      <c r="BJ75" s="1271"/>
      <c r="BK75" s="1271"/>
      <c r="BL75" s="1271"/>
      <c r="BM75" s="1271"/>
      <c r="BN75" s="1271"/>
      <c r="BO75" s="1271"/>
      <c r="BP75" s="1269">
        <v>12</v>
      </c>
      <c r="BQ75" s="1269"/>
      <c r="BR75" s="1269"/>
      <c r="BS75" s="1269"/>
      <c r="BT75" s="1269"/>
      <c r="BU75" s="1269"/>
      <c r="BV75" s="1269"/>
      <c r="BW75" s="1269"/>
      <c r="BX75" s="1269">
        <v>10.7</v>
      </c>
      <c r="BY75" s="1269"/>
      <c r="BZ75" s="1269"/>
      <c r="CA75" s="1269"/>
      <c r="CB75" s="1269"/>
      <c r="CC75" s="1269"/>
      <c r="CD75" s="1269"/>
      <c r="CE75" s="1269"/>
      <c r="CF75" s="1269">
        <v>9.9</v>
      </c>
      <c r="CG75" s="1269"/>
      <c r="CH75" s="1269"/>
      <c r="CI75" s="1269"/>
      <c r="CJ75" s="1269"/>
      <c r="CK75" s="1269"/>
      <c r="CL75" s="1269"/>
      <c r="CM75" s="1269"/>
      <c r="CN75" s="1269">
        <v>9.6</v>
      </c>
      <c r="CO75" s="1269"/>
      <c r="CP75" s="1269"/>
      <c r="CQ75" s="1269"/>
      <c r="CR75" s="1269"/>
      <c r="CS75" s="1269"/>
      <c r="CT75" s="1269"/>
      <c r="CU75" s="1269"/>
      <c r="CV75" s="1269">
        <v>9.1</v>
      </c>
      <c r="CW75" s="1269"/>
      <c r="CX75" s="1269"/>
      <c r="CY75" s="1269"/>
      <c r="CZ75" s="1269"/>
      <c r="DA75" s="1269"/>
      <c r="DB75" s="1269"/>
      <c r="DC75" s="1269"/>
    </row>
    <row r="76" spans="2:107" ht="13" x14ac:dyDescent="0.2">
      <c r="B76" s="374"/>
      <c r="G76" s="1274"/>
      <c r="H76" s="1274"/>
      <c r="I76" s="1264"/>
      <c r="J76" s="1264"/>
      <c r="K76" s="1270"/>
      <c r="L76" s="1270"/>
      <c r="M76" s="1270"/>
      <c r="N76" s="1270"/>
      <c r="AM76" s="383"/>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 x14ac:dyDescent="0.2">
      <c r="B77" s="374"/>
      <c r="G77" s="1264"/>
      <c r="H77" s="1264"/>
      <c r="I77" s="1264"/>
      <c r="J77" s="1264"/>
      <c r="K77" s="1275"/>
      <c r="L77" s="1275"/>
      <c r="M77" s="1275"/>
      <c r="N77" s="1275"/>
      <c r="AN77" s="1268" t="s">
        <v>582</v>
      </c>
      <c r="AO77" s="1268"/>
      <c r="AP77" s="1268"/>
      <c r="AQ77" s="1268"/>
      <c r="AR77" s="1268"/>
      <c r="AS77" s="1268"/>
      <c r="AT77" s="1268"/>
      <c r="AU77" s="1268"/>
      <c r="AV77" s="1268"/>
      <c r="AW77" s="1268"/>
      <c r="AX77" s="1268"/>
      <c r="AY77" s="1268"/>
      <c r="AZ77" s="1268"/>
      <c r="BA77" s="1268"/>
      <c r="BB77" s="1271" t="s">
        <v>580</v>
      </c>
      <c r="BC77" s="1271"/>
      <c r="BD77" s="1271"/>
      <c r="BE77" s="1271"/>
      <c r="BF77" s="1271"/>
      <c r="BG77" s="1271"/>
      <c r="BH77" s="1271"/>
      <c r="BI77" s="1271"/>
      <c r="BJ77" s="1271"/>
      <c r="BK77" s="1271"/>
      <c r="BL77" s="1271"/>
      <c r="BM77" s="1271"/>
      <c r="BN77" s="1271"/>
      <c r="BO77" s="1271"/>
      <c r="BP77" s="1269">
        <v>49.7</v>
      </c>
      <c r="BQ77" s="1269"/>
      <c r="BR77" s="1269"/>
      <c r="BS77" s="1269"/>
      <c r="BT77" s="1269"/>
      <c r="BU77" s="1269"/>
      <c r="BV77" s="1269"/>
      <c r="BW77" s="1269"/>
      <c r="BX77" s="1269">
        <v>37.299999999999997</v>
      </c>
      <c r="BY77" s="1269"/>
      <c r="BZ77" s="1269"/>
      <c r="CA77" s="1269"/>
      <c r="CB77" s="1269"/>
      <c r="CC77" s="1269"/>
      <c r="CD77" s="1269"/>
      <c r="CE77" s="1269"/>
      <c r="CF77" s="1269">
        <v>25.4</v>
      </c>
      <c r="CG77" s="1269"/>
      <c r="CH77" s="1269"/>
      <c r="CI77" s="1269"/>
      <c r="CJ77" s="1269"/>
      <c r="CK77" s="1269"/>
      <c r="CL77" s="1269"/>
      <c r="CM77" s="1269"/>
      <c r="CN77" s="1269">
        <v>17.600000000000001</v>
      </c>
      <c r="CO77" s="1269"/>
      <c r="CP77" s="1269"/>
      <c r="CQ77" s="1269"/>
      <c r="CR77" s="1269"/>
      <c r="CS77" s="1269"/>
      <c r="CT77" s="1269"/>
      <c r="CU77" s="1269"/>
      <c r="CV77" s="1269">
        <v>17.2</v>
      </c>
      <c r="CW77" s="1269"/>
      <c r="CX77" s="1269"/>
      <c r="CY77" s="1269"/>
      <c r="CZ77" s="1269"/>
      <c r="DA77" s="1269"/>
      <c r="DB77" s="1269"/>
      <c r="DC77" s="1269"/>
    </row>
    <row r="78" spans="2:107" ht="13" x14ac:dyDescent="0.2">
      <c r="B78" s="374"/>
      <c r="G78" s="1264"/>
      <c r="H78" s="1264"/>
      <c r="I78" s="1264"/>
      <c r="J78" s="1264"/>
      <c r="K78" s="1275"/>
      <c r="L78" s="1275"/>
      <c r="M78" s="1275"/>
      <c r="N78" s="1275"/>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 x14ac:dyDescent="0.2">
      <c r="B79" s="374"/>
      <c r="G79" s="1264"/>
      <c r="H79" s="1264"/>
      <c r="I79" s="1273"/>
      <c r="J79" s="1273"/>
      <c r="K79" s="1276"/>
      <c r="L79" s="1276"/>
      <c r="M79" s="1276"/>
      <c r="N79" s="1276"/>
      <c r="AN79" s="1268"/>
      <c r="AO79" s="1268"/>
      <c r="AP79" s="1268"/>
      <c r="AQ79" s="1268"/>
      <c r="AR79" s="1268"/>
      <c r="AS79" s="1268"/>
      <c r="AT79" s="1268"/>
      <c r="AU79" s="1268"/>
      <c r="AV79" s="1268"/>
      <c r="AW79" s="1268"/>
      <c r="AX79" s="1268"/>
      <c r="AY79" s="1268"/>
      <c r="AZ79" s="1268"/>
      <c r="BA79" s="1268"/>
      <c r="BB79" s="1271" t="s">
        <v>584</v>
      </c>
      <c r="BC79" s="1271"/>
      <c r="BD79" s="1271"/>
      <c r="BE79" s="1271"/>
      <c r="BF79" s="1271"/>
      <c r="BG79" s="1271"/>
      <c r="BH79" s="1271"/>
      <c r="BI79" s="1271"/>
      <c r="BJ79" s="1271"/>
      <c r="BK79" s="1271"/>
      <c r="BL79" s="1271"/>
      <c r="BM79" s="1271"/>
      <c r="BN79" s="1271"/>
      <c r="BO79" s="1271"/>
      <c r="BP79" s="1269">
        <v>9.1999999999999993</v>
      </c>
      <c r="BQ79" s="1269"/>
      <c r="BR79" s="1269"/>
      <c r="BS79" s="1269"/>
      <c r="BT79" s="1269"/>
      <c r="BU79" s="1269"/>
      <c r="BV79" s="1269"/>
      <c r="BW79" s="1269"/>
      <c r="BX79" s="1269">
        <v>8.6</v>
      </c>
      <c r="BY79" s="1269"/>
      <c r="BZ79" s="1269"/>
      <c r="CA79" s="1269"/>
      <c r="CB79" s="1269"/>
      <c r="CC79" s="1269"/>
      <c r="CD79" s="1269"/>
      <c r="CE79" s="1269"/>
      <c r="CF79" s="1269">
        <v>8.3000000000000007</v>
      </c>
      <c r="CG79" s="1269"/>
      <c r="CH79" s="1269"/>
      <c r="CI79" s="1269"/>
      <c r="CJ79" s="1269"/>
      <c r="CK79" s="1269"/>
      <c r="CL79" s="1269"/>
      <c r="CM79" s="1269"/>
      <c r="CN79" s="1269">
        <v>8.4</v>
      </c>
      <c r="CO79" s="1269"/>
      <c r="CP79" s="1269"/>
      <c r="CQ79" s="1269"/>
      <c r="CR79" s="1269"/>
      <c r="CS79" s="1269"/>
      <c r="CT79" s="1269"/>
      <c r="CU79" s="1269"/>
      <c r="CV79" s="1269">
        <v>8.6</v>
      </c>
      <c r="CW79" s="1269"/>
      <c r="CX79" s="1269"/>
      <c r="CY79" s="1269"/>
      <c r="CZ79" s="1269"/>
      <c r="DA79" s="1269"/>
      <c r="DB79" s="1269"/>
      <c r="DC79" s="1269"/>
    </row>
    <row r="80" spans="2:107" ht="13" x14ac:dyDescent="0.2">
      <c r="B80" s="374"/>
      <c r="G80" s="1264"/>
      <c r="H80" s="1264"/>
      <c r="I80" s="1273"/>
      <c r="J80" s="1273"/>
      <c r="K80" s="1276"/>
      <c r="L80" s="1276"/>
      <c r="M80" s="1276"/>
      <c r="N80" s="1276"/>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 x14ac:dyDescent="0.2">
      <c r="B81" s="374"/>
    </row>
    <row r="82" spans="2:109" ht="16.5"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x14ac:dyDescent="0.2">
      <c r="DD84" s="368"/>
      <c r="DE84" s="368"/>
    </row>
    <row r="85" spans="2:109" ht="13" x14ac:dyDescent="0.2">
      <c r="DD85" s="368"/>
      <c r="DE85" s="368"/>
    </row>
  </sheetData>
  <sheetProtection algorithmName="SHA-512" hashValue="GjP1Ydm3M8hkd+0psBfHkvTyZcsCiQR0uvgwVv+wL4X5SLbQjmvp+hcw2yKJJejtRsuaZm6CY8dHAIPxgsVwyw==" saltValue="H62uxQz0tDmmekkZB3b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1" zoomScale="80" zoomScaleNormal="80" zoomScaleSheetLayoutView="70" workbookViewId="0">
      <selection activeCell="AN65" sqref="AN65:DC69"/>
    </sheetView>
  </sheetViews>
  <sheetFormatPr defaultColWidth="0" defaultRowHeight="13.5" customHeight="1" zeroHeight="1" x14ac:dyDescent="0.2"/>
  <cols>
    <col min="1" max="34" width="2.453125" style="241" customWidth="1"/>
    <col min="35" max="122" width="2.453125" style="240" customWidth="1"/>
    <col min="123" max="16384" width="2.453125" style="240" hidden="1"/>
  </cols>
  <sheetData>
    <row r="1" spans="1:34" ht="13.5" customHeight="1" x14ac:dyDescent="0.2">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ht="13" x14ac:dyDescent="0.2">
      <c r="S2" s="240"/>
      <c r="AH2" s="240"/>
    </row>
    <row r="3" spans="1:34" ht="13" x14ac:dyDescent="0.2">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ht="13" x14ac:dyDescent="0.2"/>
    <row r="5" spans="1:34" ht="13" x14ac:dyDescent="0.2"/>
    <row r="6" spans="1:34" ht="13" x14ac:dyDescent="0.2"/>
    <row r="7" spans="1:34" ht="13" x14ac:dyDescent="0.2"/>
    <row r="8" spans="1:34" ht="13" x14ac:dyDescent="0.2"/>
    <row r="9" spans="1:34" ht="13" x14ac:dyDescent="0.2">
      <c r="AH9" s="240"/>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0"/>
    </row>
    <row r="18" spans="12:34" ht="13" x14ac:dyDescent="0.2"/>
    <row r="19" spans="12:34" ht="13" x14ac:dyDescent="0.2"/>
    <row r="20" spans="12:34" ht="13" x14ac:dyDescent="0.2">
      <c r="AH20" s="240"/>
    </row>
    <row r="21" spans="12:34" ht="13" x14ac:dyDescent="0.2">
      <c r="AH21" s="240"/>
    </row>
    <row r="22" spans="12:34" ht="13" x14ac:dyDescent="0.2"/>
    <row r="23" spans="12:34" ht="13" x14ac:dyDescent="0.2"/>
    <row r="24" spans="12:34" ht="13" x14ac:dyDescent="0.2">
      <c r="Q24" s="240"/>
    </row>
    <row r="25" spans="12:34" ht="13" x14ac:dyDescent="0.2"/>
    <row r="26" spans="12:34" ht="13" x14ac:dyDescent="0.2"/>
    <row r="27" spans="12:34" ht="13" x14ac:dyDescent="0.2"/>
    <row r="28" spans="12:34" ht="13" x14ac:dyDescent="0.2">
      <c r="O28" s="240"/>
      <c r="T28" s="240"/>
      <c r="AH28" s="240"/>
    </row>
    <row r="29" spans="12:34" ht="13" x14ac:dyDescent="0.2"/>
    <row r="30" spans="12:34" ht="13" x14ac:dyDescent="0.2"/>
    <row r="31" spans="12:34" ht="13" x14ac:dyDescent="0.2">
      <c r="Q31" s="240"/>
    </row>
    <row r="32" spans="12:34" ht="13" x14ac:dyDescent="0.2">
      <c r="L32" s="240"/>
    </row>
    <row r="33" spans="2:34" ht="13" x14ac:dyDescent="0.2">
      <c r="C33" s="240"/>
      <c r="E33" s="240"/>
      <c r="G33" s="240"/>
      <c r="I33" s="240"/>
      <c r="X33" s="240"/>
    </row>
    <row r="34" spans="2:34" ht="13" x14ac:dyDescent="0.2">
      <c r="B34" s="240"/>
      <c r="P34" s="240"/>
      <c r="R34" s="240"/>
      <c r="T34" s="240"/>
    </row>
    <row r="35" spans="2:34" ht="13" x14ac:dyDescent="0.2">
      <c r="D35" s="240"/>
      <c r="W35" s="240"/>
      <c r="AC35" s="240"/>
      <c r="AD35" s="240"/>
      <c r="AE35" s="240"/>
      <c r="AF35" s="240"/>
      <c r="AG35" s="240"/>
      <c r="AH35" s="240"/>
    </row>
    <row r="36" spans="2:34" ht="13" x14ac:dyDescent="0.2">
      <c r="H36" s="240"/>
      <c r="J36" s="240"/>
      <c r="K36" s="240"/>
      <c r="M36" s="240"/>
      <c r="Y36" s="240"/>
      <c r="Z36" s="240"/>
      <c r="AA36" s="240"/>
      <c r="AB36" s="240"/>
      <c r="AC36" s="240"/>
      <c r="AD36" s="240"/>
      <c r="AE36" s="240"/>
      <c r="AF36" s="240"/>
      <c r="AG36" s="240"/>
      <c r="AH36" s="240"/>
    </row>
    <row r="37" spans="2:34" ht="13" x14ac:dyDescent="0.2">
      <c r="AH37" s="240"/>
    </row>
    <row r="38" spans="2:34" ht="13" x14ac:dyDescent="0.2">
      <c r="AG38" s="240"/>
      <c r="AH38" s="240"/>
    </row>
    <row r="39" spans="2:34" ht="13" x14ac:dyDescent="0.2"/>
    <row r="40" spans="2:34" ht="13" x14ac:dyDescent="0.2">
      <c r="X40" s="240"/>
    </row>
    <row r="41" spans="2:34" ht="13" x14ac:dyDescent="0.2">
      <c r="R41" s="240"/>
    </row>
    <row r="42" spans="2:34" ht="13" x14ac:dyDescent="0.2">
      <c r="W42" s="240"/>
    </row>
    <row r="43" spans="2:34" ht="13" x14ac:dyDescent="0.2">
      <c r="Y43" s="240"/>
      <c r="Z43" s="240"/>
      <c r="AA43" s="240"/>
      <c r="AB43" s="240"/>
      <c r="AC43" s="240"/>
      <c r="AD43" s="240"/>
      <c r="AE43" s="240"/>
      <c r="AF43" s="240"/>
      <c r="AG43" s="240"/>
      <c r="AH43" s="240"/>
    </row>
    <row r="44" spans="2:34" ht="13" x14ac:dyDescent="0.2">
      <c r="AH44" s="240"/>
    </row>
    <row r="45" spans="2:34" ht="13" x14ac:dyDescent="0.2">
      <c r="X45" s="240"/>
    </row>
    <row r="46" spans="2:34" ht="13" x14ac:dyDescent="0.2"/>
    <row r="47" spans="2:34" ht="13" x14ac:dyDescent="0.2"/>
    <row r="48" spans="2:34" ht="13" x14ac:dyDescent="0.2">
      <c r="W48" s="240"/>
      <c r="Y48" s="240"/>
      <c r="Z48" s="240"/>
      <c r="AA48" s="240"/>
      <c r="AB48" s="240"/>
      <c r="AC48" s="240"/>
      <c r="AD48" s="240"/>
      <c r="AE48" s="240"/>
      <c r="AF48" s="240"/>
      <c r="AG48" s="240"/>
      <c r="AH48" s="240"/>
    </row>
    <row r="49" spans="28:34" ht="13" x14ac:dyDescent="0.2"/>
    <row r="50" spans="28:34" ht="13" x14ac:dyDescent="0.2">
      <c r="AE50" s="240"/>
      <c r="AF50" s="240"/>
      <c r="AG50" s="240"/>
      <c r="AH50" s="240"/>
    </row>
    <row r="51" spans="28:34" ht="13" x14ac:dyDescent="0.2">
      <c r="AC51" s="240"/>
      <c r="AD51" s="240"/>
      <c r="AE51" s="240"/>
      <c r="AF51" s="240"/>
      <c r="AG51" s="240"/>
      <c r="AH51" s="240"/>
    </row>
    <row r="52" spans="28:34" ht="13" x14ac:dyDescent="0.2"/>
    <row r="53" spans="28:34" ht="13" x14ac:dyDescent="0.2">
      <c r="AF53" s="240"/>
      <c r="AG53" s="240"/>
      <c r="AH53" s="240"/>
    </row>
    <row r="54" spans="28:34" ht="13" x14ac:dyDescent="0.2">
      <c r="AH54" s="240"/>
    </row>
    <row r="55" spans="28:34" ht="13" x14ac:dyDescent="0.2"/>
    <row r="56" spans="28:34" ht="13" x14ac:dyDescent="0.2">
      <c r="AB56" s="240"/>
      <c r="AC56" s="240"/>
      <c r="AD56" s="240"/>
      <c r="AE56" s="240"/>
      <c r="AF56" s="240"/>
      <c r="AG56" s="240"/>
      <c r="AH56" s="240"/>
    </row>
    <row r="57" spans="28:34" ht="13" x14ac:dyDescent="0.2">
      <c r="AH57" s="240"/>
    </row>
    <row r="58" spans="28:34" ht="13" x14ac:dyDescent="0.2">
      <c r="AH58" s="240"/>
    </row>
    <row r="59" spans="28:34" ht="13" x14ac:dyDescent="0.2"/>
    <row r="60" spans="28:34" ht="13" x14ac:dyDescent="0.2"/>
    <row r="61" spans="28:34" ht="13" x14ac:dyDescent="0.2"/>
    <row r="62" spans="28:34" ht="13" x14ac:dyDescent="0.2"/>
    <row r="63" spans="28:34" ht="13" x14ac:dyDescent="0.2">
      <c r="AH63" s="240"/>
    </row>
    <row r="64" spans="28:34" ht="13" x14ac:dyDescent="0.2">
      <c r="AG64" s="240"/>
      <c r="AH64" s="240"/>
    </row>
    <row r="65" spans="28:34" ht="13" x14ac:dyDescent="0.2"/>
    <row r="66" spans="28:34" ht="13" x14ac:dyDescent="0.2"/>
    <row r="67" spans="28:34" ht="13" x14ac:dyDescent="0.2"/>
    <row r="68" spans="28:34" ht="13" x14ac:dyDescent="0.2">
      <c r="AB68" s="240"/>
      <c r="AC68" s="240"/>
      <c r="AD68" s="240"/>
      <c r="AE68" s="240"/>
      <c r="AF68" s="240"/>
      <c r="AG68" s="240"/>
      <c r="AH68" s="240"/>
    </row>
    <row r="69" spans="28:34" ht="13" x14ac:dyDescent="0.2">
      <c r="AF69" s="240"/>
      <c r="AG69" s="240"/>
      <c r="AH69" s="240"/>
    </row>
    <row r="70" spans="28:34" ht="13" x14ac:dyDescent="0.2"/>
    <row r="71" spans="28:34" ht="13" x14ac:dyDescent="0.2"/>
    <row r="72" spans="28:34" ht="13" x14ac:dyDescent="0.2"/>
    <row r="73" spans="28:34" ht="13" x14ac:dyDescent="0.2"/>
    <row r="74" spans="28:34" ht="13" x14ac:dyDescent="0.2"/>
    <row r="75" spans="28:34" ht="13" x14ac:dyDescent="0.2">
      <c r="AH75" s="240"/>
    </row>
    <row r="76" spans="28:34" ht="13" x14ac:dyDescent="0.2">
      <c r="AF76" s="240"/>
      <c r="AG76" s="240"/>
      <c r="AH76" s="240"/>
    </row>
    <row r="77" spans="28:34" ht="13" x14ac:dyDescent="0.2">
      <c r="AG77" s="240"/>
      <c r="AH77" s="240"/>
    </row>
    <row r="78" spans="28:34" ht="13" x14ac:dyDescent="0.2"/>
    <row r="79" spans="28:34" ht="13" x14ac:dyDescent="0.2"/>
    <row r="80" spans="28:34" ht="13" x14ac:dyDescent="0.2"/>
    <row r="81" spans="25:34" ht="13" x14ac:dyDescent="0.2"/>
    <row r="82" spans="25:34" ht="13" x14ac:dyDescent="0.2">
      <c r="Y82" s="240"/>
    </row>
    <row r="83" spans="25:34" ht="13" x14ac:dyDescent="0.2">
      <c r="Y83" s="240"/>
      <c r="Z83" s="240"/>
      <c r="AA83" s="240"/>
      <c r="AB83" s="240"/>
      <c r="AC83" s="240"/>
      <c r="AD83" s="240"/>
      <c r="AE83" s="240"/>
      <c r="AF83" s="240"/>
      <c r="AG83" s="240"/>
      <c r="AH83" s="240"/>
    </row>
    <row r="84" spans="25:34" ht="13" x14ac:dyDescent="0.2"/>
    <row r="85" spans="25:34" ht="13" x14ac:dyDescent="0.2"/>
    <row r="86" spans="25:34" ht="13" x14ac:dyDescent="0.2"/>
    <row r="87" spans="25:34" ht="13" x14ac:dyDescent="0.2"/>
    <row r="88" spans="25:34" ht="13" x14ac:dyDescent="0.2">
      <c r="AH88" s="24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0"/>
      <c r="AG94" s="240"/>
      <c r="AH94" s="240"/>
    </row>
    <row r="95" spans="25:34" ht="13.5" customHeight="1" x14ac:dyDescent="0.2">
      <c r="AH95" s="24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0"/>
    </row>
    <row r="102" spans="33:34" ht="13.5" customHeight="1" x14ac:dyDescent="0.2"/>
    <row r="103" spans="33:34" ht="13.5" customHeight="1" x14ac:dyDescent="0.2"/>
    <row r="104" spans="33:34" ht="13.5" customHeight="1" x14ac:dyDescent="0.2">
      <c r="AG104" s="240"/>
      <c r="AH104" s="24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0"/>
    </row>
    <row r="117" spans="34:122" ht="13.5" customHeight="1" x14ac:dyDescent="0.2"/>
    <row r="118" spans="34:122" ht="13.5" customHeight="1" x14ac:dyDescent="0.2"/>
    <row r="119" spans="34:122" ht="13.5" customHeight="1" x14ac:dyDescent="0.2"/>
    <row r="120" spans="34:122" ht="13.5" customHeight="1" x14ac:dyDescent="0.2">
      <c r="AH120" s="240"/>
    </row>
    <row r="121" spans="34:122" ht="13.5" customHeight="1" x14ac:dyDescent="0.2">
      <c r="AH121" s="240"/>
    </row>
    <row r="122" spans="34:122" ht="13.5" customHeight="1" x14ac:dyDescent="0.2"/>
    <row r="123" spans="34:122" ht="13.5" customHeight="1" x14ac:dyDescent="0.2"/>
    <row r="124" spans="34:122" ht="13.5" customHeight="1" x14ac:dyDescent="0.2"/>
    <row r="125" spans="34:122" ht="13.5" customHeight="1" x14ac:dyDescent="0.2">
      <c r="DR125" s="240" t="s">
        <v>428</v>
      </c>
    </row>
  </sheetData>
  <sheetProtection algorithmName="SHA-512" hashValue="VYoSn0TzKxGydET2Lu53Qihl3ceLGsMOWvXmxTJKu4yK2pVgGGZSEzU0d9fE3AiGNZhDV8x9teLKN0q0fxTIbg==" saltValue="FEZluzR5NPTltbGpssyYZ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34" width="2.453125" style="241" customWidth="1"/>
    <col min="35" max="122" width="2.453125" style="240" customWidth="1"/>
    <col min="123" max="16384" width="2.453125" style="240" hidden="1"/>
  </cols>
  <sheetData>
    <row r="1" spans="2:34" ht="13.5" customHeight="1" x14ac:dyDescent="0.2">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ht="13" x14ac:dyDescent="0.2">
      <c r="S2" s="240"/>
      <c r="AH2" s="240"/>
    </row>
    <row r="3" spans="2:34" ht="13" x14ac:dyDescent="0.2">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ht="13" x14ac:dyDescent="0.2"/>
    <row r="5" spans="2:34" ht="13" x14ac:dyDescent="0.2"/>
    <row r="6" spans="2:34" ht="13" x14ac:dyDescent="0.2"/>
    <row r="7" spans="2:34" ht="13" x14ac:dyDescent="0.2"/>
    <row r="8" spans="2:34" ht="13" x14ac:dyDescent="0.2"/>
    <row r="9" spans="2:34" ht="13" x14ac:dyDescent="0.2">
      <c r="AH9" s="24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40"/>
    </row>
    <row r="18" spans="12:34" ht="13" x14ac:dyDescent="0.2"/>
    <row r="19" spans="12:34" ht="13" x14ac:dyDescent="0.2"/>
    <row r="20" spans="12:34" ht="13" x14ac:dyDescent="0.2">
      <c r="AH20" s="240"/>
    </row>
    <row r="21" spans="12:34" ht="13" x14ac:dyDescent="0.2">
      <c r="AH21" s="240"/>
    </row>
    <row r="22" spans="12:34" ht="13" x14ac:dyDescent="0.2"/>
    <row r="23" spans="12:34" ht="13" x14ac:dyDescent="0.2"/>
    <row r="24" spans="12:34" ht="13" x14ac:dyDescent="0.2">
      <c r="Q24" s="240"/>
    </row>
    <row r="25" spans="12:34" ht="13" x14ac:dyDescent="0.2"/>
    <row r="26" spans="12:34" ht="13" x14ac:dyDescent="0.2"/>
    <row r="27" spans="12:34" ht="13" x14ac:dyDescent="0.2"/>
    <row r="28" spans="12:34" ht="13" x14ac:dyDescent="0.2">
      <c r="O28" s="240"/>
      <c r="T28" s="240"/>
      <c r="AH28" s="240"/>
    </row>
    <row r="29" spans="12:34" ht="13" x14ac:dyDescent="0.2"/>
    <row r="30" spans="12:34" ht="13" x14ac:dyDescent="0.2"/>
    <row r="31" spans="12:34" ht="13" x14ac:dyDescent="0.2">
      <c r="Q31" s="240"/>
    </row>
    <row r="32" spans="12:34" ht="13" x14ac:dyDescent="0.2">
      <c r="L32" s="240"/>
    </row>
    <row r="33" spans="2:34" ht="13" x14ac:dyDescent="0.2">
      <c r="C33" s="240"/>
      <c r="E33" s="240"/>
      <c r="G33" s="240"/>
      <c r="I33" s="240"/>
      <c r="X33" s="240"/>
    </row>
    <row r="34" spans="2:34" ht="13" x14ac:dyDescent="0.2">
      <c r="B34" s="240"/>
      <c r="P34" s="240"/>
      <c r="R34" s="240"/>
      <c r="T34" s="240"/>
    </row>
    <row r="35" spans="2:34" ht="13" x14ac:dyDescent="0.2">
      <c r="D35" s="240"/>
      <c r="W35" s="240"/>
      <c r="AC35" s="240"/>
      <c r="AD35" s="240"/>
      <c r="AE35" s="240"/>
      <c r="AF35" s="240"/>
      <c r="AG35" s="240"/>
      <c r="AH35" s="240"/>
    </row>
    <row r="36" spans="2:34" ht="13" x14ac:dyDescent="0.2">
      <c r="H36" s="240"/>
      <c r="J36" s="240"/>
      <c r="K36" s="240"/>
      <c r="M36" s="240"/>
      <c r="Y36" s="240"/>
      <c r="Z36" s="240"/>
      <c r="AA36" s="240"/>
      <c r="AB36" s="240"/>
      <c r="AC36" s="240"/>
      <c r="AD36" s="240"/>
      <c r="AE36" s="240"/>
      <c r="AF36" s="240"/>
      <c r="AG36" s="240"/>
      <c r="AH36" s="240"/>
    </row>
    <row r="37" spans="2:34" ht="13" x14ac:dyDescent="0.2">
      <c r="AH37" s="240"/>
    </row>
    <row r="38" spans="2:34" ht="13" x14ac:dyDescent="0.2">
      <c r="AG38" s="240"/>
      <c r="AH38" s="240"/>
    </row>
    <row r="39" spans="2:34" ht="13" x14ac:dyDescent="0.2"/>
    <row r="40" spans="2:34" ht="13" x14ac:dyDescent="0.2">
      <c r="X40" s="240"/>
    </row>
    <row r="41" spans="2:34" ht="13" x14ac:dyDescent="0.2">
      <c r="R41" s="240"/>
    </row>
    <row r="42" spans="2:34" ht="13" x14ac:dyDescent="0.2">
      <c r="W42" s="240"/>
    </row>
    <row r="43" spans="2:34" ht="13" x14ac:dyDescent="0.2">
      <c r="Y43" s="240"/>
      <c r="Z43" s="240"/>
      <c r="AA43" s="240"/>
      <c r="AB43" s="240"/>
      <c r="AC43" s="240"/>
      <c r="AD43" s="240"/>
      <c r="AE43" s="240"/>
      <c r="AF43" s="240"/>
      <c r="AG43" s="240"/>
      <c r="AH43" s="240"/>
    </row>
    <row r="44" spans="2:34" ht="13" x14ac:dyDescent="0.2">
      <c r="AH44" s="240"/>
    </row>
    <row r="45" spans="2:34" ht="13" x14ac:dyDescent="0.2">
      <c r="X45" s="240"/>
    </row>
    <row r="46" spans="2:34" ht="13" x14ac:dyDescent="0.2"/>
    <row r="47" spans="2:34" ht="13" x14ac:dyDescent="0.2"/>
    <row r="48" spans="2:34" ht="13" x14ac:dyDescent="0.2">
      <c r="W48" s="240"/>
      <c r="Y48" s="240"/>
      <c r="Z48" s="240"/>
      <c r="AA48" s="240"/>
      <c r="AB48" s="240"/>
      <c r="AC48" s="240"/>
      <c r="AD48" s="240"/>
      <c r="AE48" s="240"/>
      <c r="AF48" s="240"/>
      <c r="AG48" s="240"/>
      <c r="AH48" s="240"/>
    </row>
    <row r="49" spans="28:34" ht="13" x14ac:dyDescent="0.2"/>
    <row r="50" spans="28:34" ht="13" x14ac:dyDescent="0.2">
      <c r="AE50" s="240"/>
      <c r="AF50" s="240"/>
      <c r="AG50" s="240"/>
      <c r="AH50" s="240"/>
    </row>
    <row r="51" spans="28:34" ht="13" x14ac:dyDescent="0.2">
      <c r="AC51" s="240"/>
      <c r="AD51" s="240"/>
      <c r="AE51" s="240"/>
      <c r="AF51" s="240"/>
      <c r="AG51" s="240"/>
      <c r="AH51" s="240"/>
    </row>
    <row r="52" spans="28:34" ht="13" x14ac:dyDescent="0.2"/>
    <row r="53" spans="28:34" ht="13" x14ac:dyDescent="0.2">
      <c r="AF53" s="240"/>
      <c r="AG53" s="240"/>
      <c r="AH53" s="240"/>
    </row>
    <row r="54" spans="28:34" ht="13" x14ac:dyDescent="0.2">
      <c r="AH54" s="240"/>
    </row>
    <row r="55" spans="28:34" ht="13" x14ac:dyDescent="0.2"/>
    <row r="56" spans="28:34" ht="13" x14ac:dyDescent="0.2">
      <c r="AB56" s="240"/>
      <c r="AC56" s="240"/>
      <c r="AD56" s="240"/>
      <c r="AE56" s="240"/>
      <c r="AF56" s="240"/>
      <c r="AG56" s="240"/>
      <c r="AH56" s="240"/>
    </row>
    <row r="57" spans="28:34" ht="13" x14ac:dyDescent="0.2">
      <c r="AH57" s="240"/>
    </row>
    <row r="58" spans="28:34" ht="13" x14ac:dyDescent="0.2">
      <c r="AH58" s="240"/>
    </row>
    <row r="59" spans="28:34" ht="13" x14ac:dyDescent="0.2">
      <c r="AG59" s="240"/>
      <c r="AH59" s="240"/>
    </row>
    <row r="60" spans="28:34" ht="13" x14ac:dyDescent="0.2"/>
    <row r="61" spans="28:34" ht="13" x14ac:dyDescent="0.2"/>
    <row r="62" spans="28:34" ht="13" x14ac:dyDescent="0.2"/>
    <row r="63" spans="28:34" ht="13" x14ac:dyDescent="0.2">
      <c r="AH63" s="240"/>
    </row>
    <row r="64" spans="28:34" ht="13" x14ac:dyDescent="0.2">
      <c r="AG64" s="240"/>
      <c r="AH64" s="240"/>
    </row>
    <row r="65" spans="28:34" ht="13" x14ac:dyDescent="0.2"/>
    <row r="66" spans="28:34" ht="13" x14ac:dyDescent="0.2"/>
    <row r="67" spans="28:34" ht="13" x14ac:dyDescent="0.2"/>
    <row r="68" spans="28:34" ht="13" x14ac:dyDescent="0.2">
      <c r="AB68" s="240"/>
      <c r="AC68" s="240"/>
      <c r="AD68" s="240"/>
      <c r="AE68" s="240"/>
      <c r="AF68" s="240"/>
      <c r="AG68" s="240"/>
      <c r="AH68" s="240"/>
    </row>
    <row r="69" spans="28:34" ht="13" x14ac:dyDescent="0.2">
      <c r="AF69" s="240"/>
      <c r="AG69" s="240"/>
      <c r="AH69" s="240"/>
    </row>
    <row r="70" spans="28:34" ht="13" x14ac:dyDescent="0.2"/>
    <row r="71" spans="28:34" ht="13" x14ac:dyDescent="0.2"/>
    <row r="72" spans="28:34" ht="13" x14ac:dyDescent="0.2"/>
    <row r="73" spans="28:34" ht="13" x14ac:dyDescent="0.2"/>
    <row r="74" spans="28:34" ht="13" x14ac:dyDescent="0.2"/>
    <row r="75" spans="28:34" ht="13" x14ac:dyDescent="0.2">
      <c r="AH75" s="240"/>
    </row>
    <row r="76" spans="28:34" ht="13" x14ac:dyDescent="0.2">
      <c r="AF76" s="240"/>
      <c r="AG76" s="240"/>
      <c r="AH76" s="240"/>
    </row>
    <row r="77" spans="28:34" ht="13" x14ac:dyDescent="0.2">
      <c r="AG77" s="240"/>
      <c r="AH77" s="240"/>
    </row>
    <row r="78" spans="28:34" ht="13" x14ac:dyDescent="0.2"/>
    <row r="79" spans="28:34" ht="13" x14ac:dyDescent="0.2"/>
    <row r="80" spans="28:34" ht="13" x14ac:dyDescent="0.2"/>
    <row r="81" spans="25:34" ht="13" x14ac:dyDescent="0.2"/>
    <row r="82" spans="25:34" ht="13" x14ac:dyDescent="0.2">
      <c r="Y82" s="240"/>
    </row>
    <row r="83" spans="25:34" ht="13" x14ac:dyDescent="0.2">
      <c r="Y83" s="240"/>
      <c r="Z83" s="240"/>
      <c r="AA83" s="240"/>
      <c r="AB83" s="240"/>
      <c r="AC83" s="240"/>
      <c r="AD83" s="240"/>
      <c r="AE83" s="240"/>
      <c r="AF83" s="240"/>
      <c r="AG83" s="240"/>
      <c r="AH83" s="240"/>
    </row>
    <row r="84" spans="25:34" ht="13" x14ac:dyDescent="0.2"/>
    <row r="85" spans="25:34" ht="13" x14ac:dyDescent="0.2"/>
    <row r="86" spans="25:34" ht="13" x14ac:dyDescent="0.2"/>
    <row r="87" spans="25:34" ht="13" x14ac:dyDescent="0.2"/>
    <row r="88" spans="25:34" ht="13" x14ac:dyDescent="0.2">
      <c r="AH88" s="24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0"/>
      <c r="AG94" s="240"/>
      <c r="AH94" s="240"/>
    </row>
    <row r="95" spans="25:34" ht="13.5" customHeight="1" x14ac:dyDescent="0.2">
      <c r="AH95" s="24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0"/>
    </row>
    <row r="102" spans="33:34" ht="13.5" customHeight="1" x14ac:dyDescent="0.2"/>
    <row r="103" spans="33:34" ht="13.5" customHeight="1" x14ac:dyDescent="0.2"/>
    <row r="104" spans="33:34" ht="13.5" customHeight="1" x14ac:dyDescent="0.2">
      <c r="AG104" s="240"/>
      <c r="AH104" s="24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0"/>
    </row>
    <row r="117" spans="34:122" ht="13.5" customHeight="1" x14ac:dyDescent="0.2"/>
    <row r="118" spans="34:122" ht="13.5" customHeight="1" x14ac:dyDescent="0.2"/>
    <row r="119" spans="34:122" ht="13.5" customHeight="1" x14ac:dyDescent="0.2"/>
    <row r="120" spans="34:122" ht="13.5" customHeight="1" x14ac:dyDescent="0.2">
      <c r="AH120" s="240"/>
    </row>
    <row r="121" spans="34:122" ht="13.5" customHeight="1" x14ac:dyDescent="0.2">
      <c r="AH121" s="240"/>
    </row>
    <row r="122" spans="34:122" ht="13.5" customHeight="1" x14ac:dyDescent="0.2"/>
    <row r="123" spans="34:122" ht="13.5" customHeight="1" x14ac:dyDescent="0.2"/>
    <row r="124" spans="34:122" ht="13.5" customHeight="1" x14ac:dyDescent="0.2"/>
    <row r="125" spans="34:122" ht="13.5" customHeight="1" x14ac:dyDescent="0.2">
      <c r="DR125" s="240" t="s">
        <v>428</v>
      </c>
    </row>
  </sheetData>
  <sheetProtection algorithmName="SHA-512" hashValue="P6jKrOEQa00b8dLipv0FmixYw0oMvKyjDPuBjGKeMX5G1XvkFIMbqKTYXuiOLdsufnJnPRz1KyOdw91r/Fzl+g==" saltValue="aPI2/SrHLGuYUWMpTsgJt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550</v>
      </c>
      <c r="E2" s="149"/>
      <c r="F2" s="150" t="s">
        <v>551</v>
      </c>
      <c r="G2" s="151"/>
      <c r="H2" s="152"/>
    </row>
    <row r="3" spans="1:8" x14ac:dyDescent="0.2">
      <c r="A3" s="148" t="s">
        <v>470</v>
      </c>
      <c r="B3" s="153"/>
      <c r="C3" s="154"/>
      <c r="D3" s="155">
        <v>156658</v>
      </c>
      <c r="E3" s="156"/>
      <c r="F3" s="157">
        <v>74581</v>
      </c>
      <c r="G3" s="158"/>
      <c r="H3" s="159"/>
    </row>
    <row r="4" spans="1:8" x14ac:dyDescent="0.2">
      <c r="A4" s="160"/>
      <c r="B4" s="161"/>
      <c r="C4" s="162"/>
      <c r="D4" s="163">
        <v>138386</v>
      </c>
      <c r="E4" s="164"/>
      <c r="F4" s="165">
        <v>41563</v>
      </c>
      <c r="G4" s="166"/>
      <c r="H4" s="167"/>
    </row>
    <row r="5" spans="1:8" x14ac:dyDescent="0.2">
      <c r="A5" s="148" t="s">
        <v>472</v>
      </c>
      <c r="B5" s="153"/>
      <c r="C5" s="154"/>
      <c r="D5" s="155">
        <v>73395</v>
      </c>
      <c r="E5" s="156"/>
      <c r="F5" s="157">
        <v>76347</v>
      </c>
      <c r="G5" s="158"/>
      <c r="H5" s="159"/>
    </row>
    <row r="6" spans="1:8" x14ac:dyDescent="0.2">
      <c r="A6" s="160"/>
      <c r="B6" s="161"/>
      <c r="C6" s="162"/>
      <c r="D6" s="163">
        <v>60674</v>
      </c>
      <c r="E6" s="164"/>
      <c r="F6" s="165">
        <v>41762</v>
      </c>
      <c r="G6" s="166"/>
      <c r="H6" s="167"/>
    </row>
    <row r="7" spans="1:8" x14ac:dyDescent="0.2">
      <c r="A7" s="148" t="s">
        <v>473</v>
      </c>
      <c r="B7" s="153"/>
      <c r="C7" s="154"/>
      <c r="D7" s="155">
        <v>54038</v>
      </c>
      <c r="E7" s="156"/>
      <c r="F7" s="157">
        <v>69604</v>
      </c>
      <c r="G7" s="158"/>
      <c r="H7" s="159"/>
    </row>
    <row r="8" spans="1:8" x14ac:dyDescent="0.2">
      <c r="A8" s="160"/>
      <c r="B8" s="161"/>
      <c r="C8" s="162"/>
      <c r="D8" s="163">
        <v>39003</v>
      </c>
      <c r="E8" s="164"/>
      <c r="F8" s="165">
        <v>36247</v>
      </c>
      <c r="G8" s="166"/>
      <c r="H8" s="167"/>
    </row>
    <row r="9" spans="1:8" x14ac:dyDescent="0.2">
      <c r="A9" s="148" t="s">
        <v>474</v>
      </c>
      <c r="B9" s="153"/>
      <c r="C9" s="154"/>
      <c r="D9" s="155">
        <v>76900</v>
      </c>
      <c r="E9" s="156"/>
      <c r="F9" s="157">
        <v>68410</v>
      </c>
      <c r="G9" s="158"/>
      <c r="H9" s="159"/>
    </row>
    <row r="10" spans="1:8" x14ac:dyDescent="0.2">
      <c r="A10" s="160"/>
      <c r="B10" s="161"/>
      <c r="C10" s="162"/>
      <c r="D10" s="163">
        <v>51251</v>
      </c>
      <c r="E10" s="164"/>
      <c r="F10" s="165">
        <v>35086</v>
      </c>
      <c r="G10" s="166"/>
      <c r="H10" s="167"/>
    </row>
    <row r="11" spans="1:8" x14ac:dyDescent="0.2">
      <c r="A11" s="148" t="s">
        <v>475</v>
      </c>
      <c r="B11" s="153"/>
      <c r="C11" s="154"/>
      <c r="D11" s="155">
        <v>81347</v>
      </c>
      <c r="E11" s="156"/>
      <c r="F11" s="157">
        <v>73019</v>
      </c>
      <c r="G11" s="158"/>
      <c r="H11" s="159"/>
    </row>
    <row r="12" spans="1:8" x14ac:dyDescent="0.2">
      <c r="A12" s="160"/>
      <c r="B12" s="161"/>
      <c r="C12" s="168"/>
      <c r="D12" s="163">
        <v>49020</v>
      </c>
      <c r="E12" s="164"/>
      <c r="F12" s="165">
        <v>39427</v>
      </c>
      <c r="G12" s="166"/>
      <c r="H12" s="167"/>
    </row>
    <row r="13" spans="1:8" x14ac:dyDescent="0.2">
      <c r="A13" s="148"/>
      <c r="B13" s="153"/>
      <c r="C13" s="169"/>
      <c r="D13" s="170">
        <v>88468</v>
      </c>
      <c r="E13" s="171"/>
      <c r="F13" s="172">
        <v>72392</v>
      </c>
      <c r="G13" s="173"/>
      <c r="H13" s="159"/>
    </row>
    <row r="14" spans="1:8" x14ac:dyDescent="0.2">
      <c r="A14" s="160"/>
      <c r="B14" s="161"/>
      <c r="C14" s="162"/>
      <c r="D14" s="163">
        <v>67667</v>
      </c>
      <c r="E14" s="164"/>
      <c r="F14" s="165">
        <v>38817</v>
      </c>
      <c r="G14" s="166"/>
      <c r="H14" s="167"/>
    </row>
    <row r="17" spans="1:11" x14ac:dyDescent="0.2">
      <c r="A17" s="144" t="s">
        <v>552</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553</v>
      </c>
      <c r="B19" s="174">
        <f>ROUND(VALUE(SUBSTITUTE(実質収支比率等に係る経年分析!F$48,"▲","-")),2)</f>
        <v>6.74</v>
      </c>
      <c r="C19" s="174">
        <f>ROUND(VALUE(SUBSTITUTE(実質収支比率等に係る経年分析!G$48,"▲","-")),2)</f>
        <v>4.01</v>
      </c>
      <c r="D19" s="174">
        <f>ROUND(VALUE(SUBSTITUTE(実質収支比率等に係る経年分析!H$48,"▲","-")),2)</f>
        <v>7.01</v>
      </c>
      <c r="E19" s="174">
        <f>ROUND(VALUE(SUBSTITUTE(実質収支比率等に係る経年分析!I$48,"▲","-")),2)</f>
        <v>6.39</v>
      </c>
      <c r="F19" s="174">
        <f>ROUND(VALUE(SUBSTITUTE(実質収支比率等に係る経年分析!J$48,"▲","-")),2)</f>
        <v>8.86</v>
      </c>
    </row>
    <row r="20" spans="1:11" x14ac:dyDescent="0.2">
      <c r="A20" s="174" t="s">
        <v>554</v>
      </c>
      <c r="B20" s="174">
        <f>ROUND(VALUE(SUBSTITUTE(実質収支比率等に係る経年分析!F$47,"▲","-")),2)</f>
        <v>39.79</v>
      </c>
      <c r="C20" s="174">
        <f>ROUND(VALUE(SUBSTITUTE(実質収支比率等に係る経年分析!G$47,"▲","-")),2)</f>
        <v>41.91</v>
      </c>
      <c r="D20" s="174">
        <f>ROUND(VALUE(SUBSTITUTE(実質収支比率等に係る経年分析!H$47,"▲","-")),2)</f>
        <v>41.54</v>
      </c>
      <c r="E20" s="174">
        <f>ROUND(VALUE(SUBSTITUTE(実質収支比率等に係る経年分析!I$47,"▲","-")),2)</f>
        <v>48.77</v>
      </c>
      <c r="F20" s="174">
        <f>ROUND(VALUE(SUBSTITUTE(実質収支比率等に係る経年分析!J$47,"▲","-")),2)</f>
        <v>49.25</v>
      </c>
    </row>
    <row r="21" spans="1:11" x14ac:dyDescent="0.2">
      <c r="A21" s="174" t="s">
        <v>555</v>
      </c>
      <c r="B21" s="174">
        <f>IF(ISNUMBER(VALUE(SUBSTITUTE(実質収支比率等に係る経年分析!F$49,"▲","-"))),ROUND(VALUE(SUBSTITUTE(実質収支比率等に係る経年分析!F$49,"▲","-")),2),NA())</f>
        <v>10.64</v>
      </c>
      <c r="C21" s="174">
        <f>IF(ISNUMBER(VALUE(SUBSTITUTE(実質収支比率等に係る経年分析!G$49,"▲","-"))),ROUND(VALUE(SUBSTITUTE(実質収支比率等に係る経年分析!G$49,"▲","-")),2),NA())</f>
        <v>-2.41</v>
      </c>
      <c r="D21" s="174">
        <f>IF(ISNUMBER(VALUE(SUBSTITUTE(実質収支比率等に係る経年分析!H$49,"▲","-"))),ROUND(VALUE(SUBSTITUTE(実質収支比率等に係る経年分析!H$49,"▲","-")),2),NA())</f>
        <v>11.92</v>
      </c>
      <c r="E21" s="174">
        <f>IF(ISNUMBER(VALUE(SUBSTITUTE(実質収支比率等に係る経年分析!I$49,"▲","-"))),ROUND(VALUE(SUBSTITUTE(実質収支比率等に係る経年分析!I$49,"▲","-")),2),NA())</f>
        <v>2.57</v>
      </c>
      <c r="F21" s="174">
        <f>IF(ISNUMBER(VALUE(SUBSTITUTE(実質収支比率等に係る経年分析!J$49,"▲","-"))),ROUND(VALUE(SUBSTITUTE(実質収支比率等に係る経年分析!J$49,"▲","-")),2),NA())</f>
        <v>2.52</v>
      </c>
    </row>
    <row r="24" spans="1:11" x14ac:dyDescent="0.2">
      <c r="A24" s="144" t="s">
        <v>556</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557</v>
      </c>
      <c r="C26" s="175" t="s">
        <v>558</v>
      </c>
      <c r="D26" s="175" t="s">
        <v>557</v>
      </c>
      <c r="E26" s="175" t="s">
        <v>558</v>
      </c>
      <c r="F26" s="175" t="s">
        <v>557</v>
      </c>
      <c r="G26" s="175" t="s">
        <v>558</v>
      </c>
      <c r="H26" s="175" t="s">
        <v>557</v>
      </c>
      <c r="I26" s="175" t="s">
        <v>558</v>
      </c>
      <c r="J26" s="175" t="s">
        <v>557</v>
      </c>
      <c r="K26" s="175" t="s">
        <v>558</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0.57999999999999996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0.28999999999999998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0.44</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備前市飲料水供給事業特別会計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x14ac:dyDescent="0.2">
      <c r="A30" s="175" t="str">
        <f>IF(連結実質赤字比率に係る赤字・黒字の構成分析!C$40="",NA(),連結実質赤字比率に係る赤字・黒字の構成分析!C$40)</f>
        <v>備前市土地取得事業特別会計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0.33</v>
      </c>
    </row>
    <row r="31" spans="1:11" x14ac:dyDescent="0.2">
      <c r="A31" s="175" t="str">
        <f>IF(連結実質赤字比率に係る赤字・黒字の構成分析!C$39="",NA(),連結実質赤字比率に係る赤字・黒字の構成分析!C$39)</f>
        <v>備前市国民健康保険事業特別会計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1.1599999999999999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1.83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1.46</v>
      </c>
    </row>
    <row r="32" spans="1:11" x14ac:dyDescent="0.2">
      <c r="A32" s="175" t="str">
        <f>IF(連結実質赤字比率に係る赤字・黒字の構成分析!C$38="",NA(),連結実質赤字比率に係る赤字・黒字の構成分析!C$38)</f>
        <v>備前市介護保険事業特別会計（介護保険事業勘定）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2.77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v>
      </c>
    </row>
    <row r="33" spans="1:16" x14ac:dyDescent="0.2">
      <c r="A33" s="175" t="str">
        <f>IF(連結実質赤字比率に係る赤字・黒字の構成分析!C$37="",NA(),連結実質赤字比率に係る赤字・黒字の構成分析!C$37)</f>
        <v>備前市下水道事業会計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2.5299999999999998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8.2100000000000009</v>
      </c>
    </row>
    <row r="35" spans="1:16" x14ac:dyDescent="0.2">
      <c r="A35" s="175" t="str">
        <f>IF(連結実質赤字比率に係る赤字・黒字の構成分析!C$35="",NA(),連結実質赤字比率に係る赤字・黒字の構成分析!C$35)</f>
        <v>備前市病院事業会計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13.84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12.65</v>
      </c>
    </row>
    <row r="36" spans="1:16" x14ac:dyDescent="0.2">
      <c r="A36" s="175" t="str">
        <f>IF(連結実質赤字比率に係る赤字・黒字の構成分析!C$34="",NA(),連結実質赤字比率に係る赤字・黒字の構成分析!C$34)</f>
        <v>備前市水道事業会計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17.399999999999999</v>
      </c>
    </row>
    <row r="39" spans="1:16" x14ac:dyDescent="0.2">
      <c r="A39" s="144" t="s">
        <v>559</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560</v>
      </c>
      <c r="C41" s="176"/>
      <c r="D41" s="176" t="s">
        <v>561</v>
      </c>
      <c r="E41" s="176" t="s">
        <v>560</v>
      </c>
      <c r="F41" s="176"/>
      <c r="G41" s="176" t="s">
        <v>561</v>
      </c>
      <c r="H41" s="176" t="s">
        <v>560</v>
      </c>
      <c r="I41" s="176"/>
      <c r="J41" s="176" t="s">
        <v>561</v>
      </c>
      <c r="K41" s="176" t="s">
        <v>560</v>
      </c>
      <c r="L41" s="176"/>
      <c r="M41" s="176" t="s">
        <v>561</v>
      </c>
      <c r="N41" s="176" t="s">
        <v>560</v>
      </c>
      <c r="O41" s="176"/>
      <c r="P41" s="176" t="s">
        <v>561</v>
      </c>
    </row>
    <row r="42" spans="1:16" x14ac:dyDescent="0.2">
      <c r="A42" s="176" t="s">
        <v>562</v>
      </c>
      <c r="B42" s="176"/>
      <c r="C42" s="176"/>
      <c r="D42" s="176">
        <f>'実質公債費比率（分子）の構造'!K$52</f>
        <v>2556</v>
      </c>
      <c r="E42" s="176"/>
      <c r="F42" s="176"/>
      <c r="G42" s="176">
        <f>'実質公債費比率（分子）の構造'!L$52</f>
        <v>2542</v>
      </c>
      <c r="H42" s="176"/>
      <c r="I42" s="176"/>
      <c r="J42" s="176">
        <f>'実質公債費比率（分子）の構造'!M$52</f>
        <v>2648</v>
      </c>
      <c r="K42" s="176"/>
      <c r="L42" s="176"/>
      <c r="M42" s="176">
        <f>'実質公債費比率（分子）の構造'!N$52</f>
        <v>2679</v>
      </c>
      <c r="N42" s="176"/>
      <c r="O42" s="176"/>
      <c r="P42" s="176">
        <f>'実質公債費比率（分子）の構造'!O$52</f>
        <v>2611</v>
      </c>
    </row>
    <row r="43" spans="1:16" x14ac:dyDescent="0.2">
      <c r="A43" s="176" t="s">
        <v>508</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563</v>
      </c>
      <c r="B44" s="176">
        <f>'実質公債費比率（分子）の構造'!K$50</f>
        <v>11</v>
      </c>
      <c r="C44" s="176"/>
      <c r="D44" s="176"/>
      <c r="E44" s="176">
        <f>'実質公債費比率（分子）の構造'!L$50</f>
        <v>10</v>
      </c>
      <c r="F44" s="176"/>
      <c r="G44" s="176"/>
      <c r="H44" s="176">
        <f>'実質公債費比率（分子）の構造'!M$50</f>
        <v>9</v>
      </c>
      <c r="I44" s="176"/>
      <c r="J44" s="176"/>
      <c r="K44" s="176">
        <f>'実質公債費比率（分子）の構造'!N$50</f>
        <v>8</v>
      </c>
      <c r="L44" s="176"/>
      <c r="M44" s="176"/>
      <c r="N44" s="176">
        <f>'実質公債費比率（分子）の構造'!O$50</f>
        <v>7</v>
      </c>
      <c r="O44" s="176"/>
      <c r="P44" s="176"/>
    </row>
    <row r="45" spans="1:16" x14ac:dyDescent="0.2">
      <c r="A45" s="176" t="s">
        <v>564</v>
      </c>
      <c r="B45" s="176">
        <f>'実質公債費比率（分子）の構造'!K$49</f>
        <v>62</v>
      </c>
      <c r="C45" s="176"/>
      <c r="D45" s="176"/>
      <c r="E45" s="176">
        <f>'実質公債費比率（分子）の構造'!L$49</f>
        <v>47</v>
      </c>
      <c r="F45" s="176"/>
      <c r="G45" s="176"/>
      <c r="H45" s="176">
        <f>'実質公債費比率（分子）の構造'!M$49</f>
        <v>56</v>
      </c>
      <c r="I45" s="176"/>
      <c r="J45" s="176"/>
      <c r="K45" s="176">
        <f>'実質公債費比率（分子）の構造'!N$49</f>
        <v>45</v>
      </c>
      <c r="L45" s="176"/>
      <c r="M45" s="176"/>
      <c r="N45" s="176">
        <f>'実質公債費比率（分子）の構造'!O$49</f>
        <v>36</v>
      </c>
      <c r="O45" s="176"/>
      <c r="P45" s="176"/>
    </row>
    <row r="46" spans="1:16" x14ac:dyDescent="0.2">
      <c r="A46" s="176" t="s">
        <v>565</v>
      </c>
      <c r="B46" s="176">
        <f>'実質公債費比率（分子）の構造'!K$48</f>
        <v>1690</v>
      </c>
      <c r="C46" s="176"/>
      <c r="D46" s="176"/>
      <c r="E46" s="176">
        <f>'実質公債費比率（分子）の構造'!L$48</f>
        <v>1636</v>
      </c>
      <c r="F46" s="176"/>
      <c r="G46" s="176"/>
      <c r="H46" s="176">
        <f>'実質公債費比率（分子）の構造'!M$48</f>
        <v>1612</v>
      </c>
      <c r="I46" s="176"/>
      <c r="J46" s="176"/>
      <c r="K46" s="176">
        <f>'実質公債費比率（分子）の構造'!N$48</f>
        <v>1650</v>
      </c>
      <c r="L46" s="176"/>
      <c r="M46" s="176"/>
      <c r="N46" s="176">
        <f>'実質公債費比率（分子）の構造'!O$48</f>
        <v>1305</v>
      </c>
      <c r="O46" s="176"/>
      <c r="P46" s="176"/>
    </row>
    <row r="47" spans="1:16" x14ac:dyDescent="0.2">
      <c r="A47" s="176" t="s">
        <v>504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566</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220</v>
      </c>
      <c r="B49" s="176">
        <f>'実質公債費比率（分子）の構造'!K$45</f>
        <v>1845</v>
      </c>
      <c r="C49" s="176"/>
      <c r="D49" s="176"/>
      <c r="E49" s="176">
        <f>'実質公債費比率（分子）の構造'!L$45</f>
        <v>1748</v>
      </c>
      <c r="F49" s="176"/>
      <c r="G49" s="176"/>
      <c r="H49" s="176">
        <f>'実質公債費比率（分子）の構造'!M$45</f>
        <v>1909</v>
      </c>
      <c r="I49" s="176"/>
      <c r="J49" s="176"/>
      <c r="K49" s="176">
        <f>'実質公債費比率（分子）の構造'!N$45</f>
        <v>1993</v>
      </c>
      <c r="L49" s="176"/>
      <c r="M49" s="176"/>
      <c r="N49" s="176">
        <f>'実質公債費比率（分子）の構造'!O$45</f>
        <v>2030</v>
      </c>
      <c r="O49" s="176"/>
      <c r="P49" s="176"/>
    </row>
    <row r="50" spans="1:16" x14ac:dyDescent="0.2">
      <c r="A50" s="176" t="s">
        <v>567</v>
      </c>
      <c r="B50" s="176" t="e">
        <f>NA()</f>
        <v>#N/A</v>
      </c>
      <c r="C50" s="176">
        <f>IF(ISNUMBER('実質公債費比率（分子）の構造'!K$53),'実質公債費比率（分子）の構造'!K$53,NA())</f>
        <v>1052</v>
      </c>
      <c r="D50" s="176" t="e">
        <f>NA()</f>
        <v>#N/A</v>
      </c>
      <c r="E50" s="176" t="e">
        <f>NA()</f>
        <v>#N/A</v>
      </c>
      <c r="F50" s="176">
        <f>IF(ISNUMBER('実質公債費比率（分子）の構造'!L$53),'実質公債費比率（分子）の構造'!L$53,NA())</f>
        <v>899</v>
      </c>
      <c r="G50" s="176" t="e">
        <f>NA()</f>
        <v>#N/A</v>
      </c>
      <c r="H50" s="176" t="e">
        <f>NA()</f>
        <v>#N/A</v>
      </c>
      <c r="I50" s="176">
        <f>IF(ISNUMBER('実質公債費比率（分子）の構造'!M$53),'実質公債費比率（分子）の構造'!M$53,NA())</f>
        <v>938</v>
      </c>
      <c r="J50" s="176" t="e">
        <f>NA()</f>
        <v>#N/A</v>
      </c>
      <c r="K50" s="176" t="e">
        <f>NA()</f>
        <v>#N/A</v>
      </c>
      <c r="L50" s="176">
        <f>IF(ISNUMBER('実質公債費比率（分子）の構造'!N$53),'実質公債費比率（分子）の構造'!N$53,NA())</f>
        <v>1017</v>
      </c>
      <c r="M50" s="176" t="e">
        <f>NA()</f>
        <v>#N/A</v>
      </c>
      <c r="N50" s="176" t="e">
        <f>NA()</f>
        <v>#N/A</v>
      </c>
      <c r="O50" s="176">
        <f>IF(ISNUMBER('実質公債費比率（分子）の構造'!O$53),'実質公債費比率（分子）の構造'!O$53,NA())</f>
        <v>767</v>
      </c>
      <c r="P50" s="176" t="e">
        <f>NA()</f>
        <v>#N/A</v>
      </c>
    </row>
    <row r="53" spans="1:16" x14ac:dyDescent="0.2">
      <c r="A53" s="144" t="s">
        <v>568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366</v>
      </c>
      <c r="C55" s="175"/>
      <c r="D55" s="175" t="s">
        <v>569</v>
      </c>
      <c r="E55" s="175" t="s">
        <v>366</v>
      </c>
      <c r="F55" s="175"/>
      <c r="G55" s="175" t="s">
        <v>569</v>
      </c>
      <c r="H55" s="175" t="s">
        <v>366</v>
      </c>
      <c r="I55" s="175"/>
      <c r="J55" s="175" t="s">
        <v>569</v>
      </c>
      <c r="K55" s="175" t="s">
        <v>366</v>
      </c>
      <c r="L55" s="175"/>
      <c r="M55" s="175" t="s">
        <v>569</v>
      </c>
      <c r="N55" s="175" t="s">
        <v>366</v>
      </c>
      <c r="O55" s="175"/>
      <c r="P55" s="175" t="s">
        <v>569</v>
      </c>
    </row>
    <row r="56" spans="1:16" x14ac:dyDescent="0.2">
      <c r="A56" s="175" t="s">
        <v>540</v>
      </c>
      <c r="B56" s="175"/>
      <c r="C56" s="175"/>
      <c r="D56" s="175">
        <f>'将来負担比率（分子）の構造'!I$52</f>
        <v>25427</v>
      </c>
      <c r="E56" s="175"/>
      <c r="F56" s="175"/>
      <c r="G56" s="175">
        <f>'将来負担比率（分子）の構造'!J$52</f>
        <v>25233</v>
      </c>
      <c r="H56" s="175"/>
      <c r="I56" s="175"/>
      <c r="J56" s="175">
        <f>'将来負担比率（分子）の構造'!K$52</f>
        <v>24486</v>
      </c>
      <c r="K56" s="175"/>
      <c r="L56" s="175"/>
      <c r="M56" s="175">
        <f>'将来負担比率（分子）の構造'!L$52</f>
        <v>23221</v>
      </c>
      <c r="N56" s="175"/>
      <c r="O56" s="175"/>
      <c r="P56" s="175">
        <f>'将来負担比率（分子）の構造'!M$52</f>
        <v>21171</v>
      </c>
    </row>
    <row r="57" spans="1:16" x14ac:dyDescent="0.2">
      <c r="A57" s="175" t="s">
        <v>539</v>
      </c>
      <c r="B57" s="175"/>
      <c r="C57" s="175"/>
      <c r="D57" s="175">
        <f>'将来負担比率（分子）の構造'!I$51</f>
        <v>1381</v>
      </c>
      <c r="E57" s="175"/>
      <c r="F57" s="175"/>
      <c r="G57" s="175">
        <f>'将来負担比率（分子）の構造'!J$51</f>
        <v>863</v>
      </c>
      <c r="H57" s="175"/>
      <c r="I57" s="175"/>
      <c r="J57" s="175">
        <f>'将来負担比率（分子）の構造'!K$51</f>
        <v>781</v>
      </c>
      <c r="K57" s="175"/>
      <c r="L57" s="175"/>
      <c r="M57" s="175">
        <f>'将来負担比率（分子）の構造'!L$51</f>
        <v>27</v>
      </c>
      <c r="N57" s="175"/>
      <c r="O57" s="175"/>
      <c r="P57" s="175">
        <f>'将来負担比率（分子）の構造'!M$51</f>
        <v>589</v>
      </c>
    </row>
    <row r="58" spans="1:16" x14ac:dyDescent="0.2">
      <c r="A58" s="175" t="s">
        <v>538</v>
      </c>
      <c r="B58" s="175"/>
      <c r="C58" s="175"/>
      <c r="D58" s="175">
        <f>'将来負担比率（分子）の構造'!I$50</f>
        <v>10761</v>
      </c>
      <c r="E58" s="175"/>
      <c r="F58" s="175"/>
      <c r="G58" s="175">
        <f>'将来負担比率（分子）の構造'!J$50</f>
        <v>10940</v>
      </c>
      <c r="H58" s="175"/>
      <c r="I58" s="175"/>
      <c r="J58" s="175">
        <f>'将来負担比率（分子）の構造'!K$50</f>
        <v>11030</v>
      </c>
      <c r="K58" s="175"/>
      <c r="L58" s="175"/>
      <c r="M58" s="175">
        <f>'将来負担比率（分子）の構造'!L$50</f>
        <v>11900</v>
      </c>
      <c r="N58" s="175"/>
      <c r="O58" s="175"/>
      <c r="P58" s="175">
        <f>'将来負担比率（分子）の構造'!M$50</f>
        <v>10568</v>
      </c>
    </row>
    <row r="59" spans="1:16" x14ac:dyDescent="0.2">
      <c r="A59" s="175" t="s">
        <v>536</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535</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533</v>
      </c>
      <c r="B61" s="175">
        <f>'将来負担比率（分子）の構造'!I$46</f>
        <v>1</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1</v>
      </c>
      <c r="O61" s="175"/>
      <c r="P61" s="175"/>
    </row>
    <row r="62" spans="1:16" x14ac:dyDescent="0.2">
      <c r="A62" s="175" t="s">
        <v>532</v>
      </c>
      <c r="B62" s="175">
        <f>'将来負担比率（分子）の構造'!I$45</f>
        <v>1293</v>
      </c>
      <c r="C62" s="175"/>
      <c r="D62" s="175"/>
      <c r="E62" s="175">
        <f>'将来負担比率（分子）の構造'!J$45</f>
        <v>1230</v>
      </c>
      <c r="F62" s="175"/>
      <c r="G62" s="175"/>
      <c r="H62" s="175">
        <f>'将来負担比率（分子）の構造'!K$45</f>
        <v>1240</v>
      </c>
      <c r="I62" s="175"/>
      <c r="J62" s="175"/>
      <c r="K62" s="175">
        <f>'将来負担比率（分子）の構造'!L$45</f>
        <v>1405</v>
      </c>
      <c r="L62" s="175"/>
      <c r="M62" s="175"/>
      <c r="N62" s="175">
        <f>'将来負担比率（分子）の構造'!M$45</f>
        <v>1502</v>
      </c>
      <c r="O62" s="175"/>
      <c r="P62" s="175"/>
    </row>
    <row r="63" spans="1:16" x14ac:dyDescent="0.2">
      <c r="A63" s="175" t="s">
        <v>531</v>
      </c>
      <c r="B63" s="175">
        <f>'将来負担比率（分子）の構造'!I$44</f>
        <v>196</v>
      </c>
      <c r="C63" s="175"/>
      <c r="D63" s="175"/>
      <c r="E63" s="175">
        <f>'将来負担比率（分子）の構造'!J$44</f>
        <v>152</v>
      </c>
      <c r="F63" s="175"/>
      <c r="G63" s="175"/>
      <c r="H63" s="175">
        <f>'将来負担比率（分子）の構造'!K$44</f>
        <v>108</v>
      </c>
      <c r="I63" s="175"/>
      <c r="J63" s="175"/>
      <c r="K63" s="175">
        <f>'将来負担比率（分子）の構造'!L$44</f>
        <v>64</v>
      </c>
      <c r="L63" s="175"/>
      <c r="M63" s="175"/>
      <c r="N63" s="175">
        <f>'将来負担比率（分子）の構造'!M$44</f>
        <v>30</v>
      </c>
      <c r="O63" s="175"/>
      <c r="P63" s="175"/>
    </row>
    <row r="64" spans="1:16" x14ac:dyDescent="0.2">
      <c r="A64" s="175" t="s">
        <v>530</v>
      </c>
      <c r="B64" s="175">
        <f>'将来負担比率（分子）の構造'!I$43</f>
        <v>14589</v>
      </c>
      <c r="C64" s="175"/>
      <c r="D64" s="175"/>
      <c r="E64" s="175">
        <f>'将来負担比率（分子）の構造'!J$43</f>
        <v>13238</v>
      </c>
      <c r="F64" s="175"/>
      <c r="G64" s="175"/>
      <c r="H64" s="175">
        <f>'将来負担比率（分子）の構造'!K$43</f>
        <v>12134</v>
      </c>
      <c r="I64" s="175"/>
      <c r="J64" s="175"/>
      <c r="K64" s="175">
        <f>'将来負担比率（分子）の構造'!L$43</f>
        <v>11113</v>
      </c>
      <c r="L64" s="175"/>
      <c r="M64" s="175"/>
      <c r="N64" s="175">
        <f>'将来負担比率（分子）の構造'!M$43</f>
        <v>10443</v>
      </c>
      <c r="O64" s="175"/>
      <c r="P64" s="175"/>
    </row>
    <row r="65" spans="1:16" x14ac:dyDescent="0.2">
      <c r="A65" s="175" t="s">
        <v>529</v>
      </c>
      <c r="B65" s="175">
        <f>'将来負担比率（分子）の構造'!I$42</f>
        <v>101</v>
      </c>
      <c r="C65" s="175"/>
      <c r="D65" s="175"/>
      <c r="E65" s="175">
        <f>'将来負担比率（分子）の構造'!J$42</f>
        <v>82</v>
      </c>
      <c r="F65" s="175"/>
      <c r="G65" s="175"/>
      <c r="H65" s="175">
        <f>'将来負担比率（分子）の構造'!K$42</f>
        <v>64</v>
      </c>
      <c r="I65" s="175"/>
      <c r="J65" s="175"/>
      <c r="K65" s="175">
        <f>'将来負担比率（分子）の構造'!L$42</f>
        <v>51</v>
      </c>
      <c r="L65" s="175"/>
      <c r="M65" s="175"/>
      <c r="N65" s="175">
        <f>'将来負担比率（分子）の構造'!M$42</f>
        <v>38</v>
      </c>
      <c r="O65" s="175"/>
      <c r="P65" s="175"/>
    </row>
    <row r="66" spans="1:16" x14ac:dyDescent="0.2">
      <c r="A66" s="175" t="s">
        <v>528</v>
      </c>
      <c r="B66" s="175">
        <f>'将来負担比率（分子）の構造'!I$41</f>
        <v>21205</v>
      </c>
      <c r="C66" s="175"/>
      <c r="D66" s="175"/>
      <c r="E66" s="175">
        <f>'将来負担比率（分子）の構造'!J$41</f>
        <v>21518</v>
      </c>
      <c r="F66" s="175"/>
      <c r="G66" s="175"/>
      <c r="H66" s="175">
        <f>'将来負担比率（分子）の構造'!K$41</f>
        <v>19762</v>
      </c>
      <c r="I66" s="175"/>
      <c r="J66" s="175"/>
      <c r="K66" s="175">
        <f>'将来負担比率（分子）の構造'!L$41</f>
        <v>19437</v>
      </c>
      <c r="L66" s="175"/>
      <c r="M66" s="175"/>
      <c r="N66" s="175">
        <f>'将来負担比率（分子）の構造'!M$41</f>
        <v>18193</v>
      </c>
      <c r="O66" s="175"/>
      <c r="P66" s="175"/>
    </row>
    <row r="67" spans="1:16" x14ac:dyDescent="0.2">
      <c r="A67" s="175" t="s">
        <v>570</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571</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572</v>
      </c>
      <c r="B72" s="179">
        <f>基金残高に係る経年分析!F55</f>
        <v>5206</v>
      </c>
      <c r="C72" s="179">
        <f>基金残高に係る経年分析!G55</f>
        <v>6028</v>
      </c>
      <c r="D72" s="179">
        <f>基金残高に係る経年分析!H55</f>
        <v>6040</v>
      </c>
    </row>
    <row r="73" spans="1:16" x14ac:dyDescent="0.2">
      <c r="A73" s="178" t="s">
        <v>573</v>
      </c>
      <c r="B73" s="179">
        <f>基金残高に係る経年分析!F56</f>
        <v>268</v>
      </c>
      <c r="C73" s="179">
        <f>基金残高に係る経年分析!G56</f>
        <v>268</v>
      </c>
      <c r="D73" s="179">
        <f>基金残高に係る経年分析!H56</f>
        <v>725</v>
      </c>
    </row>
    <row r="74" spans="1:16" x14ac:dyDescent="0.2">
      <c r="A74" s="178" t="s">
        <v>574</v>
      </c>
      <c r="B74" s="179">
        <f>基金残高に係る経年分析!F57</f>
        <v>5326</v>
      </c>
      <c r="C74" s="179">
        <f>基金残高に係る経年分析!G57</f>
        <v>5803</v>
      </c>
      <c r="D74" s="179">
        <f>基金残高に係る経年分析!H57</f>
        <v>4158</v>
      </c>
    </row>
  </sheetData>
  <sheetProtection algorithmName="SHA-512" hashValue="5twXM+F++Ve0GDHfKI9eIUmFbgwJ1redQ4weXCUygdjs5YCG0xq1WnWOSF2kSm9r7mhM5/fazlSIheEEdgc5WA==" saltValue="a961JGzzU5SlKequg8lrE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5" customWidth="1"/>
    <col min="2" max="2" width="2.36328125" style="205" customWidth="1"/>
    <col min="3" max="16" width="2.6328125" style="205" customWidth="1"/>
    <col min="17" max="17" width="2.36328125" style="205" customWidth="1"/>
    <col min="18" max="95" width="1.6328125" style="205" customWidth="1"/>
    <col min="96" max="133" width="1.6328125" style="212" customWidth="1"/>
    <col min="134" max="143" width="1.63281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40" t="s">
        <v>129</v>
      </c>
      <c r="DI1" s="641"/>
      <c r="DJ1" s="641"/>
      <c r="DK1" s="641"/>
      <c r="DL1" s="641"/>
      <c r="DM1" s="641"/>
      <c r="DN1" s="642"/>
      <c r="DO1" s="356"/>
      <c r="DP1" s="640" t="s">
        <v>130</v>
      </c>
      <c r="DQ1" s="641"/>
      <c r="DR1" s="641"/>
      <c r="DS1" s="641"/>
      <c r="DT1" s="641"/>
      <c r="DU1" s="641"/>
      <c r="DV1" s="641"/>
      <c r="DW1" s="641"/>
      <c r="DX1" s="641"/>
      <c r="DY1" s="641"/>
      <c r="DZ1" s="641"/>
      <c r="EA1" s="641"/>
      <c r="EB1" s="641"/>
      <c r="EC1" s="642"/>
      <c r="ED1" s="204"/>
      <c r="EE1" s="204"/>
      <c r="EF1" s="204"/>
      <c r="EG1" s="204"/>
      <c r="EH1" s="204"/>
      <c r="EI1" s="204"/>
      <c r="EJ1" s="204"/>
      <c r="EK1" s="204"/>
      <c r="EL1" s="204"/>
      <c r="EM1" s="204"/>
    </row>
    <row r="2" spans="2:143" ht="22.5" customHeight="1" x14ac:dyDescent="0.2">
      <c r="B2" s="206" t="s">
        <v>131</v>
      </c>
      <c r="C2" s="356"/>
      <c r="D2" s="356"/>
      <c r="E2" s="356"/>
      <c r="F2" s="356"/>
      <c r="G2" s="356"/>
      <c r="H2" s="356"/>
      <c r="I2" s="356"/>
      <c r="J2" s="356"/>
      <c r="K2" s="356"/>
      <c r="L2" s="356"/>
      <c r="M2" s="356"/>
      <c r="N2" s="356"/>
      <c r="O2" s="356"/>
      <c r="P2" s="356"/>
      <c r="Q2" s="356"/>
      <c r="R2" s="207"/>
      <c r="S2" s="207"/>
      <c r="T2" s="207"/>
      <c r="U2" s="207"/>
      <c r="V2" s="207"/>
      <c r="W2" s="207"/>
      <c r="X2" s="207"/>
      <c r="Y2" s="207"/>
      <c r="Z2" s="207"/>
      <c r="AA2" s="207"/>
      <c r="AB2" s="207"/>
      <c r="AC2" s="207"/>
      <c r="AD2" s="356"/>
      <c r="AE2" s="208"/>
      <c r="AF2" s="208"/>
      <c r="AG2" s="208"/>
      <c r="AH2" s="208"/>
      <c r="AI2" s="208"/>
      <c r="AJ2" s="207"/>
      <c r="AK2" s="207"/>
      <c r="AL2" s="207"/>
      <c r="AM2" s="207"/>
      <c r="AN2" s="207"/>
      <c r="AO2" s="207"/>
      <c r="AP2" s="207"/>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6"/>
      <c r="BW2" s="356"/>
      <c r="BX2" s="356"/>
      <c r="BY2" s="356"/>
      <c r="BZ2" s="356"/>
      <c r="CA2" s="356"/>
      <c r="CB2" s="356"/>
      <c r="CC2" s="35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c r="ED2" s="356"/>
      <c r="EE2" s="356"/>
      <c r="EF2" s="356"/>
      <c r="EG2" s="356"/>
      <c r="EH2" s="356"/>
      <c r="EI2" s="356"/>
      <c r="EJ2" s="356"/>
      <c r="EK2" s="356"/>
      <c r="EL2" s="356"/>
      <c r="EM2" s="356"/>
    </row>
    <row r="3" spans="2:143" ht="11.25" customHeight="1" x14ac:dyDescent="0.2">
      <c r="B3" s="643" t="s">
        <v>132</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133</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C3" s="356"/>
      <c r="CD3" s="643" t="s">
        <v>134</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c r="ED3" s="356"/>
      <c r="EE3" s="356"/>
      <c r="EF3" s="356"/>
      <c r="EG3" s="356"/>
      <c r="EH3" s="356"/>
      <c r="EI3" s="356"/>
      <c r="EJ3" s="356"/>
      <c r="EK3" s="356"/>
      <c r="EL3" s="356"/>
      <c r="EM3" s="356"/>
    </row>
    <row r="4" spans="2:143" ht="11.25" customHeight="1" x14ac:dyDescent="0.2">
      <c r="B4" s="643" t="s">
        <v>7</v>
      </c>
      <c r="C4" s="644"/>
      <c r="D4" s="644"/>
      <c r="E4" s="644"/>
      <c r="F4" s="644"/>
      <c r="G4" s="644"/>
      <c r="H4" s="644"/>
      <c r="I4" s="644"/>
      <c r="J4" s="644"/>
      <c r="K4" s="644"/>
      <c r="L4" s="644"/>
      <c r="M4" s="644"/>
      <c r="N4" s="644"/>
      <c r="O4" s="644"/>
      <c r="P4" s="644"/>
      <c r="Q4" s="645"/>
      <c r="R4" s="643" t="s">
        <v>135</v>
      </c>
      <c r="S4" s="644"/>
      <c r="T4" s="644"/>
      <c r="U4" s="644"/>
      <c r="V4" s="644"/>
      <c r="W4" s="644"/>
      <c r="X4" s="644"/>
      <c r="Y4" s="645"/>
      <c r="Z4" s="643" t="s">
        <v>136</v>
      </c>
      <c r="AA4" s="644"/>
      <c r="AB4" s="644"/>
      <c r="AC4" s="645"/>
      <c r="AD4" s="643" t="s">
        <v>137</v>
      </c>
      <c r="AE4" s="644"/>
      <c r="AF4" s="644"/>
      <c r="AG4" s="644"/>
      <c r="AH4" s="644"/>
      <c r="AI4" s="644"/>
      <c r="AJ4" s="644"/>
      <c r="AK4" s="645"/>
      <c r="AL4" s="643" t="s">
        <v>136</v>
      </c>
      <c r="AM4" s="644"/>
      <c r="AN4" s="644"/>
      <c r="AO4" s="645"/>
      <c r="AP4" s="646" t="s">
        <v>138</v>
      </c>
      <c r="AQ4" s="646"/>
      <c r="AR4" s="646"/>
      <c r="AS4" s="646"/>
      <c r="AT4" s="646"/>
      <c r="AU4" s="646"/>
      <c r="AV4" s="646"/>
      <c r="AW4" s="646"/>
      <c r="AX4" s="646"/>
      <c r="AY4" s="646"/>
      <c r="AZ4" s="646"/>
      <c r="BA4" s="646"/>
      <c r="BB4" s="646"/>
      <c r="BC4" s="646"/>
      <c r="BD4" s="646"/>
      <c r="BE4" s="646"/>
      <c r="BF4" s="646"/>
      <c r="BG4" s="646" t="s">
        <v>139</v>
      </c>
      <c r="BH4" s="646"/>
      <c r="BI4" s="646"/>
      <c r="BJ4" s="646"/>
      <c r="BK4" s="646"/>
      <c r="BL4" s="646"/>
      <c r="BM4" s="646"/>
      <c r="BN4" s="646"/>
      <c r="BO4" s="646" t="s">
        <v>136</v>
      </c>
      <c r="BP4" s="646"/>
      <c r="BQ4" s="646"/>
      <c r="BR4" s="646"/>
      <c r="BS4" s="646" t="s">
        <v>140</v>
      </c>
      <c r="BT4" s="646"/>
      <c r="BU4" s="646"/>
      <c r="BV4" s="646"/>
      <c r="BW4" s="646"/>
      <c r="BX4" s="646"/>
      <c r="BY4" s="646"/>
      <c r="BZ4" s="646"/>
      <c r="CA4" s="646"/>
      <c r="CB4" s="646"/>
      <c r="CC4" s="356"/>
      <c r="CD4" s="643" t="s">
        <v>141</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c r="ED4" s="356"/>
      <c r="EE4" s="356"/>
      <c r="EF4" s="356"/>
      <c r="EG4" s="356"/>
      <c r="EH4" s="356"/>
      <c r="EI4" s="356"/>
      <c r="EJ4" s="356"/>
      <c r="EK4" s="356"/>
      <c r="EL4" s="356"/>
      <c r="EM4" s="356"/>
    </row>
    <row r="5" spans="2:143" ht="11.25" customHeight="1" x14ac:dyDescent="0.2">
      <c r="B5" s="647" t="s">
        <v>142</v>
      </c>
      <c r="C5" s="648"/>
      <c r="D5" s="648"/>
      <c r="E5" s="648"/>
      <c r="F5" s="648"/>
      <c r="G5" s="648"/>
      <c r="H5" s="648"/>
      <c r="I5" s="648"/>
      <c r="J5" s="648"/>
      <c r="K5" s="648"/>
      <c r="L5" s="648"/>
      <c r="M5" s="648"/>
      <c r="N5" s="648"/>
      <c r="O5" s="648"/>
      <c r="P5" s="648"/>
      <c r="Q5" s="649"/>
      <c r="R5" s="650">
        <v>5121144</v>
      </c>
      <c r="S5" s="651"/>
      <c r="T5" s="651"/>
      <c r="U5" s="651"/>
      <c r="V5" s="651"/>
      <c r="W5" s="651"/>
      <c r="X5" s="651"/>
      <c r="Y5" s="652"/>
      <c r="Z5" s="653">
        <v>22.3</v>
      </c>
      <c r="AA5" s="653"/>
      <c r="AB5" s="653"/>
      <c r="AC5" s="653"/>
      <c r="AD5" s="654">
        <v>4952817</v>
      </c>
      <c r="AE5" s="654"/>
      <c r="AF5" s="654"/>
      <c r="AG5" s="654"/>
      <c r="AH5" s="654"/>
      <c r="AI5" s="654"/>
      <c r="AJ5" s="654"/>
      <c r="AK5" s="654"/>
      <c r="AL5" s="655">
        <v>39.6</v>
      </c>
      <c r="AM5" s="656"/>
      <c r="AN5" s="656"/>
      <c r="AO5" s="657"/>
      <c r="AP5" s="647" t="s">
        <v>143</v>
      </c>
      <c r="AQ5" s="648"/>
      <c r="AR5" s="648"/>
      <c r="AS5" s="648"/>
      <c r="AT5" s="648"/>
      <c r="AU5" s="648"/>
      <c r="AV5" s="648"/>
      <c r="AW5" s="648"/>
      <c r="AX5" s="648"/>
      <c r="AY5" s="648"/>
      <c r="AZ5" s="648"/>
      <c r="BA5" s="648"/>
      <c r="BB5" s="648"/>
      <c r="BC5" s="648"/>
      <c r="BD5" s="648"/>
      <c r="BE5" s="648"/>
      <c r="BF5" s="649"/>
      <c r="BG5" s="661">
        <v>4952817</v>
      </c>
      <c r="BH5" s="662"/>
      <c r="BI5" s="662"/>
      <c r="BJ5" s="662"/>
      <c r="BK5" s="662"/>
      <c r="BL5" s="662"/>
      <c r="BM5" s="662"/>
      <c r="BN5" s="663"/>
      <c r="BO5" s="664">
        <v>96.7</v>
      </c>
      <c r="BP5" s="664"/>
      <c r="BQ5" s="664"/>
      <c r="BR5" s="664"/>
      <c r="BS5" s="665">
        <v>149889</v>
      </c>
      <c r="BT5" s="665"/>
      <c r="BU5" s="665"/>
      <c r="BV5" s="665"/>
      <c r="BW5" s="665"/>
      <c r="BX5" s="665"/>
      <c r="BY5" s="665"/>
      <c r="BZ5" s="665"/>
      <c r="CA5" s="665"/>
      <c r="CB5" s="669"/>
      <c r="CC5" s="356"/>
      <c r="CD5" s="643" t="s">
        <v>138</v>
      </c>
      <c r="CE5" s="644"/>
      <c r="CF5" s="644"/>
      <c r="CG5" s="644"/>
      <c r="CH5" s="644"/>
      <c r="CI5" s="644"/>
      <c r="CJ5" s="644"/>
      <c r="CK5" s="644"/>
      <c r="CL5" s="644"/>
      <c r="CM5" s="644"/>
      <c r="CN5" s="644"/>
      <c r="CO5" s="644"/>
      <c r="CP5" s="644"/>
      <c r="CQ5" s="645"/>
      <c r="CR5" s="643" t="s">
        <v>144</v>
      </c>
      <c r="CS5" s="644"/>
      <c r="CT5" s="644"/>
      <c r="CU5" s="644"/>
      <c r="CV5" s="644"/>
      <c r="CW5" s="644"/>
      <c r="CX5" s="644"/>
      <c r="CY5" s="645"/>
      <c r="CZ5" s="643" t="s">
        <v>136</v>
      </c>
      <c r="DA5" s="644"/>
      <c r="DB5" s="644"/>
      <c r="DC5" s="645"/>
      <c r="DD5" s="643" t="s">
        <v>145</v>
      </c>
      <c r="DE5" s="644"/>
      <c r="DF5" s="644"/>
      <c r="DG5" s="644"/>
      <c r="DH5" s="644"/>
      <c r="DI5" s="644"/>
      <c r="DJ5" s="644"/>
      <c r="DK5" s="644"/>
      <c r="DL5" s="644"/>
      <c r="DM5" s="644"/>
      <c r="DN5" s="644"/>
      <c r="DO5" s="644"/>
      <c r="DP5" s="645"/>
      <c r="DQ5" s="643" t="s">
        <v>146</v>
      </c>
      <c r="DR5" s="644"/>
      <c r="DS5" s="644"/>
      <c r="DT5" s="644"/>
      <c r="DU5" s="644"/>
      <c r="DV5" s="644"/>
      <c r="DW5" s="644"/>
      <c r="DX5" s="644"/>
      <c r="DY5" s="644"/>
      <c r="DZ5" s="644"/>
      <c r="EA5" s="644"/>
      <c r="EB5" s="644"/>
      <c r="EC5" s="645"/>
      <c r="ED5" s="356"/>
      <c r="EE5" s="356"/>
      <c r="EF5" s="356"/>
      <c r="EG5" s="356"/>
      <c r="EH5" s="356"/>
      <c r="EI5" s="356"/>
      <c r="EJ5" s="356"/>
      <c r="EK5" s="356"/>
      <c r="EL5" s="356"/>
      <c r="EM5" s="356"/>
    </row>
    <row r="6" spans="2:143" ht="11.25" customHeight="1" x14ac:dyDescent="0.2">
      <c r="B6" s="658" t="s">
        <v>147</v>
      </c>
      <c r="C6" s="659"/>
      <c r="D6" s="659"/>
      <c r="E6" s="659"/>
      <c r="F6" s="659"/>
      <c r="G6" s="659"/>
      <c r="H6" s="659"/>
      <c r="I6" s="659"/>
      <c r="J6" s="659"/>
      <c r="K6" s="659"/>
      <c r="L6" s="659"/>
      <c r="M6" s="659"/>
      <c r="N6" s="659"/>
      <c r="O6" s="659"/>
      <c r="P6" s="659"/>
      <c r="Q6" s="660"/>
      <c r="R6" s="661">
        <v>128745</v>
      </c>
      <c r="S6" s="662"/>
      <c r="T6" s="662"/>
      <c r="U6" s="662"/>
      <c r="V6" s="662"/>
      <c r="W6" s="662"/>
      <c r="X6" s="662"/>
      <c r="Y6" s="663"/>
      <c r="Z6" s="664">
        <v>0.6</v>
      </c>
      <c r="AA6" s="664"/>
      <c r="AB6" s="664"/>
      <c r="AC6" s="664"/>
      <c r="AD6" s="665">
        <v>128745</v>
      </c>
      <c r="AE6" s="665"/>
      <c r="AF6" s="665"/>
      <c r="AG6" s="665"/>
      <c r="AH6" s="665"/>
      <c r="AI6" s="665"/>
      <c r="AJ6" s="665"/>
      <c r="AK6" s="665"/>
      <c r="AL6" s="666">
        <v>1</v>
      </c>
      <c r="AM6" s="667"/>
      <c r="AN6" s="667"/>
      <c r="AO6" s="668"/>
      <c r="AP6" s="658" t="s">
        <v>148</v>
      </c>
      <c r="AQ6" s="659"/>
      <c r="AR6" s="659"/>
      <c r="AS6" s="659"/>
      <c r="AT6" s="659"/>
      <c r="AU6" s="659"/>
      <c r="AV6" s="659"/>
      <c r="AW6" s="659"/>
      <c r="AX6" s="659"/>
      <c r="AY6" s="659"/>
      <c r="AZ6" s="659"/>
      <c r="BA6" s="659"/>
      <c r="BB6" s="659"/>
      <c r="BC6" s="659"/>
      <c r="BD6" s="659"/>
      <c r="BE6" s="659"/>
      <c r="BF6" s="660"/>
      <c r="BG6" s="661">
        <v>4952817</v>
      </c>
      <c r="BH6" s="662"/>
      <c r="BI6" s="662"/>
      <c r="BJ6" s="662"/>
      <c r="BK6" s="662"/>
      <c r="BL6" s="662"/>
      <c r="BM6" s="662"/>
      <c r="BN6" s="663"/>
      <c r="BO6" s="664">
        <v>96.7</v>
      </c>
      <c r="BP6" s="664"/>
      <c r="BQ6" s="664"/>
      <c r="BR6" s="664"/>
      <c r="BS6" s="665">
        <v>149889</v>
      </c>
      <c r="BT6" s="665"/>
      <c r="BU6" s="665"/>
      <c r="BV6" s="665"/>
      <c r="BW6" s="665"/>
      <c r="BX6" s="665"/>
      <c r="BY6" s="665"/>
      <c r="BZ6" s="665"/>
      <c r="CA6" s="665"/>
      <c r="CB6" s="669"/>
      <c r="CC6" s="356"/>
      <c r="CD6" s="647" t="s">
        <v>149</v>
      </c>
      <c r="CE6" s="648"/>
      <c r="CF6" s="648"/>
      <c r="CG6" s="648"/>
      <c r="CH6" s="648"/>
      <c r="CI6" s="648"/>
      <c r="CJ6" s="648"/>
      <c r="CK6" s="648"/>
      <c r="CL6" s="648"/>
      <c r="CM6" s="648"/>
      <c r="CN6" s="648"/>
      <c r="CO6" s="648"/>
      <c r="CP6" s="648"/>
      <c r="CQ6" s="649"/>
      <c r="CR6" s="661">
        <v>172322</v>
      </c>
      <c r="CS6" s="662"/>
      <c r="CT6" s="662"/>
      <c r="CU6" s="662"/>
      <c r="CV6" s="662"/>
      <c r="CW6" s="662"/>
      <c r="CX6" s="662"/>
      <c r="CY6" s="663"/>
      <c r="CZ6" s="655">
        <v>0.8</v>
      </c>
      <c r="DA6" s="656"/>
      <c r="DB6" s="656"/>
      <c r="DC6" s="672"/>
      <c r="DD6" s="670" t="s">
        <v>47</v>
      </c>
      <c r="DE6" s="662"/>
      <c r="DF6" s="662"/>
      <c r="DG6" s="662"/>
      <c r="DH6" s="662"/>
      <c r="DI6" s="662"/>
      <c r="DJ6" s="662"/>
      <c r="DK6" s="662"/>
      <c r="DL6" s="662"/>
      <c r="DM6" s="662"/>
      <c r="DN6" s="662"/>
      <c r="DO6" s="662"/>
      <c r="DP6" s="663"/>
      <c r="DQ6" s="670">
        <v>172322</v>
      </c>
      <c r="DR6" s="662"/>
      <c r="DS6" s="662"/>
      <c r="DT6" s="662"/>
      <c r="DU6" s="662"/>
      <c r="DV6" s="662"/>
      <c r="DW6" s="662"/>
      <c r="DX6" s="662"/>
      <c r="DY6" s="662"/>
      <c r="DZ6" s="662"/>
      <c r="EA6" s="662"/>
      <c r="EB6" s="662"/>
      <c r="EC6" s="671"/>
      <c r="ED6" s="356"/>
      <c r="EE6" s="356"/>
      <c r="EF6" s="356"/>
      <c r="EG6" s="356"/>
      <c r="EH6" s="356"/>
      <c r="EI6" s="356"/>
      <c r="EJ6" s="356"/>
      <c r="EK6" s="356"/>
      <c r="EL6" s="356"/>
      <c r="EM6" s="356"/>
    </row>
    <row r="7" spans="2:143" ht="11.25" customHeight="1" x14ac:dyDescent="0.2">
      <c r="B7" s="658" t="s">
        <v>150</v>
      </c>
      <c r="C7" s="659"/>
      <c r="D7" s="659"/>
      <c r="E7" s="659"/>
      <c r="F7" s="659"/>
      <c r="G7" s="659"/>
      <c r="H7" s="659"/>
      <c r="I7" s="659"/>
      <c r="J7" s="659"/>
      <c r="K7" s="659"/>
      <c r="L7" s="659"/>
      <c r="M7" s="659"/>
      <c r="N7" s="659"/>
      <c r="O7" s="659"/>
      <c r="P7" s="659"/>
      <c r="Q7" s="660"/>
      <c r="R7" s="661">
        <v>1516</v>
      </c>
      <c r="S7" s="662"/>
      <c r="T7" s="662"/>
      <c r="U7" s="662"/>
      <c r="V7" s="662"/>
      <c r="W7" s="662"/>
      <c r="X7" s="662"/>
      <c r="Y7" s="663"/>
      <c r="Z7" s="664">
        <v>0</v>
      </c>
      <c r="AA7" s="664"/>
      <c r="AB7" s="664"/>
      <c r="AC7" s="664"/>
      <c r="AD7" s="665">
        <v>1516</v>
      </c>
      <c r="AE7" s="665"/>
      <c r="AF7" s="665"/>
      <c r="AG7" s="665"/>
      <c r="AH7" s="665"/>
      <c r="AI7" s="665"/>
      <c r="AJ7" s="665"/>
      <c r="AK7" s="665"/>
      <c r="AL7" s="666">
        <v>0</v>
      </c>
      <c r="AM7" s="667"/>
      <c r="AN7" s="667"/>
      <c r="AO7" s="668"/>
      <c r="AP7" s="658" t="s">
        <v>151</v>
      </c>
      <c r="AQ7" s="659"/>
      <c r="AR7" s="659"/>
      <c r="AS7" s="659"/>
      <c r="AT7" s="659"/>
      <c r="AU7" s="659"/>
      <c r="AV7" s="659"/>
      <c r="AW7" s="659"/>
      <c r="AX7" s="659"/>
      <c r="AY7" s="659"/>
      <c r="AZ7" s="659"/>
      <c r="BA7" s="659"/>
      <c r="BB7" s="659"/>
      <c r="BC7" s="659"/>
      <c r="BD7" s="659"/>
      <c r="BE7" s="659"/>
      <c r="BF7" s="660"/>
      <c r="BG7" s="661">
        <v>1967001</v>
      </c>
      <c r="BH7" s="662"/>
      <c r="BI7" s="662"/>
      <c r="BJ7" s="662"/>
      <c r="BK7" s="662"/>
      <c r="BL7" s="662"/>
      <c r="BM7" s="662"/>
      <c r="BN7" s="663"/>
      <c r="BO7" s="664">
        <v>38.4</v>
      </c>
      <c r="BP7" s="664"/>
      <c r="BQ7" s="664"/>
      <c r="BR7" s="664"/>
      <c r="BS7" s="665">
        <v>149889</v>
      </c>
      <c r="BT7" s="665"/>
      <c r="BU7" s="665"/>
      <c r="BV7" s="665"/>
      <c r="BW7" s="665"/>
      <c r="BX7" s="665"/>
      <c r="BY7" s="665"/>
      <c r="BZ7" s="665"/>
      <c r="CA7" s="665"/>
      <c r="CB7" s="669"/>
      <c r="CC7" s="356"/>
      <c r="CD7" s="658" t="s">
        <v>152</v>
      </c>
      <c r="CE7" s="659"/>
      <c r="CF7" s="659"/>
      <c r="CG7" s="659"/>
      <c r="CH7" s="659"/>
      <c r="CI7" s="659"/>
      <c r="CJ7" s="659"/>
      <c r="CK7" s="659"/>
      <c r="CL7" s="659"/>
      <c r="CM7" s="659"/>
      <c r="CN7" s="659"/>
      <c r="CO7" s="659"/>
      <c r="CP7" s="659"/>
      <c r="CQ7" s="660"/>
      <c r="CR7" s="661">
        <v>3046314</v>
      </c>
      <c r="CS7" s="662"/>
      <c r="CT7" s="662"/>
      <c r="CU7" s="662"/>
      <c r="CV7" s="662"/>
      <c r="CW7" s="662"/>
      <c r="CX7" s="662"/>
      <c r="CY7" s="663"/>
      <c r="CZ7" s="664">
        <v>14.4</v>
      </c>
      <c r="DA7" s="664"/>
      <c r="DB7" s="664"/>
      <c r="DC7" s="664"/>
      <c r="DD7" s="670">
        <v>272956</v>
      </c>
      <c r="DE7" s="662"/>
      <c r="DF7" s="662"/>
      <c r="DG7" s="662"/>
      <c r="DH7" s="662"/>
      <c r="DI7" s="662"/>
      <c r="DJ7" s="662"/>
      <c r="DK7" s="662"/>
      <c r="DL7" s="662"/>
      <c r="DM7" s="662"/>
      <c r="DN7" s="662"/>
      <c r="DO7" s="662"/>
      <c r="DP7" s="663"/>
      <c r="DQ7" s="670">
        <v>1867534</v>
      </c>
      <c r="DR7" s="662"/>
      <c r="DS7" s="662"/>
      <c r="DT7" s="662"/>
      <c r="DU7" s="662"/>
      <c r="DV7" s="662"/>
      <c r="DW7" s="662"/>
      <c r="DX7" s="662"/>
      <c r="DY7" s="662"/>
      <c r="DZ7" s="662"/>
      <c r="EA7" s="662"/>
      <c r="EB7" s="662"/>
      <c r="EC7" s="671"/>
      <c r="ED7" s="356"/>
      <c r="EE7" s="356"/>
      <c r="EF7" s="356"/>
      <c r="EG7" s="356"/>
      <c r="EH7" s="356"/>
      <c r="EI7" s="356"/>
      <c r="EJ7" s="356"/>
      <c r="EK7" s="356"/>
      <c r="EL7" s="356"/>
      <c r="EM7" s="356"/>
    </row>
    <row r="8" spans="2:143" ht="11.25" customHeight="1" x14ac:dyDescent="0.2">
      <c r="B8" s="658" t="s">
        <v>153</v>
      </c>
      <c r="C8" s="659"/>
      <c r="D8" s="659"/>
      <c r="E8" s="659"/>
      <c r="F8" s="659"/>
      <c r="G8" s="659"/>
      <c r="H8" s="659"/>
      <c r="I8" s="659"/>
      <c r="J8" s="659"/>
      <c r="K8" s="659"/>
      <c r="L8" s="659"/>
      <c r="M8" s="659"/>
      <c r="N8" s="659"/>
      <c r="O8" s="659"/>
      <c r="P8" s="659"/>
      <c r="Q8" s="660"/>
      <c r="R8" s="661">
        <v>24896</v>
      </c>
      <c r="S8" s="662"/>
      <c r="T8" s="662"/>
      <c r="U8" s="662"/>
      <c r="V8" s="662"/>
      <c r="W8" s="662"/>
      <c r="X8" s="662"/>
      <c r="Y8" s="663"/>
      <c r="Z8" s="664">
        <v>0.1</v>
      </c>
      <c r="AA8" s="664"/>
      <c r="AB8" s="664"/>
      <c r="AC8" s="664"/>
      <c r="AD8" s="665">
        <v>24896</v>
      </c>
      <c r="AE8" s="665"/>
      <c r="AF8" s="665"/>
      <c r="AG8" s="665"/>
      <c r="AH8" s="665"/>
      <c r="AI8" s="665"/>
      <c r="AJ8" s="665"/>
      <c r="AK8" s="665"/>
      <c r="AL8" s="666">
        <v>0.2</v>
      </c>
      <c r="AM8" s="667"/>
      <c r="AN8" s="667"/>
      <c r="AO8" s="668"/>
      <c r="AP8" s="658" t="s">
        <v>154</v>
      </c>
      <c r="AQ8" s="659"/>
      <c r="AR8" s="659"/>
      <c r="AS8" s="659"/>
      <c r="AT8" s="659"/>
      <c r="AU8" s="659"/>
      <c r="AV8" s="659"/>
      <c r="AW8" s="659"/>
      <c r="AX8" s="659"/>
      <c r="AY8" s="659"/>
      <c r="AZ8" s="659"/>
      <c r="BA8" s="659"/>
      <c r="BB8" s="659"/>
      <c r="BC8" s="659"/>
      <c r="BD8" s="659"/>
      <c r="BE8" s="659"/>
      <c r="BF8" s="660"/>
      <c r="BG8" s="661">
        <v>57778</v>
      </c>
      <c r="BH8" s="662"/>
      <c r="BI8" s="662"/>
      <c r="BJ8" s="662"/>
      <c r="BK8" s="662"/>
      <c r="BL8" s="662"/>
      <c r="BM8" s="662"/>
      <c r="BN8" s="663"/>
      <c r="BO8" s="664">
        <v>1.1000000000000001</v>
      </c>
      <c r="BP8" s="664"/>
      <c r="BQ8" s="664"/>
      <c r="BR8" s="664"/>
      <c r="BS8" s="665" t="s">
        <v>47</v>
      </c>
      <c r="BT8" s="665"/>
      <c r="BU8" s="665"/>
      <c r="BV8" s="665"/>
      <c r="BW8" s="665"/>
      <c r="BX8" s="665"/>
      <c r="BY8" s="665"/>
      <c r="BZ8" s="665"/>
      <c r="CA8" s="665"/>
      <c r="CB8" s="669"/>
      <c r="CC8" s="356"/>
      <c r="CD8" s="658" t="s">
        <v>155</v>
      </c>
      <c r="CE8" s="659"/>
      <c r="CF8" s="659"/>
      <c r="CG8" s="659"/>
      <c r="CH8" s="659"/>
      <c r="CI8" s="659"/>
      <c r="CJ8" s="659"/>
      <c r="CK8" s="659"/>
      <c r="CL8" s="659"/>
      <c r="CM8" s="659"/>
      <c r="CN8" s="659"/>
      <c r="CO8" s="659"/>
      <c r="CP8" s="659"/>
      <c r="CQ8" s="660"/>
      <c r="CR8" s="661">
        <v>5827445</v>
      </c>
      <c r="CS8" s="662"/>
      <c r="CT8" s="662"/>
      <c r="CU8" s="662"/>
      <c r="CV8" s="662"/>
      <c r="CW8" s="662"/>
      <c r="CX8" s="662"/>
      <c r="CY8" s="663"/>
      <c r="CZ8" s="664">
        <v>27.5</v>
      </c>
      <c r="DA8" s="664"/>
      <c r="DB8" s="664"/>
      <c r="DC8" s="664"/>
      <c r="DD8" s="670">
        <v>69881</v>
      </c>
      <c r="DE8" s="662"/>
      <c r="DF8" s="662"/>
      <c r="DG8" s="662"/>
      <c r="DH8" s="662"/>
      <c r="DI8" s="662"/>
      <c r="DJ8" s="662"/>
      <c r="DK8" s="662"/>
      <c r="DL8" s="662"/>
      <c r="DM8" s="662"/>
      <c r="DN8" s="662"/>
      <c r="DO8" s="662"/>
      <c r="DP8" s="663"/>
      <c r="DQ8" s="670">
        <v>3781700</v>
      </c>
      <c r="DR8" s="662"/>
      <c r="DS8" s="662"/>
      <c r="DT8" s="662"/>
      <c r="DU8" s="662"/>
      <c r="DV8" s="662"/>
      <c r="DW8" s="662"/>
      <c r="DX8" s="662"/>
      <c r="DY8" s="662"/>
      <c r="DZ8" s="662"/>
      <c r="EA8" s="662"/>
      <c r="EB8" s="662"/>
      <c r="EC8" s="671"/>
      <c r="ED8" s="356"/>
      <c r="EE8" s="356"/>
      <c r="EF8" s="356"/>
      <c r="EG8" s="356"/>
      <c r="EH8" s="356"/>
      <c r="EI8" s="356"/>
      <c r="EJ8" s="356"/>
      <c r="EK8" s="356"/>
      <c r="EL8" s="356"/>
      <c r="EM8" s="356"/>
    </row>
    <row r="9" spans="2:143" ht="11.25" customHeight="1" x14ac:dyDescent="0.2">
      <c r="B9" s="658" t="s">
        <v>156</v>
      </c>
      <c r="C9" s="659"/>
      <c r="D9" s="659"/>
      <c r="E9" s="659"/>
      <c r="F9" s="659"/>
      <c r="G9" s="659"/>
      <c r="H9" s="659"/>
      <c r="I9" s="659"/>
      <c r="J9" s="659"/>
      <c r="K9" s="659"/>
      <c r="L9" s="659"/>
      <c r="M9" s="659"/>
      <c r="N9" s="659"/>
      <c r="O9" s="659"/>
      <c r="P9" s="659"/>
      <c r="Q9" s="660"/>
      <c r="R9" s="661">
        <v>27189</v>
      </c>
      <c r="S9" s="662"/>
      <c r="T9" s="662"/>
      <c r="U9" s="662"/>
      <c r="V9" s="662"/>
      <c r="W9" s="662"/>
      <c r="X9" s="662"/>
      <c r="Y9" s="663"/>
      <c r="Z9" s="664">
        <v>0.1</v>
      </c>
      <c r="AA9" s="664"/>
      <c r="AB9" s="664"/>
      <c r="AC9" s="664"/>
      <c r="AD9" s="665">
        <v>27189</v>
      </c>
      <c r="AE9" s="665"/>
      <c r="AF9" s="665"/>
      <c r="AG9" s="665"/>
      <c r="AH9" s="665"/>
      <c r="AI9" s="665"/>
      <c r="AJ9" s="665"/>
      <c r="AK9" s="665"/>
      <c r="AL9" s="666">
        <v>0.2</v>
      </c>
      <c r="AM9" s="667"/>
      <c r="AN9" s="667"/>
      <c r="AO9" s="668"/>
      <c r="AP9" s="658" t="s">
        <v>157</v>
      </c>
      <c r="AQ9" s="659"/>
      <c r="AR9" s="659"/>
      <c r="AS9" s="659"/>
      <c r="AT9" s="659"/>
      <c r="AU9" s="659"/>
      <c r="AV9" s="659"/>
      <c r="AW9" s="659"/>
      <c r="AX9" s="659"/>
      <c r="AY9" s="659"/>
      <c r="AZ9" s="659"/>
      <c r="BA9" s="659"/>
      <c r="BB9" s="659"/>
      <c r="BC9" s="659"/>
      <c r="BD9" s="659"/>
      <c r="BE9" s="659"/>
      <c r="BF9" s="660"/>
      <c r="BG9" s="661">
        <v>1280057</v>
      </c>
      <c r="BH9" s="662"/>
      <c r="BI9" s="662"/>
      <c r="BJ9" s="662"/>
      <c r="BK9" s="662"/>
      <c r="BL9" s="662"/>
      <c r="BM9" s="662"/>
      <c r="BN9" s="663"/>
      <c r="BO9" s="664">
        <v>25</v>
      </c>
      <c r="BP9" s="664"/>
      <c r="BQ9" s="664"/>
      <c r="BR9" s="664"/>
      <c r="BS9" s="665" t="s">
        <v>47</v>
      </c>
      <c r="BT9" s="665"/>
      <c r="BU9" s="665"/>
      <c r="BV9" s="665"/>
      <c r="BW9" s="665"/>
      <c r="BX9" s="665"/>
      <c r="BY9" s="665"/>
      <c r="BZ9" s="665"/>
      <c r="CA9" s="665"/>
      <c r="CB9" s="669"/>
      <c r="CC9" s="356"/>
      <c r="CD9" s="658" t="s">
        <v>158</v>
      </c>
      <c r="CE9" s="659"/>
      <c r="CF9" s="659"/>
      <c r="CG9" s="659"/>
      <c r="CH9" s="659"/>
      <c r="CI9" s="659"/>
      <c r="CJ9" s="659"/>
      <c r="CK9" s="659"/>
      <c r="CL9" s="659"/>
      <c r="CM9" s="659"/>
      <c r="CN9" s="659"/>
      <c r="CO9" s="659"/>
      <c r="CP9" s="659"/>
      <c r="CQ9" s="660"/>
      <c r="CR9" s="661">
        <v>1864081</v>
      </c>
      <c r="CS9" s="662"/>
      <c r="CT9" s="662"/>
      <c r="CU9" s="662"/>
      <c r="CV9" s="662"/>
      <c r="CW9" s="662"/>
      <c r="CX9" s="662"/>
      <c r="CY9" s="663"/>
      <c r="CZ9" s="664">
        <v>8.8000000000000007</v>
      </c>
      <c r="DA9" s="664"/>
      <c r="DB9" s="664"/>
      <c r="DC9" s="664"/>
      <c r="DD9" s="670">
        <v>15472</v>
      </c>
      <c r="DE9" s="662"/>
      <c r="DF9" s="662"/>
      <c r="DG9" s="662"/>
      <c r="DH9" s="662"/>
      <c r="DI9" s="662"/>
      <c r="DJ9" s="662"/>
      <c r="DK9" s="662"/>
      <c r="DL9" s="662"/>
      <c r="DM9" s="662"/>
      <c r="DN9" s="662"/>
      <c r="DO9" s="662"/>
      <c r="DP9" s="663"/>
      <c r="DQ9" s="670">
        <v>1467209</v>
      </c>
      <c r="DR9" s="662"/>
      <c r="DS9" s="662"/>
      <c r="DT9" s="662"/>
      <c r="DU9" s="662"/>
      <c r="DV9" s="662"/>
      <c r="DW9" s="662"/>
      <c r="DX9" s="662"/>
      <c r="DY9" s="662"/>
      <c r="DZ9" s="662"/>
      <c r="EA9" s="662"/>
      <c r="EB9" s="662"/>
      <c r="EC9" s="671"/>
      <c r="ED9" s="356"/>
      <c r="EE9" s="356"/>
      <c r="EF9" s="356"/>
      <c r="EG9" s="356"/>
      <c r="EH9" s="356"/>
      <c r="EI9" s="356"/>
      <c r="EJ9" s="356"/>
      <c r="EK9" s="356"/>
      <c r="EL9" s="356"/>
      <c r="EM9" s="356"/>
    </row>
    <row r="10" spans="2:143" ht="11.25" customHeight="1" x14ac:dyDescent="0.2">
      <c r="B10" s="658" t="s">
        <v>159</v>
      </c>
      <c r="C10" s="659"/>
      <c r="D10" s="659"/>
      <c r="E10" s="659"/>
      <c r="F10" s="659"/>
      <c r="G10" s="659"/>
      <c r="H10" s="659"/>
      <c r="I10" s="659"/>
      <c r="J10" s="659"/>
      <c r="K10" s="659"/>
      <c r="L10" s="659"/>
      <c r="M10" s="659"/>
      <c r="N10" s="659"/>
      <c r="O10" s="659"/>
      <c r="P10" s="659"/>
      <c r="Q10" s="660"/>
      <c r="R10" s="661" t="s">
        <v>47</v>
      </c>
      <c r="S10" s="662"/>
      <c r="T10" s="662"/>
      <c r="U10" s="662"/>
      <c r="V10" s="662"/>
      <c r="W10" s="662"/>
      <c r="X10" s="662"/>
      <c r="Y10" s="663"/>
      <c r="Z10" s="664" t="s">
        <v>47</v>
      </c>
      <c r="AA10" s="664"/>
      <c r="AB10" s="664"/>
      <c r="AC10" s="664"/>
      <c r="AD10" s="665" t="s">
        <v>47</v>
      </c>
      <c r="AE10" s="665"/>
      <c r="AF10" s="665"/>
      <c r="AG10" s="665"/>
      <c r="AH10" s="665"/>
      <c r="AI10" s="665"/>
      <c r="AJ10" s="665"/>
      <c r="AK10" s="665"/>
      <c r="AL10" s="666" t="s">
        <v>47</v>
      </c>
      <c r="AM10" s="667"/>
      <c r="AN10" s="667"/>
      <c r="AO10" s="668"/>
      <c r="AP10" s="658" t="s">
        <v>160</v>
      </c>
      <c r="AQ10" s="659"/>
      <c r="AR10" s="659"/>
      <c r="AS10" s="659"/>
      <c r="AT10" s="659"/>
      <c r="AU10" s="659"/>
      <c r="AV10" s="659"/>
      <c r="AW10" s="659"/>
      <c r="AX10" s="659"/>
      <c r="AY10" s="659"/>
      <c r="AZ10" s="659"/>
      <c r="BA10" s="659"/>
      <c r="BB10" s="659"/>
      <c r="BC10" s="659"/>
      <c r="BD10" s="659"/>
      <c r="BE10" s="659"/>
      <c r="BF10" s="660"/>
      <c r="BG10" s="661">
        <v>103301</v>
      </c>
      <c r="BH10" s="662"/>
      <c r="BI10" s="662"/>
      <c r="BJ10" s="662"/>
      <c r="BK10" s="662"/>
      <c r="BL10" s="662"/>
      <c r="BM10" s="662"/>
      <c r="BN10" s="663"/>
      <c r="BO10" s="664">
        <v>2</v>
      </c>
      <c r="BP10" s="664"/>
      <c r="BQ10" s="664"/>
      <c r="BR10" s="664"/>
      <c r="BS10" s="665" t="s">
        <v>47</v>
      </c>
      <c r="BT10" s="665"/>
      <c r="BU10" s="665"/>
      <c r="BV10" s="665"/>
      <c r="BW10" s="665"/>
      <c r="BX10" s="665"/>
      <c r="BY10" s="665"/>
      <c r="BZ10" s="665"/>
      <c r="CA10" s="665"/>
      <c r="CB10" s="669"/>
      <c r="CC10" s="356"/>
      <c r="CD10" s="658" t="s">
        <v>161</v>
      </c>
      <c r="CE10" s="659"/>
      <c r="CF10" s="659"/>
      <c r="CG10" s="659"/>
      <c r="CH10" s="659"/>
      <c r="CI10" s="659"/>
      <c r="CJ10" s="659"/>
      <c r="CK10" s="659"/>
      <c r="CL10" s="659"/>
      <c r="CM10" s="659"/>
      <c r="CN10" s="659"/>
      <c r="CO10" s="659"/>
      <c r="CP10" s="659"/>
      <c r="CQ10" s="660"/>
      <c r="CR10" s="661">
        <v>74847</v>
      </c>
      <c r="CS10" s="662"/>
      <c r="CT10" s="662"/>
      <c r="CU10" s="662"/>
      <c r="CV10" s="662"/>
      <c r="CW10" s="662"/>
      <c r="CX10" s="662"/>
      <c r="CY10" s="663"/>
      <c r="CZ10" s="664">
        <v>0.4</v>
      </c>
      <c r="DA10" s="664"/>
      <c r="DB10" s="664"/>
      <c r="DC10" s="664"/>
      <c r="DD10" s="670">
        <v>1190</v>
      </c>
      <c r="DE10" s="662"/>
      <c r="DF10" s="662"/>
      <c r="DG10" s="662"/>
      <c r="DH10" s="662"/>
      <c r="DI10" s="662"/>
      <c r="DJ10" s="662"/>
      <c r="DK10" s="662"/>
      <c r="DL10" s="662"/>
      <c r="DM10" s="662"/>
      <c r="DN10" s="662"/>
      <c r="DO10" s="662"/>
      <c r="DP10" s="663"/>
      <c r="DQ10" s="670">
        <v>22869</v>
      </c>
      <c r="DR10" s="662"/>
      <c r="DS10" s="662"/>
      <c r="DT10" s="662"/>
      <c r="DU10" s="662"/>
      <c r="DV10" s="662"/>
      <c r="DW10" s="662"/>
      <c r="DX10" s="662"/>
      <c r="DY10" s="662"/>
      <c r="DZ10" s="662"/>
      <c r="EA10" s="662"/>
      <c r="EB10" s="662"/>
      <c r="EC10" s="671"/>
      <c r="ED10" s="356"/>
      <c r="EE10" s="356"/>
      <c r="EF10" s="356"/>
      <c r="EG10" s="356"/>
      <c r="EH10" s="356"/>
      <c r="EI10" s="356"/>
      <c r="EJ10" s="356"/>
      <c r="EK10" s="356"/>
      <c r="EL10" s="356"/>
      <c r="EM10" s="356"/>
    </row>
    <row r="11" spans="2:143" ht="11.25" customHeight="1" x14ac:dyDescent="0.2">
      <c r="B11" s="658" t="s">
        <v>162</v>
      </c>
      <c r="C11" s="659"/>
      <c r="D11" s="659"/>
      <c r="E11" s="659"/>
      <c r="F11" s="659"/>
      <c r="G11" s="659"/>
      <c r="H11" s="659"/>
      <c r="I11" s="659"/>
      <c r="J11" s="659"/>
      <c r="K11" s="659"/>
      <c r="L11" s="659"/>
      <c r="M11" s="659"/>
      <c r="N11" s="659"/>
      <c r="O11" s="659"/>
      <c r="P11" s="659"/>
      <c r="Q11" s="660"/>
      <c r="R11" s="661">
        <v>811536</v>
      </c>
      <c r="S11" s="662"/>
      <c r="T11" s="662"/>
      <c r="U11" s="662"/>
      <c r="V11" s="662"/>
      <c r="W11" s="662"/>
      <c r="X11" s="662"/>
      <c r="Y11" s="663"/>
      <c r="Z11" s="666">
        <v>3.5</v>
      </c>
      <c r="AA11" s="667"/>
      <c r="AB11" s="667"/>
      <c r="AC11" s="673"/>
      <c r="AD11" s="670">
        <v>811536</v>
      </c>
      <c r="AE11" s="662"/>
      <c r="AF11" s="662"/>
      <c r="AG11" s="662"/>
      <c r="AH11" s="662"/>
      <c r="AI11" s="662"/>
      <c r="AJ11" s="662"/>
      <c r="AK11" s="663"/>
      <c r="AL11" s="666">
        <v>6.5</v>
      </c>
      <c r="AM11" s="667"/>
      <c r="AN11" s="667"/>
      <c r="AO11" s="668"/>
      <c r="AP11" s="658" t="s">
        <v>163</v>
      </c>
      <c r="AQ11" s="659"/>
      <c r="AR11" s="659"/>
      <c r="AS11" s="659"/>
      <c r="AT11" s="659"/>
      <c r="AU11" s="659"/>
      <c r="AV11" s="659"/>
      <c r="AW11" s="659"/>
      <c r="AX11" s="659"/>
      <c r="AY11" s="659"/>
      <c r="AZ11" s="659"/>
      <c r="BA11" s="659"/>
      <c r="BB11" s="659"/>
      <c r="BC11" s="659"/>
      <c r="BD11" s="659"/>
      <c r="BE11" s="659"/>
      <c r="BF11" s="660"/>
      <c r="BG11" s="661">
        <v>525865</v>
      </c>
      <c r="BH11" s="662"/>
      <c r="BI11" s="662"/>
      <c r="BJ11" s="662"/>
      <c r="BK11" s="662"/>
      <c r="BL11" s="662"/>
      <c r="BM11" s="662"/>
      <c r="BN11" s="663"/>
      <c r="BO11" s="664">
        <v>10.3</v>
      </c>
      <c r="BP11" s="664"/>
      <c r="BQ11" s="664"/>
      <c r="BR11" s="664"/>
      <c r="BS11" s="665">
        <v>149889</v>
      </c>
      <c r="BT11" s="665"/>
      <c r="BU11" s="665"/>
      <c r="BV11" s="665"/>
      <c r="BW11" s="665"/>
      <c r="BX11" s="665"/>
      <c r="BY11" s="665"/>
      <c r="BZ11" s="665"/>
      <c r="CA11" s="665"/>
      <c r="CB11" s="669"/>
      <c r="CC11" s="356"/>
      <c r="CD11" s="658" t="s">
        <v>164</v>
      </c>
      <c r="CE11" s="659"/>
      <c r="CF11" s="659"/>
      <c r="CG11" s="659"/>
      <c r="CH11" s="659"/>
      <c r="CI11" s="659"/>
      <c r="CJ11" s="659"/>
      <c r="CK11" s="659"/>
      <c r="CL11" s="659"/>
      <c r="CM11" s="659"/>
      <c r="CN11" s="659"/>
      <c r="CO11" s="659"/>
      <c r="CP11" s="659"/>
      <c r="CQ11" s="660"/>
      <c r="CR11" s="661">
        <v>484261</v>
      </c>
      <c r="CS11" s="662"/>
      <c r="CT11" s="662"/>
      <c r="CU11" s="662"/>
      <c r="CV11" s="662"/>
      <c r="CW11" s="662"/>
      <c r="CX11" s="662"/>
      <c r="CY11" s="663"/>
      <c r="CZ11" s="664">
        <v>2.2999999999999998</v>
      </c>
      <c r="DA11" s="664"/>
      <c r="DB11" s="664"/>
      <c r="DC11" s="664"/>
      <c r="DD11" s="670">
        <v>165353</v>
      </c>
      <c r="DE11" s="662"/>
      <c r="DF11" s="662"/>
      <c r="DG11" s="662"/>
      <c r="DH11" s="662"/>
      <c r="DI11" s="662"/>
      <c r="DJ11" s="662"/>
      <c r="DK11" s="662"/>
      <c r="DL11" s="662"/>
      <c r="DM11" s="662"/>
      <c r="DN11" s="662"/>
      <c r="DO11" s="662"/>
      <c r="DP11" s="663"/>
      <c r="DQ11" s="670">
        <v>264438</v>
      </c>
      <c r="DR11" s="662"/>
      <c r="DS11" s="662"/>
      <c r="DT11" s="662"/>
      <c r="DU11" s="662"/>
      <c r="DV11" s="662"/>
      <c r="DW11" s="662"/>
      <c r="DX11" s="662"/>
      <c r="DY11" s="662"/>
      <c r="DZ11" s="662"/>
      <c r="EA11" s="662"/>
      <c r="EB11" s="662"/>
      <c r="EC11" s="671"/>
      <c r="ED11" s="356"/>
      <c r="EE11" s="356"/>
      <c r="EF11" s="356"/>
      <c r="EG11" s="356"/>
      <c r="EH11" s="356"/>
      <c r="EI11" s="356"/>
      <c r="EJ11" s="356"/>
      <c r="EK11" s="356"/>
      <c r="EL11" s="356"/>
      <c r="EM11" s="356"/>
    </row>
    <row r="12" spans="2:143" ht="11.25" customHeight="1" x14ac:dyDescent="0.2">
      <c r="B12" s="658" t="s">
        <v>165</v>
      </c>
      <c r="C12" s="659"/>
      <c r="D12" s="659"/>
      <c r="E12" s="659"/>
      <c r="F12" s="659"/>
      <c r="G12" s="659"/>
      <c r="H12" s="659"/>
      <c r="I12" s="659"/>
      <c r="J12" s="659"/>
      <c r="K12" s="659"/>
      <c r="L12" s="659"/>
      <c r="M12" s="659"/>
      <c r="N12" s="659"/>
      <c r="O12" s="659"/>
      <c r="P12" s="659"/>
      <c r="Q12" s="660"/>
      <c r="R12" s="661" t="s">
        <v>47</v>
      </c>
      <c r="S12" s="662"/>
      <c r="T12" s="662"/>
      <c r="U12" s="662"/>
      <c r="V12" s="662"/>
      <c r="W12" s="662"/>
      <c r="X12" s="662"/>
      <c r="Y12" s="663"/>
      <c r="Z12" s="664" t="s">
        <v>47</v>
      </c>
      <c r="AA12" s="664"/>
      <c r="AB12" s="664"/>
      <c r="AC12" s="664"/>
      <c r="AD12" s="665" t="s">
        <v>47</v>
      </c>
      <c r="AE12" s="665"/>
      <c r="AF12" s="665"/>
      <c r="AG12" s="665"/>
      <c r="AH12" s="665"/>
      <c r="AI12" s="665"/>
      <c r="AJ12" s="665"/>
      <c r="AK12" s="665"/>
      <c r="AL12" s="666" t="s">
        <v>47</v>
      </c>
      <c r="AM12" s="667"/>
      <c r="AN12" s="667"/>
      <c r="AO12" s="668"/>
      <c r="AP12" s="658" t="s">
        <v>166</v>
      </c>
      <c r="AQ12" s="659"/>
      <c r="AR12" s="659"/>
      <c r="AS12" s="659"/>
      <c r="AT12" s="659"/>
      <c r="AU12" s="659"/>
      <c r="AV12" s="659"/>
      <c r="AW12" s="659"/>
      <c r="AX12" s="659"/>
      <c r="AY12" s="659"/>
      <c r="AZ12" s="659"/>
      <c r="BA12" s="659"/>
      <c r="BB12" s="659"/>
      <c r="BC12" s="659"/>
      <c r="BD12" s="659"/>
      <c r="BE12" s="659"/>
      <c r="BF12" s="660"/>
      <c r="BG12" s="661">
        <v>2664382</v>
      </c>
      <c r="BH12" s="662"/>
      <c r="BI12" s="662"/>
      <c r="BJ12" s="662"/>
      <c r="BK12" s="662"/>
      <c r="BL12" s="662"/>
      <c r="BM12" s="662"/>
      <c r="BN12" s="663"/>
      <c r="BO12" s="664">
        <v>52</v>
      </c>
      <c r="BP12" s="664"/>
      <c r="BQ12" s="664"/>
      <c r="BR12" s="664"/>
      <c r="BS12" s="665" t="s">
        <v>47</v>
      </c>
      <c r="BT12" s="665"/>
      <c r="BU12" s="665"/>
      <c r="BV12" s="665"/>
      <c r="BW12" s="665"/>
      <c r="BX12" s="665"/>
      <c r="BY12" s="665"/>
      <c r="BZ12" s="665"/>
      <c r="CA12" s="665"/>
      <c r="CB12" s="669"/>
      <c r="CC12" s="356"/>
      <c r="CD12" s="658" t="s">
        <v>167</v>
      </c>
      <c r="CE12" s="659"/>
      <c r="CF12" s="659"/>
      <c r="CG12" s="659"/>
      <c r="CH12" s="659"/>
      <c r="CI12" s="659"/>
      <c r="CJ12" s="659"/>
      <c r="CK12" s="659"/>
      <c r="CL12" s="659"/>
      <c r="CM12" s="659"/>
      <c r="CN12" s="659"/>
      <c r="CO12" s="659"/>
      <c r="CP12" s="659"/>
      <c r="CQ12" s="660"/>
      <c r="CR12" s="661">
        <v>1370959</v>
      </c>
      <c r="CS12" s="662"/>
      <c r="CT12" s="662"/>
      <c r="CU12" s="662"/>
      <c r="CV12" s="662"/>
      <c r="CW12" s="662"/>
      <c r="CX12" s="662"/>
      <c r="CY12" s="663"/>
      <c r="CZ12" s="664">
        <v>6.5</v>
      </c>
      <c r="DA12" s="664"/>
      <c r="DB12" s="664"/>
      <c r="DC12" s="664"/>
      <c r="DD12" s="670">
        <v>527013</v>
      </c>
      <c r="DE12" s="662"/>
      <c r="DF12" s="662"/>
      <c r="DG12" s="662"/>
      <c r="DH12" s="662"/>
      <c r="DI12" s="662"/>
      <c r="DJ12" s="662"/>
      <c r="DK12" s="662"/>
      <c r="DL12" s="662"/>
      <c r="DM12" s="662"/>
      <c r="DN12" s="662"/>
      <c r="DO12" s="662"/>
      <c r="DP12" s="663"/>
      <c r="DQ12" s="670">
        <v>342035</v>
      </c>
      <c r="DR12" s="662"/>
      <c r="DS12" s="662"/>
      <c r="DT12" s="662"/>
      <c r="DU12" s="662"/>
      <c r="DV12" s="662"/>
      <c r="DW12" s="662"/>
      <c r="DX12" s="662"/>
      <c r="DY12" s="662"/>
      <c r="DZ12" s="662"/>
      <c r="EA12" s="662"/>
      <c r="EB12" s="662"/>
      <c r="EC12" s="671"/>
      <c r="ED12" s="356"/>
      <c r="EE12" s="356"/>
      <c r="EF12" s="356"/>
      <c r="EG12" s="356"/>
      <c r="EH12" s="356"/>
      <c r="EI12" s="356"/>
      <c r="EJ12" s="356"/>
      <c r="EK12" s="356"/>
      <c r="EL12" s="356"/>
      <c r="EM12" s="356"/>
    </row>
    <row r="13" spans="2:143" ht="11.25" customHeight="1" x14ac:dyDescent="0.2">
      <c r="B13" s="658" t="s">
        <v>168</v>
      </c>
      <c r="C13" s="659"/>
      <c r="D13" s="659"/>
      <c r="E13" s="659"/>
      <c r="F13" s="659"/>
      <c r="G13" s="659"/>
      <c r="H13" s="659"/>
      <c r="I13" s="659"/>
      <c r="J13" s="659"/>
      <c r="K13" s="659"/>
      <c r="L13" s="659"/>
      <c r="M13" s="659"/>
      <c r="N13" s="659"/>
      <c r="O13" s="659"/>
      <c r="P13" s="659"/>
      <c r="Q13" s="660"/>
      <c r="R13" s="661" t="s">
        <v>47</v>
      </c>
      <c r="S13" s="662"/>
      <c r="T13" s="662"/>
      <c r="U13" s="662"/>
      <c r="V13" s="662"/>
      <c r="W13" s="662"/>
      <c r="X13" s="662"/>
      <c r="Y13" s="663"/>
      <c r="Z13" s="664" t="s">
        <v>47</v>
      </c>
      <c r="AA13" s="664"/>
      <c r="AB13" s="664"/>
      <c r="AC13" s="664"/>
      <c r="AD13" s="665" t="s">
        <v>47</v>
      </c>
      <c r="AE13" s="665"/>
      <c r="AF13" s="665"/>
      <c r="AG13" s="665"/>
      <c r="AH13" s="665"/>
      <c r="AI13" s="665"/>
      <c r="AJ13" s="665"/>
      <c r="AK13" s="665"/>
      <c r="AL13" s="666" t="s">
        <v>47</v>
      </c>
      <c r="AM13" s="667"/>
      <c r="AN13" s="667"/>
      <c r="AO13" s="668"/>
      <c r="AP13" s="658" t="s">
        <v>169</v>
      </c>
      <c r="AQ13" s="659"/>
      <c r="AR13" s="659"/>
      <c r="AS13" s="659"/>
      <c r="AT13" s="659"/>
      <c r="AU13" s="659"/>
      <c r="AV13" s="659"/>
      <c r="AW13" s="659"/>
      <c r="AX13" s="659"/>
      <c r="AY13" s="659"/>
      <c r="AZ13" s="659"/>
      <c r="BA13" s="659"/>
      <c r="BB13" s="659"/>
      <c r="BC13" s="659"/>
      <c r="BD13" s="659"/>
      <c r="BE13" s="659"/>
      <c r="BF13" s="660"/>
      <c r="BG13" s="661">
        <v>2644621</v>
      </c>
      <c r="BH13" s="662"/>
      <c r="BI13" s="662"/>
      <c r="BJ13" s="662"/>
      <c r="BK13" s="662"/>
      <c r="BL13" s="662"/>
      <c r="BM13" s="662"/>
      <c r="BN13" s="663"/>
      <c r="BO13" s="664">
        <v>51.6</v>
      </c>
      <c r="BP13" s="664"/>
      <c r="BQ13" s="664"/>
      <c r="BR13" s="664"/>
      <c r="BS13" s="665" t="s">
        <v>47</v>
      </c>
      <c r="BT13" s="665"/>
      <c r="BU13" s="665"/>
      <c r="BV13" s="665"/>
      <c r="BW13" s="665"/>
      <c r="BX13" s="665"/>
      <c r="BY13" s="665"/>
      <c r="BZ13" s="665"/>
      <c r="CA13" s="665"/>
      <c r="CB13" s="669"/>
      <c r="CC13" s="356"/>
      <c r="CD13" s="658" t="s">
        <v>170</v>
      </c>
      <c r="CE13" s="659"/>
      <c r="CF13" s="659"/>
      <c r="CG13" s="659"/>
      <c r="CH13" s="659"/>
      <c r="CI13" s="659"/>
      <c r="CJ13" s="659"/>
      <c r="CK13" s="659"/>
      <c r="CL13" s="659"/>
      <c r="CM13" s="659"/>
      <c r="CN13" s="659"/>
      <c r="CO13" s="659"/>
      <c r="CP13" s="659"/>
      <c r="CQ13" s="660"/>
      <c r="CR13" s="661">
        <v>2740725</v>
      </c>
      <c r="CS13" s="662"/>
      <c r="CT13" s="662"/>
      <c r="CU13" s="662"/>
      <c r="CV13" s="662"/>
      <c r="CW13" s="662"/>
      <c r="CX13" s="662"/>
      <c r="CY13" s="663"/>
      <c r="CZ13" s="664">
        <v>13</v>
      </c>
      <c r="DA13" s="664"/>
      <c r="DB13" s="664"/>
      <c r="DC13" s="664"/>
      <c r="DD13" s="670">
        <v>878331</v>
      </c>
      <c r="DE13" s="662"/>
      <c r="DF13" s="662"/>
      <c r="DG13" s="662"/>
      <c r="DH13" s="662"/>
      <c r="DI13" s="662"/>
      <c r="DJ13" s="662"/>
      <c r="DK13" s="662"/>
      <c r="DL13" s="662"/>
      <c r="DM13" s="662"/>
      <c r="DN13" s="662"/>
      <c r="DO13" s="662"/>
      <c r="DP13" s="663"/>
      <c r="DQ13" s="670">
        <v>1551426</v>
      </c>
      <c r="DR13" s="662"/>
      <c r="DS13" s="662"/>
      <c r="DT13" s="662"/>
      <c r="DU13" s="662"/>
      <c r="DV13" s="662"/>
      <c r="DW13" s="662"/>
      <c r="DX13" s="662"/>
      <c r="DY13" s="662"/>
      <c r="DZ13" s="662"/>
      <c r="EA13" s="662"/>
      <c r="EB13" s="662"/>
      <c r="EC13" s="671"/>
      <c r="ED13" s="356"/>
      <c r="EE13" s="356"/>
      <c r="EF13" s="356"/>
      <c r="EG13" s="356"/>
      <c r="EH13" s="356"/>
      <c r="EI13" s="356"/>
      <c r="EJ13" s="356"/>
      <c r="EK13" s="356"/>
      <c r="EL13" s="356"/>
      <c r="EM13" s="356"/>
    </row>
    <row r="14" spans="2:143" ht="11.25" customHeight="1" x14ac:dyDescent="0.2">
      <c r="B14" s="658" t="s">
        <v>171</v>
      </c>
      <c r="C14" s="659"/>
      <c r="D14" s="659"/>
      <c r="E14" s="659"/>
      <c r="F14" s="659"/>
      <c r="G14" s="659"/>
      <c r="H14" s="659"/>
      <c r="I14" s="659"/>
      <c r="J14" s="659"/>
      <c r="K14" s="659"/>
      <c r="L14" s="659"/>
      <c r="M14" s="659"/>
      <c r="N14" s="659"/>
      <c r="O14" s="659"/>
      <c r="P14" s="659"/>
      <c r="Q14" s="660"/>
      <c r="R14" s="661">
        <v>1078</v>
      </c>
      <c r="S14" s="662"/>
      <c r="T14" s="662"/>
      <c r="U14" s="662"/>
      <c r="V14" s="662"/>
      <c r="W14" s="662"/>
      <c r="X14" s="662"/>
      <c r="Y14" s="663"/>
      <c r="Z14" s="664">
        <v>0</v>
      </c>
      <c r="AA14" s="664"/>
      <c r="AB14" s="664"/>
      <c r="AC14" s="664"/>
      <c r="AD14" s="665">
        <v>1078</v>
      </c>
      <c r="AE14" s="665"/>
      <c r="AF14" s="665"/>
      <c r="AG14" s="665"/>
      <c r="AH14" s="665"/>
      <c r="AI14" s="665"/>
      <c r="AJ14" s="665"/>
      <c r="AK14" s="665"/>
      <c r="AL14" s="666">
        <v>0</v>
      </c>
      <c r="AM14" s="667"/>
      <c r="AN14" s="667"/>
      <c r="AO14" s="668"/>
      <c r="AP14" s="658" t="s">
        <v>172</v>
      </c>
      <c r="AQ14" s="659"/>
      <c r="AR14" s="659"/>
      <c r="AS14" s="659"/>
      <c r="AT14" s="659"/>
      <c r="AU14" s="659"/>
      <c r="AV14" s="659"/>
      <c r="AW14" s="659"/>
      <c r="AX14" s="659"/>
      <c r="AY14" s="659"/>
      <c r="AZ14" s="659"/>
      <c r="BA14" s="659"/>
      <c r="BB14" s="659"/>
      <c r="BC14" s="659"/>
      <c r="BD14" s="659"/>
      <c r="BE14" s="659"/>
      <c r="BF14" s="660"/>
      <c r="BG14" s="661">
        <v>133938</v>
      </c>
      <c r="BH14" s="662"/>
      <c r="BI14" s="662"/>
      <c r="BJ14" s="662"/>
      <c r="BK14" s="662"/>
      <c r="BL14" s="662"/>
      <c r="BM14" s="662"/>
      <c r="BN14" s="663"/>
      <c r="BO14" s="664">
        <v>2.6</v>
      </c>
      <c r="BP14" s="664"/>
      <c r="BQ14" s="664"/>
      <c r="BR14" s="664"/>
      <c r="BS14" s="665" t="s">
        <v>47</v>
      </c>
      <c r="BT14" s="665"/>
      <c r="BU14" s="665"/>
      <c r="BV14" s="665"/>
      <c r="BW14" s="665"/>
      <c r="BX14" s="665"/>
      <c r="BY14" s="665"/>
      <c r="BZ14" s="665"/>
      <c r="CA14" s="665"/>
      <c r="CB14" s="669"/>
      <c r="CC14" s="356"/>
      <c r="CD14" s="658" t="s">
        <v>173</v>
      </c>
      <c r="CE14" s="659"/>
      <c r="CF14" s="659"/>
      <c r="CG14" s="659"/>
      <c r="CH14" s="659"/>
      <c r="CI14" s="659"/>
      <c r="CJ14" s="659"/>
      <c r="CK14" s="659"/>
      <c r="CL14" s="659"/>
      <c r="CM14" s="659"/>
      <c r="CN14" s="659"/>
      <c r="CO14" s="659"/>
      <c r="CP14" s="659"/>
      <c r="CQ14" s="660"/>
      <c r="CR14" s="661">
        <v>716847</v>
      </c>
      <c r="CS14" s="662"/>
      <c r="CT14" s="662"/>
      <c r="CU14" s="662"/>
      <c r="CV14" s="662"/>
      <c r="CW14" s="662"/>
      <c r="CX14" s="662"/>
      <c r="CY14" s="663"/>
      <c r="CZ14" s="664">
        <v>3.4</v>
      </c>
      <c r="DA14" s="664"/>
      <c r="DB14" s="664"/>
      <c r="DC14" s="664"/>
      <c r="DD14" s="670">
        <v>32700</v>
      </c>
      <c r="DE14" s="662"/>
      <c r="DF14" s="662"/>
      <c r="DG14" s="662"/>
      <c r="DH14" s="662"/>
      <c r="DI14" s="662"/>
      <c r="DJ14" s="662"/>
      <c r="DK14" s="662"/>
      <c r="DL14" s="662"/>
      <c r="DM14" s="662"/>
      <c r="DN14" s="662"/>
      <c r="DO14" s="662"/>
      <c r="DP14" s="663"/>
      <c r="DQ14" s="670">
        <v>678998</v>
      </c>
      <c r="DR14" s="662"/>
      <c r="DS14" s="662"/>
      <c r="DT14" s="662"/>
      <c r="DU14" s="662"/>
      <c r="DV14" s="662"/>
      <c r="DW14" s="662"/>
      <c r="DX14" s="662"/>
      <c r="DY14" s="662"/>
      <c r="DZ14" s="662"/>
      <c r="EA14" s="662"/>
      <c r="EB14" s="662"/>
      <c r="EC14" s="671"/>
      <c r="ED14" s="356"/>
      <c r="EE14" s="356"/>
      <c r="EF14" s="356"/>
      <c r="EG14" s="356"/>
      <c r="EH14" s="356"/>
      <c r="EI14" s="356"/>
      <c r="EJ14" s="356"/>
      <c r="EK14" s="356"/>
      <c r="EL14" s="356"/>
      <c r="EM14" s="356"/>
    </row>
    <row r="15" spans="2:143" ht="11.25" customHeight="1" x14ac:dyDescent="0.2">
      <c r="B15" s="658" t="s">
        <v>174</v>
      </c>
      <c r="C15" s="659"/>
      <c r="D15" s="659"/>
      <c r="E15" s="659"/>
      <c r="F15" s="659"/>
      <c r="G15" s="659"/>
      <c r="H15" s="659"/>
      <c r="I15" s="659"/>
      <c r="J15" s="659"/>
      <c r="K15" s="659"/>
      <c r="L15" s="659"/>
      <c r="M15" s="659"/>
      <c r="N15" s="659"/>
      <c r="O15" s="659"/>
      <c r="P15" s="659"/>
      <c r="Q15" s="660"/>
      <c r="R15" s="661" t="s">
        <v>47</v>
      </c>
      <c r="S15" s="662"/>
      <c r="T15" s="662"/>
      <c r="U15" s="662"/>
      <c r="V15" s="662"/>
      <c r="W15" s="662"/>
      <c r="X15" s="662"/>
      <c r="Y15" s="663"/>
      <c r="Z15" s="664" t="s">
        <v>47</v>
      </c>
      <c r="AA15" s="664"/>
      <c r="AB15" s="664"/>
      <c r="AC15" s="664"/>
      <c r="AD15" s="665" t="s">
        <v>47</v>
      </c>
      <c r="AE15" s="665"/>
      <c r="AF15" s="665"/>
      <c r="AG15" s="665"/>
      <c r="AH15" s="665"/>
      <c r="AI15" s="665"/>
      <c r="AJ15" s="665"/>
      <c r="AK15" s="665"/>
      <c r="AL15" s="666" t="s">
        <v>47</v>
      </c>
      <c r="AM15" s="667"/>
      <c r="AN15" s="667"/>
      <c r="AO15" s="668"/>
      <c r="AP15" s="658" t="s">
        <v>175</v>
      </c>
      <c r="AQ15" s="659"/>
      <c r="AR15" s="659"/>
      <c r="AS15" s="659"/>
      <c r="AT15" s="659"/>
      <c r="AU15" s="659"/>
      <c r="AV15" s="659"/>
      <c r="AW15" s="659"/>
      <c r="AX15" s="659"/>
      <c r="AY15" s="659"/>
      <c r="AZ15" s="659"/>
      <c r="BA15" s="659"/>
      <c r="BB15" s="659"/>
      <c r="BC15" s="659"/>
      <c r="BD15" s="659"/>
      <c r="BE15" s="659"/>
      <c r="BF15" s="660"/>
      <c r="BG15" s="661">
        <v>186765</v>
      </c>
      <c r="BH15" s="662"/>
      <c r="BI15" s="662"/>
      <c r="BJ15" s="662"/>
      <c r="BK15" s="662"/>
      <c r="BL15" s="662"/>
      <c r="BM15" s="662"/>
      <c r="BN15" s="663"/>
      <c r="BO15" s="664">
        <v>3.6</v>
      </c>
      <c r="BP15" s="664"/>
      <c r="BQ15" s="664"/>
      <c r="BR15" s="664"/>
      <c r="BS15" s="665" t="s">
        <v>47</v>
      </c>
      <c r="BT15" s="665"/>
      <c r="BU15" s="665"/>
      <c r="BV15" s="665"/>
      <c r="BW15" s="665"/>
      <c r="BX15" s="665"/>
      <c r="BY15" s="665"/>
      <c r="BZ15" s="665"/>
      <c r="CA15" s="665"/>
      <c r="CB15" s="669"/>
      <c r="CC15" s="356"/>
      <c r="CD15" s="658" t="s">
        <v>176</v>
      </c>
      <c r="CE15" s="659"/>
      <c r="CF15" s="659"/>
      <c r="CG15" s="659"/>
      <c r="CH15" s="659"/>
      <c r="CI15" s="659"/>
      <c r="CJ15" s="659"/>
      <c r="CK15" s="659"/>
      <c r="CL15" s="659"/>
      <c r="CM15" s="659"/>
      <c r="CN15" s="659"/>
      <c r="CO15" s="659"/>
      <c r="CP15" s="659"/>
      <c r="CQ15" s="660"/>
      <c r="CR15" s="661">
        <v>2825358</v>
      </c>
      <c r="CS15" s="662"/>
      <c r="CT15" s="662"/>
      <c r="CU15" s="662"/>
      <c r="CV15" s="662"/>
      <c r="CW15" s="662"/>
      <c r="CX15" s="662"/>
      <c r="CY15" s="663"/>
      <c r="CZ15" s="664">
        <v>13.4</v>
      </c>
      <c r="DA15" s="664"/>
      <c r="DB15" s="664"/>
      <c r="DC15" s="664"/>
      <c r="DD15" s="670">
        <v>592303</v>
      </c>
      <c r="DE15" s="662"/>
      <c r="DF15" s="662"/>
      <c r="DG15" s="662"/>
      <c r="DH15" s="662"/>
      <c r="DI15" s="662"/>
      <c r="DJ15" s="662"/>
      <c r="DK15" s="662"/>
      <c r="DL15" s="662"/>
      <c r="DM15" s="662"/>
      <c r="DN15" s="662"/>
      <c r="DO15" s="662"/>
      <c r="DP15" s="663"/>
      <c r="DQ15" s="670">
        <v>1925975</v>
      </c>
      <c r="DR15" s="662"/>
      <c r="DS15" s="662"/>
      <c r="DT15" s="662"/>
      <c r="DU15" s="662"/>
      <c r="DV15" s="662"/>
      <c r="DW15" s="662"/>
      <c r="DX15" s="662"/>
      <c r="DY15" s="662"/>
      <c r="DZ15" s="662"/>
      <c r="EA15" s="662"/>
      <c r="EB15" s="662"/>
      <c r="EC15" s="671"/>
      <c r="ED15" s="356"/>
      <c r="EE15" s="356"/>
      <c r="EF15" s="356"/>
      <c r="EG15" s="356"/>
      <c r="EH15" s="356"/>
      <c r="EI15" s="356"/>
      <c r="EJ15" s="356"/>
      <c r="EK15" s="356"/>
      <c r="EL15" s="356"/>
      <c r="EM15" s="356"/>
    </row>
    <row r="16" spans="2:143" ht="11.25" customHeight="1" x14ac:dyDescent="0.2">
      <c r="B16" s="658" t="s">
        <v>177</v>
      </c>
      <c r="C16" s="659"/>
      <c r="D16" s="659"/>
      <c r="E16" s="659"/>
      <c r="F16" s="659"/>
      <c r="G16" s="659"/>
      <c r="H16" s="659"/>
      <c r="I16" s="659"/>
      <c r="J16" s="659"/>
      <c r="K16" s="659"/>
      <c r="L16" s="659"/>
      <c r="M16" s="659"/>
      <c r="N16" s="659"/>
      <c r="O16" s="659"/>
      <c r="P16" s="659"/>
      <c r="Q16" s="660"/>
      <c r="R16" s="661">
        <v>13252</v>
      </c>
      <c r="S16" s="662"/>
      <c r="T16" s="662"/>
      <c r="U16" s="662"/>
      <c r="V16" s="662"/>
      <c r="W16" s="662"/>
      <c r="X16" s="662"/>
      <c r="Y16" s="663"/>
      <c r="Z16" s="664">
        <v>0.1</v>
      </c>
      <c r="AA16" s="664"/>
      <c r="AB16" s="664"/>
      <c r="AC16" s="664"/>
      <c r="AD16" s="665">
        <v>13252</v>
      </c>
      <c r="AE16" s="665"/>
      <c r="AF16" s="665"/>
      <c r="AG16" s="665"/>
      <c r="AH16" s="665"/>
      <c r="AI16" s="665"/>
      <c r="AJ16" s="665"/>
      <c r="AK16" s="665"/>
      <c r="AL16" s="666">
        <v>0.1</v>
      </c>
      <c r="AM16" s="667"/>
      <c r="AN16" s="667"/>
      <c r="AO16" s="668"/>
      <c r="AP16" s="658" t="s">
        <v>178</v>
      </c>
      <c r="AQ16" s="659"/>
      <c r="AR16" s="659"/>
      <c r="AS16" s="659"/>
      <c r="AT16" s="659"/>
      <c r="AU16" s="659"/>
      <c r="AV16" s="659"/>
      <c r="AW16" s="659"/>
      <c r="AX16" s="659"/>
      <c r="AY16" s="659"/>
      <c r="AZ16" s="659"/>
      <c r="BA16" s="659"/>
      <c r="BB16" s="659"/>
      <c r="BC16" s="659"/>
      <c r="BD16" s="659"/>
      <c r="BE16" s="659"/>
      <c r="BF16" s="660"/>
      <c r="BG16" s="661">
        <v>731</v>
      </c>
      <c r="BH16" s="662"/>
      <c r="BI16" s="662"/>
      <c r="BJ16" s="662"/>
      <c r="BK16" s="662"/>
      <c r="BL16" s="662"/>
      <c r="BM16" s="662"/>
      <c r="BN16" s="663"/>
      <c r="BO16" s="664">
        <v>0</v>
      </c>
      <c r="BP16" s="664"/>
      <c r="BQ16" s="664"/>
      <c r="BR16" s="664"/>
      <c r="BS16" s="665" t="s">
        <v>47</v>
      </c>
      <c r="BT16" s="665"/>
      <c r="BU16" s="665"/>
      <c r="BV16" s="665"/>
      <c r="BW16" s="665"/>
      <c r="BX16" s="665"/>
      <c r="BY16" s="665"/>
      <c r="BZ16" s="665"/>
      <c r="CA16" s="665"/>
      <c r="CB16" s="669"/>
      <c r="CC16" s="356"/>
      <c r="CD16" s="658" t="s">
        <v>179</v>
      </c>
      <c r="CE16" s="659"/>
      <c r="CF16" s="659"/>
      <c r="CG16" s="659"/>
      <c r="CH16" s="659"/>
      <c r="CI16" s="659"/>
      <c r="CJ16" s="659"/>
      <c r="CK16" s="659"/>
      <c r="CL16" s="659"/>
      <c r="CM16" s="659"/>
      <c r="CN16" s="659"/>
      <c r="CO16" s="659"/>
      <c r="CP16" s="659"/>
      <c r="CQ16" s="660"/>
      <c r="CR16" s="661" t="s">
        <v>47</v>
      </c>
      <c r="CS16" s="662"/>
      <c r="CT16" s="662"/>
      <c r="CU16" s="662"/>
      <c r="CV16" s="662"/>
      <c r="CW16" s="662"/>
      <c r="CX16" s="662"/>
      <c r="CY16" s="663"/>
      <c r="CZ16" s="664" t="s">
        <v>47</v>
      </c>
      <c r="DA16" s="664"/>
      <c r="DB16" s="664"/>
      <c r="DC16" s="664"/>
      <c r="DD16" s="670" t="s">
        <v>47</v>
      </c>
      <c r="DE16" s="662"/>
      <c r="DF16" s="662"/>
      <c r="DG16" s="662"/>
      <c r="DH16" s="662"/>
      <c r="DI16" s="662"/>
      <c r="DJ16" s="662"/>
      <c r="DK16" s="662"/>
      <c r="DL16" s="662"/>
      <c r="DM16" s="662"/>
      <c r="DN16" s="662"/>
      <c r="DO16" s="662"/>
      <c r="DP16" s="663"/>
      <c r="DQ16" s="670" t="s">
        <v>47</v>
      </c>
      <c r="DR16" s="662"/>
      <c r="DS16" s="662"/>
      <c r="DT16" s="662"/>
      <c r="DU16" s="662"/>
      <c r="DV16" s="662"/>
      <c r="DW16" s="662"/>
      <c r="DX16" s="662"/>
      <c r="DY16" s="662"/>
      <c r="DZ16" s="662"/>
      <c r="EA16" s="662"/>
      <c r="EB16" s="662"/>
      <c r="EC16" s="671"/>
      <c r="ED16" s="356"/>
      <c r="EE16" s="356"/>
      <c r="EF16" s="356"/>
      <c r="EG16" s="356"/>
      <c r="EH16" s="356"/>
      <c r="EI16" s="356"/>
      <c r="EJ16" s="356"/>
      <c r="EK16" s="356"/>
      <c r="EL16" s="356"/>
      <c r="EM16" s="356"/>
    </row>
    <row r="17" spans="2:133" ht="11.25" customHeight="1" x14ac:dyDescent="0.2">
      <c r="B17" s="658" t="s">
        <v>180</v>
      </c>
      <c r="C17" s="659"/>
      <c r="D17" s="659"/>
      <c r="E17" s="659"/>
      <c r="F17" s="659"/>
      <c r="G17" s="659"/>
      <c r="H17" s="659"/>
      <c r="I17" s="659"/>
      <c r="J17" s="659"/>
      <c r="K17" s="659"/>
      <c r="L17" s="659"/>
      <c r="M17" s="659"/>
      <c r="N17" s="659"/>
      <c r="O17" s="659"/>
      <c r="P17" s="659"/>
      <c r="Q17" s="660"/>
      <c r="R17" s="661">
        <v>81536</v>
      </c>
      <c r="S17" s="662"/>
      <c r="T17" s="662"/>
      <c r="U17" s="662"/>
      <c r="V17" s="662"/>
      <c r="W17" s="662"/>
      <c r="X17" s="662"/>
      <c r="Y17" s="663"/>
      <c r="Z17" s="664">
        <v>0.4</v>
      </c>
      <c r="AA17" s="664"/>
      <c r="AB17" s="664"/>
      <c r="AC17" s="664"/>
      <c r="AD17" s="665">
        <v>81536</v>
      </c>
      <c r="AE17" s="665"/>
      <c r="AF17" s="665"/>
      <c r="AG17" s="665"/>
      <c r="AH17" s="665"/>
      <c r="AI17" s="665"/>
      <c r="AJ17" s="665"/>
      <c r="AK17" s="665"/>
      <c r="AL17" s="666">
        <v>0.7</v>
      </c>
      <c r="AM17" s="667"/>
      <c r="AN17" s="667"/>
      <c r="AO17" s="668"/>
      <c r="AP17" s="658" t="s">
        <v>181</v>
      </c>
      <c r="AQ17" s="659"/>
      <c r="AR17" s="659"/>
      <c r="AS17" s="659"/>
      <c r="AT17" s="659"/>
      <c r="AU17" s="659"/>
      <c r="AV17" s="659"/>
      <c r="AW17" s="659"/>
      <c r="AX17" s="659"/>
      <c r="AY17" s="659"/>
      <c r="AZ17" s="659"/>
      <c r="BA17" s="659"/>
      <c r="BB17" s="659"/>
      <c r="BC17" s="659"/>
      <c r="BD17" s="659"/>
      <c r="BE17" s="659"/>
      <c r="BF17" s="660"/>
      <c r="BG17" s="661" t="s">
        <v>47</v>
      </c>
      <c r="BH17" s="662"/>
      <c r="BI17" s="662"/>
      <c r="BJ17" s="662"/>
      <c r="BK17" s="662"/>
      <c r="BL17" s="662"/>
      <c r="BM17" s="662"/>
      <c r="BN17" s="663"/>
      <c r="BO17" s="664" t="s">
        <v>47</v>
      </c>
      <c r="BP17" s="664"/>
      <c r="BQ17" s="664"/>
      <c r="BR17" s="664"/>
      <c r="BS17" s="665" t="s">
        <v>47</v>
      </c>
      <c r="BT17" s="665"/>
      <c r="BU17" s="665"/>
      <c r="BV17" s="665"/>
      <c r="BW17" s="665"/>
      <c r="BX17" s="665"/>
      <c r="BY17" s="665"/>
      <c r="BZ17" s="665"/>
      <c r="CA17" s="665"/>
      <c r="CB17" s="669"/>
      <c r="CC17" s="356"/>
      <c r="CD17" s="658" t="s">
        <v>182</v>
      </c>
      <c r="CE17" s="659"/>
      <c r="CF17" s="659"/>
      <c r="CG17" s="659"/>
      <c r="CH17" s="659"/>
      <c r="CI17" s="659"/>
      <c r="CJ17" s="659"/>
      <c r="CK17" s="659"/>
      <c r="CL17" s="659"/>
      <c r="CM17" s="659"/>
      <c r="CN17" s="659"/>
      <c r="CO17" s="659"/>
      <c r="CP17" s="659"/>
      <c r="CQ17" s="660"/>
      <c r="CR17" s="661">
        <v>2030423</v>
      </c>
      <c r="CS17" s="662"/>
      <c r="CT17" s="662"/>
      <c r="CU17" s="662"/>
      <c r="CV17" s="662"/>
      <c r="CW17" s="662"/>
      <c r="CX17" s="662"/>
      <c r="CY17" s="663"/>
      <c r="CZ17" s="664">
        <v>9.6</v>
      </c>
      <c r="DA17" s="664"/>
      <c r="DB17" s="664"/>
      <c r="DC17" s="664"/>
      <c r="DD17" s="670" t="s">
        <v>47</v>
      </c>
      <c r="DE17" s="662"/>
      <c r="DF17" s="662"/>
      <c r="DG17" s="662"/>
      <c r="DH17" s="662"/>
      <c r="DI17" s="662"/>
      <c r="DJ17" s="662"/>
      <c r="DK17" s="662"/>
      <c r="DL17" s="662"/>
      <c r="DM17" s="662"/>
      <c r="DN17" s="662"/>
      <c r="DO17" s="662"/>
      <c r="DP17" s="663"/>
      <c r="DQ17" s="670">
        <v>2017667</v>
      </c>
      <c r="DR17" s="662"/>
      <c r="DS17" s="662"/>
      <c r="DT17" s="662"/>
      <c r="DU17" s="662"/>
      <c r="DV17" s="662"/>
      <c r="DW17" s="662"/>
      <c r="DX17" s="662"/>
      <c r="DY17" s="662"/>
      <c r="DZ17" s="662"/>
      <c r="EA17" s="662"/>
      <c r="EB17" s="662"/>
      <c r="EC17" s="671"/>
    </row>
    <row r="18" spans="2:133" ht="11.25" customHeight="1" x14ac:dyDescent="0.2">
      <c r="B18" s="658" t="s">
        <v>183</v>
      </c>
      <c r="C18" s="659"/>
      <c r="D18" s="659"/>
      <c r="E18" s="659"/>
      <c r="F18" s="659"/>
      <c r="G18" s="659"/>
      <c r="H18" s="659"/>
      <c r="I18" s="659"/>
      <c r="J18" s="659"/>
      <c r="K18" s="659"/>
      <c r="L18" s="659"/>
      <c r="M18" s="659"/>
      <c r="N18" s="659"/>
      <c r="O18" s="659"/>
      <c r="P18" s="659"/>
      <c r="Q18" s="660"/>
      <c r="R18" s="661">
        <v>36191</v>
      </c>
      <c r="S18" s="662"/>
      <c r="T18" s="662"/>
      <c r="U18" s="662"/>
      <c r="V18" s="662"/>
      <c r="W18" s="662"/>
      <c r="X18" s="662"/>
      <c r="Y18" s="663"/>
      <c r="Z18" s="664">
        <v>0.2</v>
      </c>
      <c r="AA18" s="664"/>
      <c r="AB18" s="664"/>
      <c r="AC18" s="664"/>
      <c r="AD18" s="665">
        <v>36191</v>
      </c>
      <c r="AE18" s="665"/>
      <c r="AF18" s="665"/>
      <c r="AG18" s="665"/>
      <c r="AH18" s="665"/>
      <c r="AI18" s="665"/>
      <c r="AJ18" s="665"/>
      <c r="AK18" s="665"/>
      <c r="AL18" s="666">
        <v>0.3</v>
      </c>
      <c r="AM18" s="667"/>
      <c r="AN18" s="667"/>
      <c r="AO18" s="668"/>
      <c r="AP18" s="658" t="s">
        <v>184</v>
      </c>
      <c r="AQ18" s="659"/>
      <c r="AR18" s="659"/>
      <c r="AS18" s="659"/>
      <c r="AT18" s="659"/>
      <c r="AU18" s="659"/>
      <c r="AV18" s="659"/>
      <c r="AW18" s="659"/>
      <c r="AX18" s="659"/>
      <c r="AY18" s="659"/>
      <c r="AZ18" s="659"/>
      <c r="BA18" s="659"/>
      <c r="BB18" s="659"/>
      <c r="BC18" s="659"/>
      <c r="BD18" s="659"/>
      <c r="BE18" s="659"/>
      <c r="BF18" s="660"/>
      <c r="BG18" s="661" t="s">
        <v>47</v>
      </c>
      <c r="BH18" s="662"/>
      <c r="BI18" s="662"/>
      <c r="BJ18" s="662"/>
      <c r="BK18" s="662"/>
      <c r="BL18" s="662"/>
      <c r="BM18" s="662"/>
      <c r="BN18" s="663"/>
      <c r="BO18" s="664" t="s">
        <v>47</v>
      </c>
      <c r="BP18" s="664"/>
      <c r="BQ18" s="664"/>
      <c r="BR18" s="664"/>
      <c r="BS18" s="665" t="s">
        <v>47</v>
      </c>
      <c r="BT18" s="665"/>
      <c r="BU18" s="665"/>
      <c r="BV18" s="665"/>
      <c r="BW18" s="665"/>
      <c r="BX18" s="665"/>
      <c r="BY18" s="665"/>
      <c r="BZ18" s="665"/>
      <c r="CA18" s="665"/>
      <c r="CB18" s="669"/>
      <c r="CC18" s="356"/>
      <c r="CD18" s="658" t="s">
        <v>185</v>
      </c>
      <c r="CE18" s="659"/>
      <c r="CF18" s="659"/>
      <c r="CG18" s="659"/>
      <c r="CH18" s="659"/>
      <c r="CI18" s="659"/>
      <c r="CJ18" s="659"/>
      <c r="CK18" s="659"/>
      <c r="CL18" s="659"/>
      <c r="CM18" s="659"/>
      <c r="CN18" s="659"/>
      <c r="CO18" s="659"/>
      <c r="CP18" s="659"/>
      <c r="CQ18" s="660"/>
      <c r="CR18" s="661" t="s">
        <v>47</v>
      </c>
      <c r="CS18" s="662"/>
      <c r="CT18" s="662"/>
      <c r="CU18" s="662"/>
      <c r="CV18" s="662"/>
      <c r="CW18" s="662"/>
      <c r="CX18" s="662"/>
      <c r="CY18" s="663"/>
      <c r="CZ18" s="664" t="s">
        <v>47</v>
      </c>
      <c r="DA18" s="664"/>
      <c r="DB18" s="664"/>
      <c r="DC18" s="664"/>
      <c r="DD18" s="670" t="s">
        <v>47</v>
      </c>
      <c r="DE18" s="662"/>
      <c r="DF18" s="662"/>
      <c r="DG18" s="662"/>
      <c r="DH18" s="662"/>
      <c r="DI18" s="662"/>
      <c r="DJ18" s="662"/>
      <c r="DK18" s="662"/>
      <c r="DL18" s="662"/>
      <c r="DM18" s="662"/>
      <c r="DN18" s="662"/>
      <c r="DO18" s="662"/>
      <c r="DP18" s="663"/>
      <c r="DQ18" s="670" t="s">
        <v>47</v>
      </c>
      <c r="DR18" s="662"/>
      <c r="DS18" s="662"/>
      <c r="DT18" s="662"/>
      <c r="DU18" s="662"/>
      <c r="DV18" s="662"/>
      <c r="DW18" s="662"/>
      <c r="DX18" s="662"/>
      <c r="DY18" s="662"/>
      <c r="DZ18" s="662"/>
      <c r="EA18" s="662"/>
      <c r="EB18" s="662"/>
      <c r="EC18" s="671"/>
    </row>
    <row r="19" spans="2:133" ht="11.25" customHeight="1" x14ac:dyDescent="0.2">
      <c r="B19" s="658" t="s">
        <v>186</v>
      </c>
      <c r="C19" s="659"/>
      <c r="D19" s="659"/>
      <c r="E19" s="659"/>
      <c r="F19" s="659"/>
      <c r="G19" s="659"/>
      <c r="H19" s="659"/>
      <c r="I19" s="659"/>
      <c r="J19" s="659"/>
      <c r="K19" s="659"/>
      <c r="L19" s="659"/>
      <c r="M19" s="659"/>
      <c r="N19" s="659"/>
      <c r="O19" s="659"/>
      <c r="P19" s="659"/>
      <c r="Q19" s="660"/>
      <c r="R19" s="661">
        <v>19584</v>
      </c>
      <c r="S19" s="662"/>
      <c r="T19" s="662"/>
      <c r="U19" s="662"/>
      <c r="V19" s="662"/>
      <c r="W19" s="662"/>
      <c r="X19" s="662"/>
      <c r="Y19" s="663"/>
      <c r="Z19" s="664">
        <v>0.1</v>
      </c>
      <c r="AA19" s="664"/>
      <c r="AB19" s="664"/>
      <c r="AC19" s="664"/>
      <c r="AD19" s="665">
        <v>19584</v>
      </c>
      <c r="AE19" s="665"/>
      <c r="AF19" s="665"/>
      <c r="AG19" s="665"/>
      <c r="AH19" s="665"/>
      <c r="AI19" s="665"/>
      <c r="AJ19" s="665"/>
      <c r="AK19" s="665"/>
      <c r="AL19" s="666">
        <v>0.2</v>
      </c>
      <c r="AM19" s="667"/>
      <c r="AN19" s="667"/>
      <c r="AO19" s="668"/>
      <c r="AP19" s="658" t="s">
        <v>187</v>
      </c>
      <c r="AQ19" s="659"/>
      <c r="AR19" s="659"/>
      <c r="AS19" s="659"/>
      <c r="AT19" s="659"/>
      <c r="AU19" s="659"/>
      <c r="AV19" s="659"/>
      <c r="AW19" s="659"/>
      <c r="AX19" s="659"/>
      <c r="AY19" s="659"/>
      <c r="AZ19" s="659"/>
      <c r="BA19" s="659"/>
      <c r="BB19" s="659"/>
      <c r="BC19" s="659"/>
      <c r="BD19" s="659"/>
      <c r="BE19" s="659"/>
      <c r="BF19" s="660"/>
      <c r="BG19" s="661">
        <v>168327</v>
      </c>
      <c r="BH19" s="662"/>
      <c r="BI19" s="662"/>
      <c r="BJ19" s="662"/>
      <c r="BK19" s="662"/>
      <c r="BL19" s="662"/>
      <c r="BM19" s="662"/>
      <c r="BN19" s="663"/>
      <c r="BO19" s="664">
        <v>3.3</v>
      </c>
      <c r="BP19" s="664"/>
      <c r="BQ19" s="664"/>
      <c r="BR19" s="664"/>
      <c r="BS19" s="665" t="s">
        <v>47</v>
      </c>
      <c r="BT19" s="665"/>
      <c r="BU19" s="665"/>
      <c r="BV19" s="665"/>
      <c r="BW19" s="665"/>
      <c r="BX19" s="665"/>
      <c r="BY19" s="665"/>
      <c r="BZ19" s="665"/>
      <c r="CA19" s="665"/>
      <c r="CB19" s="669"/>
      <c r="CC19" s="356"/>
      <c r="CD19" s="658" t="s">
        <v>188</v>
      </c>
      <c r="CE19" s="659"/>
      <c r="CF19" s="659"/>
      <c r="CG19" s="659"/>
      <c r="CH19" s="659"/>
      <c r="CI19" s="659"/>
      <c r="CJ19" s="659"/>
      <c r="CK19" s="659"/>
      <c r="CL19" s="659"/>
      <c r="CM19" s="659"/>
      <c r="CN19" s="659"/>
      <c r="CO19" s="659"/>
      <c r="CP19" s="659"/>
      <c r="CQ19" s="660"/>
      <c r="CR19" s="661" t="s">
        <v>47</v>
      </c>
      <c r="CS19" s="662"/>
      <c r="CT19" s="662"/>
      <c r="CU19" s="662"/>
      <c r="CV19" s="662"/>
      <c r="CW19" s="662"/>
      <c r="CX19" s="662"/>
      <c r="CY19" s="663"/>
      <c r="CZ19" s="664" t="s">
        <v>47</v>
      </c>
      <c r="DA19" s="664"/>
      <c r="DB19" s="664"/>
      <c r="DC19" s="664"/>
      <c r="DD19" s="670" t="s">
        <v>47</v>
      </c>
      <c r="DE19" s="662"/>
      <c r="DF19" s="662"/>
      <c r="DG19" s="662"/>
      <c r="DH19" s="662"/>
      <c r="DI19" s="662"/>
      <c r="DJ19" s="662"/>
      <c r="DK19" s="662"/>
      <c r="DL19" s="662"/>
      <c r="DM19" s="662"/>
      <c r="DN19" s="662"/>
      <c r="DO19" s="662"/>
      <c r="DP19" s="663"/>
      <c r="DQ19" s="670" t="s">
        <v>47</v>
      </c>
      <c r="DR19" s="662"/>
      <c r="DS19" s="662"/>
      <c r="DT19" s="662"/>
      <c r="DU19" s="662"/>
      <c r="DV19" s="662"/>
      <c r="DW19" s="662"/>
      <c r="DX19" s="662"/>
      <c r="DY19" s="662"/>
      <c r="DZ19" s="662"/>
      <c r="EA19" s="662"/>
      <c r="EB19" s="662"/>
      <c r="EC19" s="671"/>
    </row>
    <row r="20" spans="2:133" ht="11.25" customHeight="1" x14ac:dyDescent="0.2">
      <c r="B20" s="674" t="s">
        <v>189</v>
      </c>
      <c r="C20" s="675"/>
      <c r="D20" s="675"/>
      <c r="E20" s="675"/>
      <c r="F20" s="675"/>
      <c r="G20" s="675"/>
      <c r="H20" s="675"/>
      <c r="I20" s="675"/>
      <c r="J20" s="675"/>
      <c r="K20" s="675"/>
      <c r="L20" s="675"/>
      <c r="M20" s="675"/>
      <c r="N20" s="675"/>
      <c r="O20" s="675"/>
      <c r="P20" s="675"/>
      <c r="Q20" s="676"/>
      <c r="R20" s="661">
        <v>16607</v>
      </c>
      <c r="S20" s="662"/>
      <c r="T20" s="662"/>
      <c r="U20" s="662"/>
      <c r="V20" s="662"/>
      <c r="W20" s="662"/>
      <c r="X20" s="662"/>
      <c r="Y20" s="663"/>
      <c r="Z20" s="664">
        <v>0.1</v>
      </c>
      <c r="AA20" s="664"/>
      <c r="AB20" s="664"/>
      <c r="AC20" s="664"/>
      <c r="AD20" s="665">
        <v>16607</v>
      </c>
      <c r="AE20" s="665"/>
      <c r="AF20" s="665"/>
      <c r="AG20" s="665"/>
      <c r="AH20" s="665"/>
      <c r="AI20" s="665"/>
      <c r="AJ20" s="665"/>
      <c r="AK20" s="665"/>
      <c r="AL20" s="666">
        <v>0.1</v>
      </c>
      <c r="AM20" s="667"/>
      <c r="AN20" s="667"/>
      <c r="AO20" s="668"/>
      <c r="AP20" s="658" t="s">
        <v>190</v>
      </c>
      <c r="AQ20" s="659"/>
      <c r="AR20" s="659"/>
      <c r="AS20" s="659"/>
      <c r="AT20" s="659"/>
      <c r="AU20" s="659"/>
      <c r="AV20" s="659"/>
      <c r="AW20" s="659"/>
      <c r="AX20" s="659"/>
      <c r="AY20" s="659"/>
      <c r="AZ20" s="659"/>
      <c r="BA20" s="659"/>
      <c r="BB20" s="659"/>
      <c r="BC20" s="659"/>
      <c r="BD20" s="659"/>
      <c r="BE20" s="659"/>
      <c r="BF20" s="660"/>
      <c r="BG20" s="661">
        <v>168327</v>
      </c>
      <c r="BH20" s="662"/>
      <c r="BI20" s="662"/>
      <c r="BJ20" s="662"/>
      <c r="BK20" s="662"/>
      <c r="BL20" s="662"/>
      <c r="BM20" s="662"/>
      <c r="BN20" s="663"/>
      <c r="BO20" s="664">
        <v>3.3</v>
      </c>
      <c r="BP20" s="664"/>
      <c r="BQ20" s="664"/>
      <c r="BR20" s="664"/>
      <c r="BS20" s="665" t="s">
        <v>47</v>
      </c>
      <c r="BT20" s="665"/>
      <c r="BU20" s="665"/>
      <c r="BV20" s="665"/>
      <c r="BW20" s="665"/>
      <c r="BX20" s="665"/>
      <c r="BY20" s="665"/>
      <c r="BZ20" s="665"/>
      <c r="CA20" s="665"/>
      <c r="CB20" s="669"/>
      <c r="CC20" s="356"/>
      <c r="CD20" s="658" t="s">
        <v>191</v>
      </c>
      <c r="CE20" s="659"/>
      <c r="CF20" s="659"/>
      <c r="CG20" s="659"/>
      <c r="CH20" s="659"/>
      <c r="CI20" s="659"/>
      <c r="CJ20" s="659"/>
      <c r="CK20" s="659"/>
      <c r="CL20" s="659"/>
      <c r="CM20" s="659"/>
      <c r="CN20" s="659"/>
      <c r="CO20" s="659"/>
      <c r="CP20" s="659"/>
      <c r="CQ20" s="660"/>
      <c r="CR20" s="661">
        <v>21153582</v>
      </c>
      <c r="CS20" s="662"/>
      <c r="CT20" s="662"/>
      <c r="CU20" s="662"/>
      <c r="CV20" s="662"/>
      <c r="CW20" s="662"/>
      <c r="CX20" s="662"/>
      <c r="CY20" s="663"/>
      <c r="CZ20" s="664">
        <v>100</v>
      </c>
      <c r="DA20" s="664"/>
      <c r="DB20" s="664"/>
      <c r="DC20" s="664"/>
      <c r="DD20" s="670">
        <v>2555199</v>
      </c>
      <c r="DE20" s="662"/>
      <c r="DF20" s="662"/>
      <c r="DG20" s="662"/>
      <c r="DH20" s="662"/>
      <c r="DI20" s="662"/>
      <c r="DJ20" s="662"/>
      <c r="DK20" s="662"/>
      <c r="DL20" s="662"/>
      <c r="DM20" s="662"/>
      <c r="DN20" s="662"/>
      <c r="DO20" s="662"/>
      <c r="DP20" s="663"/>
      <c r="DQ20" s="670">
        <v>14092173</v>
      </c>
      <c r="DR20" s="662"/>
      <c r="DS20" s="662"/>
      <c r="DT20" s="662"/>
      <c r="DU20" s="662"/>
      <c r="DV20" s="662"/>
      <c r="DW20" s="662"/>
      <c r="DX20" s="662"/>
      <c r="DY20" s="662"/>
      <c r="DZ20" s="662"/>
      <c r="EA20" s="662"/>
      <c r="EB20" s="662"/>
      <c r="EC20" s="671"/>
    </row>
    <row r="21" spans="2:133" ht="11.25" customHeight="1" x14ac:dyDescent="0.2">
      <c r="B21" s="658" t="s">
        <v>192</v>
      </c>
      <c r="C21" s="659"/>
      <c r="D21" s="659"/>
      <c r="E21" s="659"/>
      <c r="F21" s="659"/>
      <c r="G21" s="659"/>
      <c r="H21" s="659"/>
      <c r="I21" s="659"/>
      <c r="J21" s="659"/>
      <c r="K21" s="659"/>
      <c r="L21" s="659"/>
      <c r="M21" s="659"/>
      <c r="N21" s="659"/>
      <c r="O21" s="659"/>
      <c r="P21" s="659"/>
      <c r="Q21" s="660"/>
      <c r="R21" s="661">
        <v>7514717</v>
      </c>
      <c r="S21" s="662"/>
      <c r="T21" s="662"/>
      <c r="U21" s="662"/>
      <c r="V21" s="662"/>
      <c r="W21" s="662"/>
      <c r="X21" s="662"/>
      <c r="Y21" s="663"/>
      <c r="Z21" s="664">
        <v>32.700000000000003</v>
      </c>
      <c r="AA21" s="664"/>
      <c r="AB21" s="664"/>
      <c r="AC21" s="664"/>
      <c r="AD21" s="665">
        <v>6395879</v>
      </c>
      <c r="AE21" s="665"/>
      <c r="AF21" s="665"/>
      <c r="AG21" s="665"/>
      <c r="AH21" s="665"/>
      <c r="AI21" s="665"/>
      <c r="AJ21" s="665"/>
      <c r="AK21" s="665"/>
      <c r="AL21" s="666">
        <v>51.1</v>
      </c>
      <c r="AM21" s="667"/>
      <c r="AN21" s="667"/>
      <c r="AO21" s="668"/>
      <c r="AP21" s="658" t="s">
        <v>193</v>
      </c>
      <c r="AQ21" s="677"/>
      <c r="AR21" s="677"/>
      <c r="AS21" s="677"/>
      <c r="AT21" s="677"/>
      <c r="AU21" s="677"/>
      <c r="AV21" s="677"/>
      <c r="AW21" s="677"/>
      <c r="AX21" s="677"/>
      <c r="AY21" s="677"/>
      <c r="AZ21" s="677"/>
      <c r="BA21" s="677"/>
      <c r="BB21" s="677"/>
      <c r="BC21" s="677"/>
      <c r="BD21" s="677"/>
      <c r="BE21" s="677"/>
      <c r="BF21" s="678"/>
      <c r="BG21" s="661" t="s">
        <v>47</v>
      </c>
      <c r="BH21" s="662"/>
      <c r="BI21" s="662"/>
      <c r="BJ21" s="662"/>
      <c r="BK21" s="662"/>
      <c r="BL21" s="662"/>
      <c r="BM21" s="662"/>
      <c r="BN21" s="663"/>
      <c r="BO21" s="664" t="s">
        <v>47</v>
      </c>
      <c r="BP21" s="664"/>
      <c r="BQ21" s="664"/>
      <c r="BR21" s="664"/>
      <c r="BS21" s="665" t="s">
        <v>47</v>
      </c>
      <c r="BT21" s="665"/>
      <c r="BU21" s="665"/>
      <c r="BV21" s="665"/>
      <c r="BW21" s="665"/>
      <c r="BX21" s="665"/>
      <c r="BY21" s="665"/>
      <c r="BZ21" s="665"/>
      <c r="CA21" s="665"/>
      <c r="CB21" s="669"/>
      <c r="CC21" s="356"/>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x14ac:dyDescent="0.2">
      <c r="B22" s="658" t="s">
        <v>194</v>
      </c>
      <c r="C22" s="659"/>
      <c r="D22" s="659"/>
      <c r="E22" s="659"/>
      <c r="F22" s="659"/>
      <c r="G22" s="659"/>
      <c r="H22" s="659"/>
      <c r="I22" s="659"/>
      <c r="J22" s="659"/>
      <c r="K22" s="659"/>
      <c r="L22" s="659"/>
      <c r="M22" s="659"/>
      <c r="N22" s="659"/>
      <c r="O22" s="659"/>
      <c r="P22" s="659"/>
      <c r="Q22" s="660"/>
      <c r="R22" s="661">
        <v>6395879</v>
      </c>
      <c r="S22" s="662"/>
      <c r="T22" s="662"/>
      <c r="U22" s="662"/>
      <c r="V22" s="662"/>
      <c r="W22" s="662"/>
      <c r="X22" s="662"/>
      <c r="Y22" s="663"/>
      <c r="Z22" s="664">
        <v>27.8</v>
      </c>
      <c r="AA22" s="664"/>
      <c r="AB22" s="664"/>
      <c r="AC22" s="664"/>
      <c r="AD22" s="665">
        <v>6395879</v>
      </c>
      <c r="AE22" s="665"/>
      <c r="AF22" s="665"/>
      <c r="AG22" s="665"/>
      <c r="AH22" s="665"/>
      <c r="AI22" s="665"/>
      <c r="AJ22" s="665"/>
      <c r="AK22" s="665"/>
      <c r="AL22" s="666">
        <v>51.1</v>
      </c>
      <c r="AM22" s="667"/>
      <c r="AN22" s="667"/>
      <c r="AO22" s="668"/>
      <c r="AP22" s="658" t="s">
        <v>195</v>
      </c>
      <c r="AQ22" s="677"/>
      <c r="AR22" s="677"/>
      <c r="AS22" s="677"/>
      <c r="AT22" s="677"/>
      <c r="AU22" s="677"/>
      <c r="AV22" s="677"/>
      <c r="AW22" s="677"/>
      <c r="AX22" s="677"/>
      <c r="AY22" s="677"/>
      <c r="AZ22" s="677"/>
      <c r="BA22" s="677"/>
      <c r="BB22" s="677"/>
      <c r="BC22" s="677"/>
      <c r="BD22" s="677"/>
      <c r="BE22" s="677"/>
      <c r="BF22" s="678"/>
      <c r="BG22" s="661" t="s">
        <v>47</v>
      </c>
      <c r="BH22" s="662"/>
      <c r="BI22" s="662"/>
      <c r="BJ22" s="662"/>
      <c r="BK22" s="662"/>
      <c r="BL22" s="662"/>
      <c r="BM22" s="662"/>
      <c r="BN22" s="663"/>
      <c r="BO22" s="664" t="s">
        <v>47</v>
      </c>
      <c r="BP22" s="664"/>
      <c r="BQ22" s="664"/>
      <c r="BR22" s="664"/>
      <c r="BS22" s="665" t="s">
        <v>47</v>
      </c>
      <c r="BT22" s="665"/>
      <c r="BU22" s="665"/>
      <c r="BV22" s="665"/>
      <c r="BW22" s="665"/>
      <c r="BX22" s="665"/>
      <c r="BY22" s="665"/>
      <c r="BZ22" s="665"/>
      <c r="CA22" s="665"/>
      <c r="CB22" s="669"/>
      <c r="CC22" s="356"/>
      <c r="CD22" s="643" t="s">
        <v>196</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x14ac:dyDescent="0.2">
      <c r="B23" s="658" t="s">
        <v>197</v>
      </c>
      <c r="C23" s="659"/>
      <c r="D23" s="659"/>
      <c r="E23" s="659"/>
      <c r="F23" s="659"/>
      <c r="G23" s="659"/>
      <c r="H23" s="659"/>
      <c r="I23" s="659"/>
      <c r="J23" s="659"/>
      <c r="K23" s="659"/>
      <c r="L23" s="659"/>
      <c r="M23" s="659"/>
      <c r="N23" s="659"/>
      <c r="O23" s="659"/>
      <c r="P23" s="659"/>
      <c r="Q23" s="660"/>
      <c r="R23" s="661">
        <v>1118838</v>
      </c>
      <c r="S23" s="662"/>
      <c r="T23" s="662"/>
      <c r="U23" s="662"/>
      <c r="V23" s="662"/>
      <c r="W23" s="662"/>
      <c r="X23" s="662"/>
      <c r="Y23" s="663"/>
      <c r="Z23" s="664">
        <v>4.9000000000000004</v>
      </c>
      <c r="AA23" s="664"/>
      <c r="AB23" s="664"/>
      <c r="AC23" s="664"/>
      <c r="AD23" s="665" t="s">
        <v>47</v>
      </c>
      <c r="AE23" s="665"/>
      <c r="AF23" s="665"/>
      <c r="AG23" s="665"/>
      <c r="AH23" s="665"/>
      <c r="AI23" s="665"/>
      <c r="AJ23" s="665"/>
      <c r="AK23" s="665"/>
      <c r="AL23" s="666" t="s">
        <v>47</v>
      </c>
      <c r="AM23" s="667"/>
      <c r="AN23" s="667"/>
      <c r="AO23" s="668"/>
      <c r="AP23" s="658" t="s">
        <v>198</v>
      </c>
      <c r="AQ23" s="677"/>
      <c r="AR23" s="677"/>
      <c r="AS23" s="677"/>
      <c r="AT23" s="677"/>
      <c r="AU23" s="677"/>
      <c r="AV23" s="677"/>
      <c r="AW23" s="677"/>
      <c r="AX23" s="677"/>
      <c r="AY23" s="677"/>
      <c r="AZ23" s="677"/>
      <c r="BA23" s="677"/>
      <c r="BB23" s="677"/>
      <c r="BC23" s="677"/>
      <c r="BD23" s="677"/>
      <c r="BE23" s="677"/>
      <c r="BF23" s="678"/>
      <c r="BG23" s="661">
        <v>168327</v>
      </c>
      <c r="BH23" s="662"/>
      <c r="BI23" s="662"/>
      <c r="BJ23" s="662"/>
      <c r="BK23" s="662"/>
      <c r="BL23" s="662"/>
      <c r="BM23" s="662"/>
      <c r="BN23" s="663"/>
      <c r="BO23" s="664">
        <v>3.3</v>
      </c>
      <c r="BP23" s="664"/>
      <c r="BQ23" s="664"/>
      <c r="BR23" s="664"/>
      <c r="BS23" s="665" t="s">
        <v>47</v>
      </c>
      <c r="BT23" s="665"/>
      <c r="BU23" s="665"/>
      <c r="BV23" s="665"/>
      <c r="BW23" s="665"/>
      <c r="BX23" s="665"/>
      <c r="BY23" s="665"/>
      <c r="BZ23" s="665"/>
      <c r="CA23" s="665"/>
      <c r="CB23" s="669"/>
      <c r="CC23" s="356"/>
      <c r="CD23" s="643" t="s">
        <v>138</v>
      </c>
      <c r="CE23" s="644"/>
      <c r="CF23" s="644"/>
      <c r="CG23" s="644"/>
      <c r="CH23" s="644"/>
      <c r="CI23" s="644"/>
      <c r="CJ23" s="644"/>
      <c r="CK23" s="644"/>
      <c r="CL23" s="644"/>
      <c r="CM23" s="644"/>
      <c r="CN23" s="644"/>
      <c r="CO23" s="644"/>
      <c r="CP23" s="644"/>
      <c r="CQ23" s="645"/>
      <c r="CR23" s="643" t="s">
        <v>199</v>
      </c>
      <c r="CS23" s="644"/>
      <c r="CT23" s="644"/>
      <c r="CU23" s="644"/>
      <c r="CV23" s="644"/>
      <c r="CW23" s="644"/>
      <c r="CX23" s="644"/>
      <c r="CY23" s="645"/>
      <c r="CZ23" s="643" t="s">
        <v>200</v>
      </c>
      <c r="DA23" s="644"/>
      <c r="DB23" s="644"/>
      <c r="DC23" s="645"/>
      <c r="DD23" s="643" t="s">
        <v>201</v>
      </c>
      <c r="DE23" s="644"/>
      <c r="DF23" s="644"/>
      <c r="DG23" s="644"/>
      <c r="DH23" s="644"/>
      <c r="DI23" s="644"/>
      <c r="DJ23" s="644"/>
      <c r="DK23" s="645"/>
      <c r="DL23" s="688" t="s">
        <v>202</v>
      </c>
      <c r="DM23" s="689"/>
      <c r="DN23" s="689"/>
      <c r="DO23" s="689"/>
      <c r="DP23" s="689"/>
      <c r="DQ23" s="689"/>
      <c r="DR23" s="689"/>
      <c r="DS23" s="689"/>
      <c r="DT23" s="689"/>
      <c r="DU23" s="689"/>
      <c r="DV23" s="690"/>
      <c r="DW23" s="643" t="s">
        <v>203</v>
      </c>
      <c r="DX23" s="644"/>
      <c r="DY23" s="644"/>
      <c r="DZ23" s="644"/>
      <c r="EA23" s="644"/>
      <c r="EB23" s="644"/>
      <c r="EC23" s="645"/>
    </row>
    <row r="24" spans="2:133" ht="11.25" customHeight="1" x14ac:dyDescent="0.2">
      <c r="B24" s="658" t="s">
        <v>204</v>
      </c>
      <c r="C24" s="659"/>
      <c r="D24" s="659"/>
      <c r="E24" s="659"/>
      <c r="F24" s="659"/>
      <c r="G24" s="659"/>
      <c r="H24" s="659"/>
      <c r="I24" s="659"/>
      <c r="J24" s="659"/>
      <c r="K24" s="659"/>
      <c r="L24" s="659"/>
      <c r="M24" s="659"/>
      <c r="N24" s="659"/>
      <c r="O24" s="659"/>
      <c r="P24" s="659"/>
      <c r="Q24" s="660"/>
      <c r="R24" s="661" t="s">
        <v>47</v>
      </c>
      <c r="S24" s="662"/>
      <c r="T24" s="662"/>
      <c r="U24" s="662"/>
      <c r="V24" s="662"/>
      <c r="W24" s="662"/>
      <c r="X24" s="662"/>
      <c r="Y24" s="663"/>
      <c r="Z24" s="664" t="s">
        <v>47</v>
      </c>
      <c r="AA24" s="664"/>
      <c r="AB24" s="664"/>
      <c r="AC24" s="664"/>
      <c r="AD24" s="665" t="s">
        <v>47</v>
      </c>
      <c r="AE24" s="665"/>
      <c r="AF24" s="665"/>
      <c r="AG24" s="665"/>
      <c r="AH24" s="665"/>
      <c r="AI24" s="665"/>
      <c r="AJ24" s="665"/>
      <c r="AK24" s="665"/>
      <c r="AL24" s="666" t="s">
        <v>47</v>
      </c>
      <c r="AM24" s="667"/>
      <c r="AN24" s="667"/>
      <c r="AO24" s="668"/>
      <c r="AP24" s="658" t="s">
        <v>205</v>
      </c>
      <c r="AQ24" s="677"/>
      <c r="AR24" s="677"/>
      <c r="AS24" s="677"/>
      <c r="AT24" s="677"/>
      <c r="AU24" s="677"/>
      <c r="AV24" s="677"/>
      <c r="AW24" s="677"/>
      <c r="AX24" s="677"/>
      <c r="AY24" s="677"/>
      <c r="AZ24" s="677"/>
      <c r="BA24" s="677"/>
      <c r="BB24" s="677"/>
      <c r="BC24" s="677"/>
      <c r="BD24" s="677"/>
      <c r="BE24" s="677"/>
      <c r="BF24" s="678"/>
      <c r="BG24" s="661" t="s">
        <v>47</v>
      </c>
      <c r="BH24" s="662"/>
      <c r="BI24" s="662"/>
      <c r="BJ24" s="662"/>
      <c r="BK24" s="662"/>
      <c r="BL24" s="662"/>
      <c r="BM24" s="662"/>
      <c r="BN24" s="663"/>
      <c r="BO24" s="664" t="s">
        <v>47</v>
      </c>
      <c r="BP24" s="664"/>
      <c r="BQ24" s="664"/>
      <c r="BR24" s="664"/>
      <c r="BS24" s="665" t="s">
        <v>47</v>
      </c>
      <c r="BT24" s="665"/>
      <c r="BU24" s="665"/>
      <c r="BV24" s="665"/>
      <c r="BW24" s="665"/>
      <c r="BX24" s="665"/>
      <c r="BY24" s="665"/>
      <c r="BZ24" s="665"/>
      <c r="CA24" s="665"/>
      <c r="CB24" s="669"/>
      <c r="CC24" s="356"/>
      <c r="CD24" s="647" t="s">
        <v>206</v>
      </c>
      <c r="CE24" s="648"/>
      <c r="CF24" s="648"/>
      <c r="CG24" s="648"/>
      <c r="CH24" s="648"/>
      <c r="CI24" s="648"/>
      <c r="CJ24" s="648"/>
      <c r="CK24" s="648"/>
      <c r="CL24" s="648"/>
      <c r="CM24" s="648"/>
      <c r="CN24" s="648"/>
      <c r="CO24" s="648"/>
      <c r="CP24" s="648"/>
      <c r="CQ24" s="649"/>
      <c r="CR24" s="650">
        <v>8203369</v>
      </c>
      <c r="CS24" s="651"/>
      <c r="CT24" s="651"/>
      <c r="CU24" s="651"/>
      <c r="CV24" s="651"/>
      <c r="CW24" s="651"/>
      <c r="CX24" s="651"/>
      <c r="CY24" s="652"/>
      <c r="CZ24" s="655">
        <v>38.799999999999997</v>
      </c>
      <c r="DA24" s="656"/>
      <c r="DB24" s="656"/>
      <c r="DC24" s="672"/>
      <c r="DD24" s="696">
        <v>6393041</v>
      </c>
      <c r="DE24" s="651"/>
      <c r="DF24" s="651"/>
      <c r="DG24" s="651"/>
      <c r="DH24" s="651"/>
      <c r="DI24" s="651"/>
      <c r="DJ24" s="651"/>
      <c r="DK24" s="652"/>
      <c r="DL24" s="696">
        <v>6248975</v>
      </c>
      <c r="DM24" s="651"/>
      <c r="DN24" s="651"/>
      <c r="DO24" s="651"/>
      <c r="DP24" s="651"/>
      <c r="DQ24" s="651"/>
      <c r="DR24" s="651"/>
      <c r="DS24" s="651"/>
      <c r="DT24" s="651"/>
      <c r="DU24" s="651"/>
      <c r="DV24" s="652"/>
      <c r="DW24" s="655">
        <v>49.6</v>
      </c>
      <c r="DX24" s="656"/>
      <c r="DY24" s="656"/>
      <c r="DZ24" s="656"/>
      <c r="EA24" s="656"/>
      <c r="EB24" s="656"/>
      <c r="EC24" s="657"/>
    </row>
    <row r="25" spans="2:133" ht="11.25" customHeight="1" x14ac:dyDescent="0.2">
      <c r="B25" s="658" t="s">
        <v>207</v>
      </c>
      <c r="C25" s="659"/>
      <c r="D25" s="659"/>
      <c r="E25" s="659"/>
      <c r="F25" s="659"/>
      <c r="G25" s="659"/>
      <c r="H25" s="659"/>
      <c r="I25" s="659"/>
      <c r="J25" s="659"/>
      <c r="K25" s="659"/>
      <c r="L25" s="659"/>
      <c r="M25" s="659"/>
      <c r="N25" s="659"/>
      <c r="O25" s="659"/>
      <c r="P25" s="659"/>
      <c r="Q25" s="660"/>
      <c r="R25" s="661">
        <v>13761800</v>
      </c>
      <c r="S25" s="662"/>
      <c r="T25" s="662"/>
      <c r="U25" s="662"/>
      <c r="V25" s="662"/>
      <c r="W25" s="662"/>
      <c r="X25" s="662"/>
      <c r="Y25" s="663"/>
      <c r="Z25" s="664">
        <v>59.9</v>
      </c>
      <c r="AA25" s="664"/>
      <c r="AB25" s="664"/>
      <c r="AC25" s="664"/>
      <c r="AD25" s="665">
        <v>12474635</v>
      </c>
      <c r="AE25" s="665"/>
      <c r="AF25" s="665"/>
      <c r="AG25" s="665"/>
      <c r="AH25" s="665"/>
      <c r="AI25" s="665"/>
      <c r="AJ25" s="665"/>
      <c r="AK25" s="665"/>
      <c r="AL25" s="666">
        <v>99.7</v>
      </c>
      <c r="AM25" s="667"/>
      <c r="AN25" s="667"/>
      <c r="AO25" s="668"/>
      <c r="AP25" s="658" t="s">
        <v>208</v>
      </c>
      <c r="AQ25" s="677"/>
      <c r="AR25" s="677"/>
      <c r="AS25" s="677"/>
      <c r="AT25" s="677"/>
      <c r="AU25" s="677"/>
      <c r="AV25" s="677"/>
      <c r="AW25" s="677"/>
      <c r="AX25" s="677"/>
      <c r="AY25" s="677"/>
      <c r="AZ25" s="677"/>
      <c r="BA25" s="677"/>
      <c r="BB25" s="677"/>
      <c r="BC25" s="677"/>
      <c r="BD25" s="677"/>
      <c r="BE25" s="677"/>
      <c r="BF25" s="678"/>
      <c r="BG25" s="661" t="s">
        <v>47</v>
      </c>
      <c r="BH25" s="662"/>
      <c r="BI25" s="662"/>
      <c r="BJ25" s="662"/>
      <c r="BK25" s="662"/>
      <c r="BL25" s="662"/>
      <c r="BM25" s="662"/>
      <c r="BN25" s="663"/>
      <c r="BO25" s="664" t="s">
        <v>47</v>
      </c>
      <c r="BP25" s="664"/>
      <c r="BQ25" s="664"/>
      <c r="BR25" s="664"/>
      <c r="BS25" s="665" t="s">
        <v>47</v>
      </c>
      <c r="BT25" s="665"/>
      <c r="BU25" s="665"/>
      <c r="BV25" s="665"/>
      <c r="BW25" s="665"/>
      <c r="BX25" s="665"/>
      <c r="BY25" s="665"/>
      <c r="BZ25" s="665"/>
      <c r="CA25" s="665"/>
      <c r="CB25" s="669"/>
      <c r="CC25" s="356"/>
      <c r="CD25" s="658" t="s">
        <v>209</v>
      </c>
      <c r="CE25" s="659"/>
      <c r="CF25" s="659"/>
      <c r="CG25" s="659"/>
      <c r="CH25" s="659"/>
      <c r="CI25" s="659"/>
      <c r="CJ25" s="659"/>
      <c r="CK25" s="659"/>
      <c r="CL25" s="659"/>
      <c r="CM25" s="659"/>
      <c r="CN25" s="659"/>
      <c r="CO25" s="659"/>
      <c r="CP25" s="659"/>
      <c r="CQ25" s="660"/>
      <c r="CR25" s="661">
        <v>3879111</v>
      </c>
      <c r="CS25" s="693"/>
      <c r="CT25" s="693"/>
      <c r="CU25" s="693"/>
      <c r="CV25" s="693"/>
      <c r="CW25" s="693"/>
      <c r="CX25" s="693"/>
      <c r="CY25" s="694"/>
      <c r="CZ25" s="666">
        <v>18.3</v>
      </c>
      <c r="DA25" s="691"/>
      <c r="DB25" s="691"/>
      <c r="DC25" s="695"/>
      <c r="DD25" s="670">
        <v>3641944</v>
      </c>
      <c r="DE25" s="693"/>
      <c r="DF25" s="693"/>
      <c r="DG25" s="693"/>
      <c r="DH25" s="693"/>
      <c r="DI25" s="693"/>
      <c r="DJ25" s="693"/>
      <c r="DK25" s="694"/>
      <c r="DL25" s="670">
        <v>3501372</v>
      </c>
      <c r="DM25" s="693"/>
      <c r="DN25" s="693"/>
      <c r="DO25" s="693"/>
      <c r="DP25" s="693"/>
      <c r="DQ25" s="693"/>
      <c r="DR25" s="693"/>
      <c r="DS25" s="693"/>
      <c r="DT25" s="693"/>
      <c r="DU25" s="693"/>
      <c r="DV25" s="694"/>
      <c r="DW25" s="666">
        <v>27.8</v>
      </c>
      <c r="DX25" s="691"/>
      <c r="DY25" s="691"/>
      <c r="DZ25" s="691"/>
      <c r="EA25" s="691"/>
      <c r="EB25" s="691"/>
      <c r="EC25" s="692"/>
    </row>
    <row r="26" spans="2:133" ht="11.25" customHeight="1" x14ac:dyDescent="0.2">
      <c r="B26" s="658" t="s">
        <v>210</v>
      </c>
      <c r="C26" s="659"/>
      <c r="D26" s="659"/>
      <c r="E26" s="659"/>
      <c r="F26" s="659"/>
      <c r="G26" s="659"/>
      <c r="H26" s="659"/>
      <c r="I26" s="659"/>
      <c r="J26" s="659"/>
      <c r="K26" s="659"/>
      <c r="L26" s="659"/>
      <c r="M26" s="659"/>
      <c r="N26" s="659"/>
      <c r="O26" s="659"/>
      <c r="P26" s="659"/>
      <c r="Q26" s="660"/>
      <c r="R26" s="661">
        <v>2087</v>
      </c>
      <c r="S26" s="662"/>
      <c r="T26" s="662"/>
      <c r="U26" s="662"/>
      <c r="V26" s="662"/>
      <c r="W26" s="662"/>
      <c r="X26" s="662"/>
      <c r="Y26" s="663"/>
      <c r="Z26" s="664">
        <v>0</v>
      </c>
      <c r="AA26" s="664"/>
      <c r="AB26" s="664"/>
      <c r="AC26" s="664"/>
      <c r="AD26" s="665">
        <v>2087</v>
      </c>
      <c r="AE26" s="665"/>
      <c r="AF26" s="665"/>
      <c r="AG26" s="665"/>
      <c r="AH26" s="665"/>
      <c r="AI26" s="665"/>
      <c r="AJ26" s="665"/>
      <c r="AK26" s="665"/>
      <c r="AL26" s="666">
        <v>0</v>
      </c>
      <c r="AM26" s="667"/>
      <c r="AN26" s="667"/>
      <c r="AO26" s="668"/>
      <c r="AP26" s="658" t="s">
        <v>211</v>
      </c>
      <c r="AQ26" s="677"/>
      <c r="AR26" s="677"/>
      <c r="AS26" s="677"/>
      <c r="AT26" s="677"/>
      <c r="AU26" s="677"/>
      <c r="AV26" s="677"/>
      <c r="AW26" s="677"/>
      <c r="AX26" s="677"/>
      <c r="AY26" s="677"/>
      <c r="AZ26" s="677"/>
      <c r="BA26" s="677"/>
      <c r="BB26" s="677"/>
      <c r="BC26" s="677"/>
      <c r="BD26" s="677"/>
      <c r="BE26" s="677"/>
      <c r="BF26" s="678"/>
      <c r="BG26" s="661" t="s">
        <v>47</v>
      </c>
      <c r="BH26" s="662"/>
      <c r="BI26" s="662"/>
      <c r="BJ26" s="662"/>
      <c r="BK26" s="662"/>
      <c r="BL26" s="662"/>
      <c r="BM26" s="662"/>
      <c r="BN26" s="663"/>
      <c r="BO26" s="664" t="s">
        <v>47</v>
      </c>
      <c r="BP26" s="664"/>
      <c r="BQ26" s="664"/>
      <c r="BR26" s="664"/>
      <c r="BS26" s="665" t="s">
        <v>47</v>
      </c>
      <c r="BT26" s="665"/>
      <c r="BU26" s="665"/>
      <c r="BV26" s="665"/>
      <c r="BW26" s="665"/>
      <c r="BX26" s="665"/>
      <c r="BY26" s="665"/>
      <c r="BZ26" s="665"/>
      <c r="CA26" s="665"/>
      <c r="CB26" s="669"/>
      <c r="CC26" s="356"/>
      <c r="CD26" s="658" t="s">
        <v>212</v>
      </c>
      <c r="CE26" s="659"/>
      <c r="CF26" s="659"/>
      <c r="CG26" s="659"/>
      <c r="CH26" s="659"/>
      <c r="CI26" s="659"/>
      <c r="CJ26" s="659"/>
      <c r="CK26" s="659"/>
      <c r="CL26" s="659"/>
      <c r="CM26" s="659"/>
      <c r="CN26" s="659"/>
      <c r="CO26" s="659"/>
      <c r="CP26" s="659"/>
      <c r="CQ26" s="660"/>
      <c r="CR26" s="661">
        <v>2271302</v>
      </c>
      <c r="CS26" s="662"/>
      <c r="CT26" s="662"/>
      <c r="CU26" s="662"/>
      <c r="CV26" s="662"/>
      <c r="CW26" s="662"/>
      <c r="CX26" s="662"/>
      <c r="CY26" s="663"/>
      <c r="CZ26" s="666">
        <v>10.7</v>
      </c>
      <c r="DA26" s="691"/>
      <c r="DB26" s="691"/>
      <c r="DC26" s="695"/>
      <c r="DD26" s="670">
        <v>2121462</v>
      </c>
      <c r="DE26" s="662"/>
      <c r="DF26" s="662"/>
      <c r="DG26" s="662"/>
      <c r="DH26" s="662"/>
      <c r="DI26" s="662"/>
      <c r="DJ26" s="662"/>
      <c r="DK26" s="663"/>
      <c r="DL26" s="670" t="s">
        <v>47</v>
      </c>
      <c r="DM26" s="662"/>
      <c r="DN26" s="662"/>
      <c r="DO26" s="662"/>
      <c r="DP26" s="662"/>
      <c r="DQ26" s="662"/>
      <c r="DR26" s="662"/>
      <c r="DS26" s="662"/>
      <c r="DT26" s="662"/>
      <c r="DU26" s="662"/>
      <c r="DV26" s="663"/>
      <c r="DW26" s="666" t="s">
        <v>47</v>
      </c>
      <c r="DX26" s="691"/>
      <c r="DY26" s="691"/>
      <c r="DZ26" s="691"/>
      <c r="EA26" s="691"/>
      <c r="EB26" s="691"/>
      <c r="EC26" s="692"/>
    </row>
    <row r="27" spans="2:133" ht="11.25" customHeight="1" x14ac:dyDescent="0.2">
      <c r="B27" s="658" t="s">
        <v>213</v>
      </c>
      <c r="C27" s="659"/>
      <c r="D27" s="659"/>
      <c r="E27" s="659"/>
      <c r="F27" s="659"/>
      <c r="G27" s="659"/>
      <c r="H27" s="659"/>
      <c r="I27" s="659"/>
      <c r="J27" s="659"/>
      <c r="K27" s="659"/>
      <c r="L27" s="659"/>
      <c r="M27" s="659"/>
      <c r="N27" s="659"/>
      <c r="O27" s="659"/>
      <c r="P27" s="659"/>
      <c r="Q27" s="660"/>
      <c r="R27" s="661">
        <v>52583</v>
      </c>
      <c r="S27" s="662"/>
      <c r="T27" s="662"/>
      <c r="U27" s="662"/>
      <c r="V27" s="662"/>
      <c r="W27" s="662"/>
      <c r="X27" s="662"/>
      <c r="Y27" s="663"/>
      <c r="Z27" s="664">
        <v>0.2</v>
      </c>
      <c r="AA27" s="664"/>
      <c r="AB27" s="664"/>
      <c r="AC27" s="664"/>
      <c r="AD27" s="665" t="s">
        <v>47</v>
      </c>
      <c r="AE27" s="665"/>
      <c r="AF27" s="665"/>
      <c r="AG27" s="665"/>
      <c r="AH27" s="665"/>
      <c r="AI27" s="665"/>
      <c r="AJ27" s="665"/>
      <c r="AK27" s="665"/>
      <c r="AL27" s="666" t="s">
        <v>47</v>
      </c>
      <c r="AM27" s="667"/>
      <c r="AN27" s="667"/>
      <c r="AO27" s="668"/>
      <c r="AP27" s="658" t="s">
        <v>214</v>
      </c>
      <c r="AQ27" s="659"/>
      <c r="AR27" s="659"/>
      <c r="AS27" s="659"/>
      <c r="AT27" s="659"/>
      <c r="AU27" s="659"/>
      <c r="AV27" s="659"/>
      <c r="AW27" s="659"/>
      <c r="AX27" s="659"/>
      <c r="AY27" s="659"/>
      <c r="AZ27" s="659"/>
      <c r="BA27" s="659"/>
      <c r="BB27" s="659"/>
      <c r="BC27" s="659"/>
      <c r="BD27" s="659"/>
      <c r="BE27" s="659"/>
      <c r="BF27" s="660"/>
      <c r="BG27" s="661">
        <v>5121144</v>
      </c>
      <c r="BH27" s="662"/>
      <c r="BI27" s="662"/>
      <c r="BJ27" s="662"/>
      <c r="BK27" s="662"/>
      <c r="BL27" s="662"/>
      <c r="BM27" s="662"/>
      <c r="BN27" s="663"/>
      <c r="BO27" s="664">
        <v>100</v>
      </c>
      <c r="BP27" s="664"/>
      <c r="BQ27" s="664"/>
      <c r="BR27" s="664"/>
      <c r="BS27" s="665">
        <v>149889</v>
      </c>
      <c r="BT27" s="665"/>
      <c r="BU27" s="665"/>
      <c r="BV27" s="665"/>
      <c r="BW27" s="665"/>
      <c r="BX27" s="665"/>
      <c r="BY27" s="665"/>
      <c r="BZ27" s="665"/>
      <c r="CA27" s="665"/>
      <c r="CB27" s="669"/>
      <c r="CC27" s="356"/>
      <c r="CD27" s="658" t="s">
        <v>215</v>
      </c>
      <c r="CE27" s="659"/>
      <c r="CF27" s="659"/>
      <c r="CG27" s="659"/>
      <c r="CH27" s="659"/>
      <c r="CI27" s="659"/>
      <c r="CJ27" s="659"/>
      <c r="CK27" s="659"/>
      <c r="CL27" s="659"/>
      <c r="CM27" s="659"/>
      <c r="CN27" s="659"/>
      <c r="CO27" s="659"/>
      <c r="CP27" s="659"/>
      <c r="CQ27" s="660"/>
      <c r="CR27" s="661">
        <v>2293835</v>
      </c>
      <c r="CS27" s="693"/>
      <c r="CT27" s="693"/>
      <c r="CU27" s="693"/>
      <c r="CV27" s="693"/>
      <c r="CW27" s="693"/>
      <c r="CX27" s="693"/>
      <c r="CY27" s="694"/>
      <c r="CZ27" s="666">
        <v>10.8</v>
      </c>
      <c r="DA27" s="691"/>
      <c r="DB27" s="691"/>
      <c r="DC27" s="695"/>
      <c r="DD27" s="670">
        <v>733430</v>
      </c>
      <c r="DE27" s="693"/>
      <c r="DF27" s="693"/>
      <c r="DG27" s="693"/>
      <c r="DH27" s="693"/>
      <c r="DI27" s="693"/>
      <c r="DJ27" s="693"/>
      <c r="DK27" s="694"/>
      <c r="DL27" s="670">
        <v>729936</v>
      </c>
      <c r="DM27" s="693"/>
      <c r="DN27" s="693"/>
      <c r="DO27" s="693"/>
      <c r="DP27" s="693"/>
      <c r="DQ27" s="693"/>
      <c r="DR27" s="693"/>
      <c r="DS27" s="693"/>
      <c r="DT27" s="693"/>
      <c r="DU27" s="693"/>
      <c r="DV27" s="694"/>
      <c r="DW27" s="666">
        <v>5.8</v>
      </c>
      <c r="DX27" s="691"/>
      <c r="DY27" s="691"/>
      <c r="DZ27" s="691"/>
      <c r="EA27" s="691"/>
      <c r="EB27" s="691"/>
      <c r="EC27" s="692"/>
    </row>
    <row r="28" spans="2:133" ht="11.25" customHeight="1" x14ac:dyDescent="0.2">
      <c r="B28" s="658" t="s">
        <v>216</v>
      </c>
      <c r="C28" s="659"/>
      <c r="D28" s="659"/>
      <c r="E28" s="659"/>
      <c r="F28" s="659"/>
      <c r="G28" s="659"/>
      <c r="H28" s="659"/>
      <c r="I28" s="659"/>
      <c r="J28" s="659"/>
      <c r="K28" s="659"/>
      <c r="L28" s="659"/>
      <c r="M28" s="659"/>
      <c r="N28" s="659"/>
      <c r="O28" s="659"/>
      <c r="P28" s="659"/>
      <c r="Q28" s="660"/>
      <c r="R28" s="661">
        <v>114402</v>
      </c>
      <c r="S28" s="662"/>
      <c r="T28" s="662"/>
      <c r="U28" s="662"/>
      <c r="V28" s="662"/>
      <c r="W28" s="662"/>
      <c r="X28" s="662"/>
      <c r="Y28" s="663"/>
      <c r="Z28" s="664">
        <v>0.5</v>
      </c>
      <c r="AA28" s="664"/>
      <c r="AB28" s="664"/>
      <c r="AC28" s="664"/>
      <c r="AD28" s="665">
        <v>22020</v>
      </c>
      <c r="AE28" s="665"/>
      <c r="AF28" s="665"/>
      <c r="AG28" s="665"/>
      <c r="AH28" s="665"/>
      <c r="AI28" s="665"/>
      <c r="AJ28" s="665"/>
      <c r="AK28" s="665"/>
      <c r="AL28" s="666">
        <v>0.2</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C28" s="356"/>
      <c r="CD28" s="658" t="s">
        <v>217</v>
      </c>
      <c r="CE28" s="659"/>
      <c r="CF28" s="659"/>
      <c r="CG28" s="659"/>
      <c r="CH28" s="659"/>
      <c r="CI28" s="659"/>
      <c r="CJ28" s="659"/>
      <c r="CK28" s="659"/>
      <c r="CL28" s="659"/>
      <c r="CM28" s="659"/>
      <c r="CN28" s="659"/>
      <c r="CO28" s="659"/>
      <c r="CP28" s="659"/>
      <c r="CQ28" s="660"/>
      <c r="CR28" s="661">
        <v>2030423</v>
      </c>
      <c r="CS28" s="662"/>
      <c r="CT28" s="662"/>
      <c r="CU28" s="662"/>
      <c r="CV28" s="662"/>
      <c r="CW28" s="662"/>
      <c r="CX28" s="662"/>
      <c r="CY28" s="663"/>
      <c r="CZ28" s="666">
        <v>9.6</v>
      </c>
      <c r="DA28" s="691"/>
      <c r="DB28" s="691"/>
      <c r="DC28" s="695"/>
      <c r="DD28" s="670">
        <v>2017667</v>
      </c>
      <c r="DE28" s="662"/>
      <c r="DF28" s="662"/>
      <c r="DG28" s="662"/>
      <c r="DH28" s="662"/>
      <c r="DI28" s="662"/>
      <c r="DJ28" s="662"/>
      <c r="DK28" s="663"/>
      <c r="DL28" s="670">
        <v>2017667</v>
      </c>
      <c r="DM28" s="662"/>
      <c r="DN28" s="662"/>
      <c r="DO28" s="662"/>
      <c r="DP28" s="662"/>
      <c r="DQ28" s="662"/>
      <c r="DR28" s="662"/>
      <c r="DS28" s="662"/>
      <c r="DT28" s="662"/>
      <c r="DU28" s="662"/>
      <c r="DV28" s="663"/>
      <c r="DW28" s="666">
        <v>16</v>
      </c>
      <c r="DX28" s="691"/>
      <c r="DY28" s="691"/>
      <c r="DZ28" s="691"/>
      <c r="EA28" s="691"/>
      <c r="EB28" s="691"/>
      <c r="EC28" s="692"/>
    </row>
    <row r="29" spans="2:133" ht="11.25" customHeight="1" x14ac:dyDescent="0.2">
      <c r="B29" s="658" t="s">
        <v>218</v>
      </c>
      <c r="C29" s="659"/>
      <c r="D29" s="659"/>
      <c r="E29" s="659"/>
      <c r="F29" s="659"/>
      <c r="G29" s="659"/>
      <c r="H29" s="659"/>
      <c r="I29" s="659"/>
      <c r="J29" s="659"/>
      <c r="K29" s="659"/>
      <c r="L29" s="659"/>
      <c r="M29" s="659"/>
      <c r="N29" s="659"/>
      <c r="O29" s="659"/>
      <c r="P29" s="659"/>
      <c r="Q29" s="660"/>
      <c r="R29" s="661">
        <v>87683</v>
      </c>
      <c r="S29" s="662"/>
      <c r="T29" s="662"/>
      <c r="U29" s="662"/>
      <c r="V29" s="662"/>
      <c r="W29" s="662"/>
      <c r="X29" s="662"/>
      <c r="Y29" s="663"/>
      <c r="Z29" s="664">
        <v>0.4</v>
      </c>
      <c r="AA29" s="664"/>
      <c r="AB29" s="664"/>
      <c r="AC29" s="664"/>
      <c r="AD29" s="665" t="s">
        <v>47</v>
      </c>
      <c r="AE29" s="665"/>
      <c r="AF29" s="665"/>
      <c r="AG29" s="665"/>
      <c r="AH29" s="665"/>
      <c r="AI29" s="665"/>
      <c r="AJ29" s="665"/>
      <c r="AK29" s="665"/>
      <c r="AL29" s="666" t="s">
        <v>47</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C29" s="356"/>
      <c r="CD29" s="697" t="s">
        <v>219</v>
      </c>
      <c r="CE29" s="698"/>
      <c r="CF29" s="658" t="s">
        <v>220</v>
      </c>
      <c r="CG29" s="659"/>
      <c r="CH29" s="659"/>
      <c r="CI29" s="659"/>
      <c r="CJ29" s="659"/>
      <c r="CK29" s="659"/>
      <c r="CL29" s="659"/>
      <c r="CM29" s="659"/>
      <c r="CN29" s="659"/>
      <c r="CO29" s="659"/>
      <c r="CP29" s="659"/>
      <c r="CQ29" s="660"/>
      <c r="CR29" s="661">
        <v>2030423</v>
      </c>
      <c r="CS29" s="693"/>
      <c r="CT29" s="693"/>
      <c r="CU29" s="693"/>
      <c r="CV29" s="693"/>
      <c r="CW29" s="693"/>
      <c r="CX29" s="693"/>
      <c r="CY29" s="694"/>
      <c r="CZ29" s="666">
        <v>9.6</v>
      </c>
      <c r="DA29" s="691"/>
      <c r="DB29" s="691"/>
      <c r="DC29" s="695"/>
      <c r="DD29" s="670">
        <v>2017667</v>
      </c>
      <c r="DE29" s="693"/>
      <c r="DF29" s="693"/>
      <c r="DG29" s="693"/>
      <c r="DH29" s="693"/>
      <c r="DI29" s="693"/>
      <c r="DJ29" s="693"/>
      <c r="DK29" s="694"/>
      <c r="DL29" s="670">
        <v>2017667</v>
      </c>
      <c r="DM29" s="693"/>
      <c r="DN29" s="693"/>
      <c r="DO29" s="693"/>
      <c r="DP29" s="693"/>
      <c r="DQ29" s="693"/>
      <c r="DR29" s="693"/>
      <c r="DS29" s="693"/>
      <c r="DT29" s="693"/>
      <c r="DU29" s="693"/>
      <c r="DV29" s="694"/>
      <c r="DW29" s="666">
        <v>16</v>
      </c>
      <c r="DX29" s="691"/>
      <c r="DY29" s="691"/>
      <c r="DZ29" s="691"/>
      <c r="EA29" s="691"/>
      <c r="EB29" s="691"/>
      <c r="EC29" s="692"/>
    </row>
    <row r="30" spans="2:133" ht="11.25" customHeight="1" x14ac:dyDescent="0.2">
      <c r="B30" s="658" t="s">
        <v>221</v>
      </c>
      <c r="C30" s="659"/>
      <c r="D30" s="659"/>
      <c r="E30" s="659"/>
      <c r="F30" s="659"/>
      <c r="G30" s="659"/>
      <c r="H30" s="659"/>
      <c r="I30" s="659"/>
      <c r="J30" s="659"/>
      <c r="K30" s="659"/>
      <c r="L30" s="659"/>
      <c r="M30" s="659"/>
      <c r="N30" s="659"/>
      <c r="O30" s="659"/>
      <c r="P30" s="659"/>
      <c r="Q30" s="660"/>
      <c r="R30" s="661">
        <v>3067231</v>
      </c>
      <c r="S30" s="662"/>
      <c r="T30" s="662"/>
      <c r="U30" s="662"/>
      <c r="V30" s="662"/>
      <c r="W30" s="662"/>
      <c r="X30" s="662"/>
      <c r="Y30" s="663"/>
      <c r="Z30" s="664">
        <v>13.4</v>
      </c>
      <c r="AA30" s="664"/>
      <c r="AB30" s="664"/>
      <c r="AC30" s="664"/>
      <c r="AD30" s="665" t="s">
        <v>47</v>
      </c>
      <c r="AE30" s="665"/>
      <c r="AF30" s="665"/>
      <c r="AG30" s="665"/>
      <c r="AH30" s="665"/>
      <c r="AI30" s="665"/>
      <c r="AJ30" s="665"/>
      <c r="AK30" s="665"/>
      <c r="AL30" s="666" t="s">
        <v>47</v>
      </c>
      <c r="AM30" s="667"/>
      <c r="AN30" s="667"/>
      <c r="AO30" s="668"/>
      <c r="AP30" s="643" t="s">
        <v>138</v>
      </c>
      <c r="AQ30" s="644"/>
      <c r="AR30" s="644"/>
      <c r="AS30" s="644"/>
      <c r="AT30" s="644"/>
      <c r="AU30" s="644"/>
      <c r="AV30" s="644"/>
      <c r="AW30" s="644"/>
      <c r="AX30" s="644"/>
      <c r="AY30" s="644"/>
      <c r="AZ30" s="644"/>
      <c r="BA30" s="644"/>
      <c r="BB30" s="644"/>
      <c r="BC30" s="644"/>
      <c r="BD30" s="644"/>
      <c r="BE30" s="644"/>
      <c r="BF30" s="645"/>
      <c r="BG30" s="643" t="s">
        <v>222</v>
      </c>
      <c r="BH30" s="703"/>
      <c r="BI30" s="703"/>
      <c r="BJ30" s="703"/>
      <c r="BK30" s="703"/>
      <c r="BL30" s="703"/>
      <c r="BM30" s="703"/>
      <c r="BN30" s="703"/>
      <c r="BO30" s="703"/>
      <c r="BP30" s="703"/>
      <c r="BQ30" s="704"/>
      <c r="BR30" s="643" t="s">
        <v>223</v>
      </c>
      <c r="BS30" s="703"/>
      <c r="BT30" s="703"/>
      <c r="BU30" s="703"/>
      <c r="BV30" s="703"/>
      <c r="BW30" s="703"/>
      <c r="BX30" s="703"/>
      <c r="BY30" s="703"/>
      <c r="BZ30" s="703"/>
      <c r="CA30" s="703"/>
      <c r="CB30" s="704"/>
      <c r="CC30" s="356"/>
      <c r="CD30" s="699"/>
      <c r="CE30" s="700"/>
      <c r="CF30" s="658" t="s">
        <v>224</v>
      </c>
      <c r="CG30" s="659"/>
      <c r="CH30" s="659"/>
      <c r="CI30" s="659"/>
      <c r="CJ30" s="659"/>
      <c r="CK30" s="659"/>
      <c r="CL30" s="659"/>
      <c r="CM30" s="659"/>
      <c r="CN30" s="659"/>
      <c r="CO30" s="659"/>
      <c r="CP30" s="659"/>
      <c r="CQ30" s="660"/>
      <c r="CR30" s="661">
        <v>1984953</v>
      </c>
      <c r="CS30" s="662"/>
      <c r="CT30" s="662"/>
      <c r="CU30" s="662"/>
      <c r="CV30" s="662"/>
      <c r="CW30" s="662"/>
      <c r="CX30" s="662"/>
      <c r="CY30" s="663"/>
      <c r="CZ30" s="666">
        <v>9.4</v>
      </c>
      <c r="DA30" s="691"/>
      <c r="DB30" s="691"/>
      <c r="DC30" s="695"/>
      <c r="DD30" s="670">
        <v>1972197</v>
      </c>
      <c r="DE30" s="662"/>
      <c r="DF30" s="662"/>
      <c r="DG30" s="662"/>
      <c r="DH30" s="662"/>
      <c r="DI30" s="662"/>
      <c r="DJ30" s="662"/>
      <c r="DK30" s="663"/>
      <c r="DL30" s="670">
        <v>1972197</v>
      </c>
      <c r="DM30" s="662"/>
      <c r="DN30" s="662"/>
      <c r="DO30" s="662"/>
      <c r="DP30" s="662"/>
      <c r="DQ30" s="662"/>
      <c r="DR30" s="662"/>
      <c r="DS30" s="662"/>
      <c r="DT30" s="662"/>
      <c r="DU30" s="662"/>
      <c r="DV30" s="663"/>
      <c r="DW30" s="666">
        <v>15.7</v>
      </c>
      <c r="DX30" s="691"/>
      <c r="DY30" s="691"/>
      <c r="DZ30" s="691"/>
      <c r="EA30" s="691"/>
      <c r="EB30" s="691"/>
      <c r="EC30" s="692"/>
    </row>
    <row r="31" spans="2:133" ht="11.25" customHeight="1" x14ac:dyDescent="0.2">
      <c r="B31" s="674" t="s">
        <v>225</v>
      </c>
      <c r="C31" s="675"/>
      <c r="D31" s="675"/>
      <c r="E31" s="675"/>
      <c r="F31" s="675"/>
      <c r="G31" s="675"/>
      <c r="H31" s="675"/>
      <c r="I31" s="675"/>
      <c r="J31" s="675"/>
      <c r="K31" s="675"/>
      <c r="L31" s="675"/>
      <c r="M31" s="675"/>
      <c r="N31" s="675"/>
      <c r="O31" s="675"/>
      <c r="P31" s="675"/>
      <c r="Q31" s="676"/>
      <c r="R31" s="661" t="s">
        <v>47</v>
      </c>
      <c r="S31" s="662"/>
      <c r="T31" s="662"/>
      <c r="U31" s="662"/>
      <c r="V31" s="662"/>
      <c r="W31" s="662"/>
      <c r="X31" s="662"/>
      <c r="Y31" s="663"/>
      <c r="Z31" s="664" t="s">
        <v>47</v>
      </c>
      <c r="AA31" s="664"/>
      <c r="AB31" s="664"/>
      <c r="AC31" s="664"/>
      <c r="AD31" s="665" t="s">
        <v>47</v>
      </c>
      <c r="AE31" s="665"/>
      <c r="AF31" s="665"/>
      <c r="AG31" s="665"/>
      <c r="AH31" s="665"/>
      <c r="AI31" s="665"/>
      <c r="AJ31" s="665"/>
      <c r="AK31" s="665"/>
      <c r="AL31" s="666" t="s">
        <v>47</v>
      </c>
      <c r="AM31" s="667"/>
      <c r="AN31" s="667"/>
      <c r="AO31" s="668"/>
      <c r="AP31" s="707" t="s">
        <v>226</v>
      </c>
      <c r="AQ31" s="708"/>
      <c r="AR31" s="708"/>
      <c r="AS31" s="708"/>
      <c r="AT31" s="713" t="s">
        <v>227</v>
      </c>
      <c r="AU31" s="355"/>
      <c r="AV31" s="355"/>
      <c r="AW31" s="355"/>
      <c r="AX31" s="647" t="s">
        <v>103</v>
      </c>
      <c r="AY31" s="648"/>
      <c r="AZ31" s="648"/>
      <c r="BA31" s="648"/>
      <c r="BB31" s="648"/>
      <c r="BC31" s="648"/>
      <c r="BD31" s="648"/>
      <c r="BE31" s="648"/>
      <c r="BF31" s="649"/>
      <c r="BG31" s="717">
        <v>99</v>
      </c>
      <c r="BH31" s="705"/>
      <c r="BI31" s="705"/>
      <c r="BJ31" s="705"/>
      <c r="BK31" s="705"/>
      <c r="BL31" s="705"/>
      <c r="BM31" s="656">
        <v>95.9</v>
      </c>
      <c r="BN31" s="705"/>
      <c r="BO31" s="705"/>
      <c r="BP31" s="705"/>
      <c r="BQ31" s="706"/>
      <c r="BR31" s="717">
        <v>99</v>
      </c>
      <c r="BS31" s="705"/>
      <c r="BT31" s="705"/>
      <c r="BU31" s="705"/>
      <c r="BV31" s="705"/>
      <c r="BW31" s="705"/>
      <c r="BX31" s="656">
        <v>95.9</v>
      </c>
      <c r="BY31" s="705"/>
      <c r="BZ31" s="705"/>
      <c r="CA31" s="705"/>
      <c r="CB31" s="706"/>
      <c r="CC31" s="356"/>
      <c r="CD31" s="699"/>
      <c r="CE31" s="700"/>
      <c r="CF31" s="658" t="s">
        <v>228</v>
      </c>
      <c r="CG31" s="659"/>
      <c r="CH31" s="659"/>
      <c r="CI31" s="659"/>
      <c r="CJ31" s="659"/>
      <c r="CK31" s="659"/>
      <c r="CL31" s="659"/>
      <c r="CM31" s="659"/>
      <c r="CN31" s="659"/>
      <c r="CO31" s="659"/>
      <c r="CP31" s="659"/>
      <c r="CQ31" s="660"/>
      <c r="CR31" s="661">
        <v>45470</v>
      </c>
      <c r="CS31" s="693"/>
      <c r="CT31" s="693"/>
      <c r="CU31" s="693"/>
      <c r="CV31" s="693"/>
      <c r="CW31" s="693"/>
      <c r="CX31" s="693"/>
      <c r="CY31" s="694"/>
      <c r="CZ31" s="666">
        <v>0.2</v>
      </c>
      <c r="DA31" s="691"/>
      <c r="DB31" s="691"/>
      <c r="DC31" s="695"/>
      <c r="DD31" s="670">
        <v>45470</v>
      </c>
      <c r="DE31" s="693"/>
      <c r="DF31" s="693"/>
      <c r="DG31" s="693"/>
      <c r="DH31" s="693"/>
      <c r="DI31" s="693"/>
      <c r="DJ31" s="693"/>
      <c r="DK31" s="694"/>
      <c r="DL31" s="670">
        <v>45470</v>
      </c>
      <c r="DM31" s="693"/>
      <c r="DN31" s="693"/>
      <c r="DO31" s="693"/>
      <c r="DP31" s="693"/>
      <c r="DQ31" s="693"/>
      <c r="DR31" s="693"/>
      <c r="DS31" s="693"/>
      <c r="DT31" s="693"/>
      <c r="DU31" s="693"/>
      <c r="DV31" s="694"/>
      <c r="DW31" s="666">
        <v>0.4</v>
      </c>
      <c r="DX31" s="691"/>
      <c r="DY31" s="691"/>
      <c r="DZ31" s="691"/>
      <c r="EA31" s="691"/>
      <c r="EB31" s="691"/>
      <c r="EC31" s="692"/>
    </row>
    <row r="32" spans="2:133" ht="11.25" customHeight="1" x14ac:dyDescent="0.2">
      <c r="B32" s="658" t="s">
        <v>229</v>
      </c>
      <c r="C32" s="659"/>
      <c r="D32" s="659"/>
      <c r="E32" s="659"/>
      <c r="F32" s="659"/>
      <c r="G32" s="659"/>
      <c r="H32" s="659"/>
      <c r="I32" s="659"/>
      <c r="J32" s="659"/>
      <c r="K32" s="659"/>
      <c r="L32" s="659"/>
      <c r="M32" s="659"/>
      <c r="N32" s="659"/>
      <c r="O32" s="659"/>
      <c r="P32" s="659"/>
      <c r="Q32" s="660"/>
      <c r="R32" s="661">
        <v>1084238</v>
      </c>
      <c r="S32" s="662"/>
      <c r="T32" s="662"/>
      <c r="U32" s="662"/>
      <c r="V32" s="662"/>
      <c r="W32" s="662"/>
      <c r="X32" s="662"/>
      <c r="Y32" s="663"/>
      <c r="Z32" s="664">
        <v>4.7</v>
      </c>
      <c r="AA32" s="664"/>
      <c r="AB32" s="664"/>
      <c r="AC32" s="664"/>
      <c r="AD32" s="665" t="s">
        <v>47</v>
      </c>
      <c r="AE32" s="665"/>
      <c r="AF32" s="665"/>
      <c r="AG32" s="665"/>
      <c r="AH32" s="665"/>
      <c r="AI32" s="665"/>
      <c r="AJ32" s="665"/>
      <c r="AK32" s="665"/>
      <c r="AL32" s="666" t="s">
        <v>47</v>
      </c>
      <c r="AM32" s="667"/>
      <c r="AN32" s="667"/>
      <c r="AO32" s="668"/>
      <c r="AP32" s="709"/>
      <c r="AQ32" s="710"/>
      <c r="AR32" s="710"/>
      <c r="AS32" s="710"/>
      <c r="AT32" s="714"/>
      <c r="AU32" s="356" t="s">
        <v>230</v>
      </c>
      <c r="AV32" s="356"/>
      <c r="AW32" s="356"/>
      <c r="AX32" s="658" t="s">
        <v>231</v>
      </c>
      <c r="AY32" s="659"/>
      <c r="AZ32" s="659"/>
      <c r="BA32" s="659"/>
      <c r="BB32" s="659"/>
      <c r="BC32" s="659"/>
      <c r="BD32" s="659"/>
      <c r="BE32" s="659"/>
      <c r="BF32" s="660"/>
      <c r="BG32" s="718">
        <v>99</v>
      </c>
      <c r="BH32" s="693"/>
      <c r="BI32" s="693"/>
      <c r="BJ32" s="693"/>
      <c r="BK32" s="693"/>
      <c r="BL32" s="693"/>
      <c r="BM32" s="667">
        <v>96.6</v>
      </c>
      <c r="BN32" s="693"/>
      <c r="BO32" s="693"/>
      <c r="BP32" s="693"/>
      <c r="BQ32" s="716"/>
      <c r="BR32" s="718">
        <v>99.2</v>
      </c>
      <c r="BS32" s="693"/>
      <c r="BT32" s="693"/>
      <c r="BU32" s="693"/>
      <c r="BV32" s="693"/>
      <c r="BW32" s="693"/>
      <c r="BX32" s="667">
        <v>96.6</v>
      </c>
      <c r="BY32" s="693"/>
      <c r="BZ32" s="693"/>
      <c r="CA32" s="693"/>
      <c r="CB32" s="716"/>
      <c r="CC32" s="356"/>
      <c r="CD32" s="701"/>
      <c r="CE32" s="702"/>
      <c r="CF32" s="658" t="s">
        <v>232</v>
      </c>
      <c r="CG32" s="659"/>
      <c r="CH32" s="659"/>
      <c r="CI32" s="659"/>
      <c r="CJ32" s="659"/>
      <c r="CK32" s="659"/>
      <c r="CL32" s="659"/>
      <c r="CM32" s="659"/>
      <c r="CN32" s="659"/>
      <c r="CO32" s="659"/>
      <c r="CP32" s="659"/>
      <c r="CQ32" s="660"/>
      <c r="CR32" s="661" t="s">
        <v>47</v>
      </c>
      <c r="CS32" s="662"/>
      <c r="CT32" s="662"/>
      <c r="CU32" s="662"/>
      <c r="CV32" s="662"/>
      <c r="CW32" s="662"/>
      <c r="CX32" s="662"/>
      <c r="CY32" s="663"/>
      <c r="CZ32" s="666" t="s">
        <v>47</v>
      </c>
      <c r="DA32" s="691"/>
      <c r="DB32" s="691"/>
      <c r="DC32" s="695"/>
      <c r="DD32" s="670" t="s">
        <v>47</v>
      </c>
      <c r="DE32" s="662"/>
      <c r="DF32" s="662"/>
      <c r="DG32" s="662"/>
      <c r="DH32" s="662"/>
      <c r="DI32" s="662"/>
      <c r="DJ32" s="662"/>
      <c r="DK32" s="663"/>
      <c r="DL32" s="670" t="s">
        <v>47</v>
      </c>
      <c r="DM32" s="662"/>
      <c r="DN32" s="662"/>
      <c r="DO32" s="662"/>
      <c r="DP32" s="662"/>
      <c r="DQ32" s="662"/>
      <c r="DR32" s="662"/>
      <c r="DS32" s="662"/>
      <c r="DT32" s="662"/>
      <c r="DU32" s="662"/>
      <c r="DV32" s="663"/>
      <c r="DW32" s="666" t="s">
        <v>47</v>
      </c>
      <c r="DX32" s="691"/>
      <c r="DY32" s="691"/>
      <c r="DZ32" s="691"/>
      <c r="EA32" s="691"/>
      <c r="EB32" s="691"/>
      <c r="EC32" s="692"/>
    </row>
    <row r="33" spans="2:133" ht="11.25" customHeight="1" x14ac:dyDescent="0.2">
      <c r="B33" s="658" t="s">
        <v>233</v>
      </c>
      <c r="C33" s="659"/>
      <c r="D33" s="659"/>
      <c r="E33" s="659"/>
      <c r="F33" s="659"/>
      <c r="G33" s="659"/>
      <c r="H33" s="659"/>
      <c r="I33" s="659"/>
      <c r="J33" s="659"/>
      <c r="K33" s="659"/>
      <c r="L33" s="659"/>
      <c r="M33" s="659"/>
      <c r="N33" s="659"/>
      <c r="O33" s="659"/>
      <c r="P33" s="659"/>
      <c r="Q33" s="660"/>
      <c r="R33" s="661">
        <v>101611</v>
      </c>
      <c r="S33" s="662"/>
      <c r="T33" s="662"/>
      <c r="U33" s="662"/>
      <c r="V33" s="662"/>
      <c r="W33" s="662"/>
      <c r="X33" s="662"/>
      <c r="Y33" s="663"/>
      <c r="Z33" s="664">
        <v>0.4</v>
      </c>
      <c r="AA33" s="664"/>
      <c r="AB33" s="664"/>
      <c r="AC33" s="664"/>
      <c r="AD33" s="665">
        <v>15133</v>
      </c>
      <c r="AE33" s="665"/>
      <c r="AF33" s="665"/>
      <c r="AG33" s="665"/>
      <c r="AH33" s="665"/>
      <c r="AI33" s="665"/>
      <c r="AJ33" s="665"/>
      <c r="AK33" s="665"/>
      <c r="AL33" s="666">
        <v>0.1</v>
      </c>
      <c r="AM33" s="667"/>
      <c r="AN33" s="667"/>
      <c r="AO33" s="668"/>
      <c r="AP33" s="711"/>
      <c r="AQ33" s="712"/>
      <c r="AR33" s="712"/>
      <c r="AS33" s="712"/>
      <c r="AT33" s="715"/>
      <c r="AU33" s="357"/>
      <c r="AV33" s="357"/>
      <c r="AW33" s="357"/>
      <c r="AX33" s="682" t="s">
        <v>234</v>
      </c>
      <c r="AY33" s="683"/>
      <c r="AZ33" s="683"/>
      <c r="BA33" s="683"/>
      <c r="BB33" s="683"/>
      <c r="BC33" s="683"/>
      <c r="BD33" s="683"/>
      <c r="BE33" s="683"/>
      <c r="BF33" s="684"/>
      <c r="BG33" s="719">
        <v>99.1</v>
      </c>
      <c r="BH33" s="720"/>
      <c r="BI33" s="720"/>
      <c r="BJ33" s="720"/>
      <c r="BK33" s="720"/>
      <c r="BL33" s="720"/>
      <c r="BM33" s="721">
        <v>95.9</v>
      </c>
      <c r="BN33" s="720"/>
      <c r="BO33" s="720"/>
      <c r="BP33" s="720"/>
      <c r="BQ33" s="722"/>
      <c r="BR33" s="719">
        <v>99</v>
      </c>
      <c r="BS33" s="720"/>
      <c r="BT33" s="720"/>
      <c r="BU33" s="720"/>
      <c r="BV33" s="720"/>
      <c r="BW33" s="720"/>
      <c r="BX33" s="721">
        <v>95.8</v>
      </c>
      <c r="BY33" s="720"/>
      <c r="BZ33" s="720"/>
      <c r="CA33" s="720"/>
      <c r="CB33" s="722"/>
      <c r="CC33" s="356"/>
      <c r="CD33" s="658" t="s">
        <v>235</v>
      </c>
      <c r="CE33" s="659"/>
      <c r="CF33" s="659"/>
      <c r="CG33" s="659"/>
      <c r="CH33" s="659"/>
      <c r="CI33" s="659"/>
      <c r="CJ33" s="659"/>
      <c r="CK33" s="659"/>
      <c r="CL33" s="659"/>
      <c r="CM33" s="659"/>
      <c r="CN33" s="659"/>
      <c r="CO33" s="659"/>
      <c r="CP33" s="659"/>
      <c r="CQ33" s="660"/>
      <c r="CR33" s="661">
        <v>10395014</v>
      </c>
      <c r="CS33" s="693"/>
      <c r="CT33" s="693"/>
      <c r="CU33" s="693"/>
      <c r="CV33" s="693"/>
      <c r="CW33" s="693"/>
      <c r="CX33" s="693"/>
      <c r="CY33" s="694"/>
      <c r="CZ33" s="666">
        <v>49.1</v>
      </c>
      <c r="DA33" s="691"/>
      <c r="DB33" s="691"/>
      <c r="DC33" s="695"/>
      <c r="DD33" s="670">
        <v>7314583</v>
      </c>
      <c r="DE33" s="693"/>
      <c r="DF33" s="693"/>
      <c r="DG33" s="693"/>
      <c r="DH33" s="693"/>
      <c r="DI33" s="693"/>
      <c r="DJ33" s="693"/>
      <c r="DK33" s="694"/>
      <c r="DL33" s="670">
        <v>4939863</v>
      </c>
      <c r="DM33" s="693"/>
      <c r="DN33" s="693"/>
      <c r="DO33" s="693"/>
      <c r="DP33" s="693"/>
      <c r="DQ33" s="693"/>
      <c r="DR33" s="693"/>
      <c r="DS33" s="693"/>
      <c r="DT33" s="693"/>
      <c r="DU33" s="693"/>
      <c r="DV33" s="694"/>
      <c r="DW33" s="666">
        <v>39.200000000000003</v>
      </c>
      <c r="DX33" s="691"/>
      <c r="DY33" s="691"/>
      <c r="DZ33" s="691"/>
      <c r="EA33" s="691"/>
      <c r="EB33" s="691"/>
      <c r="EC33" s="692"/>
    </row>
    <row r="34" spans="2:133" ht="11.25" customHeight="1" x14ac:dyDescent="0.2">
      <c r="B34" s="658" t="s">
        <v>236</v>
      </c>
      <c r="C34" s="659"/>
      <c r="D34" s="659"/>
      <c r="E34" s="659"/>
      <c r="F34" s="659"/>
      <c r="G34" s="659"/>
      <c r="H34" s="659"/>
      <c r="I34" s="659"/>
      <c r="J34" s="659"/>
      <c r="K34" s="659"/>
      <c r="L34" s="659"/>
      <c r="M34" s="659"/>
      <c r="N34" s="659"/>
      <c r="O34" s="659"/>
      <c r="P34" s="659"/>
      <c r="Q34" s="660"/>
      <c r="R34" s="661">
        <v>450481</v>
      </c>
      <c r="S34" s="662"/>
      <c r="T34" s="662"/>
      <c r="U34" s="662"/>
      <c r="V34" s="662"/>
      <c r="W34" s="662"/>
      <c r="X34" s="662"/>
      <c r="Y34" s="663"/>
      <c r="Z34" s="664">
        <v>2</v>
      </c>
      <c r="AA34" s="664"/>
      <c r="AB34" s="664"/>
      <c r="AC34" s="664"/>
      <c r="AD34" s="665" t="s">
        <v>47</v>
      </c>
      <c r="AE34" s="665"/>
      <c r="AF34" s="665"/>
      <c r="AG34" s="665"/>
      <c r="AH34" s="665"/>
      <c r="AI34" s="665"/>
      <c r="AJ34" s="665"/>
      <c r="AK34" s="665"/>
      <c r="AL34" s="666" t="s">
        <v>47</v>
      </c>
      <c r="AM34" s="667"/>
      <c r="AN34" s="667"/>
      <c r="AO34" s="668"/>
      <c r="AP34" s="209"/>
      <c r="AQ34" s="210"/>
      <c r="AR34" s="356"/>
      <c r="AS34" s="355"/>
      <c r="AT34" s="355"/>
      <c r="AU34" s="355"/>
      <c r="AV34" s="355"/>
      <c r="AW34" s="355"/>
      <c r="AX34" s="355"/>
      <c r="AY34" s="355"/>
      <c r="AZ34" s="355"/>
      <c r="BA34" s="355"/>
      <c r="BB34" s="355"/>
      <c r="BC34" s="355"/>
      <c r="BD34" s="355"/>
      <c r="BE34" s="355"/>
      <c r="BF34" s="355"/>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C34" s="356"/>
      <c r="CD34" s="658" t="s">
        <v>237</v>
      </c>
      <c r="CE34" s="659"/>
      <c r="CF34" s="659"/>
      <c r="CG34" s="659"/>
      <c r="CH34" s="659"/>
      <c r="CI34" s="659"/>
      <c r="CJ34" s="659"/>
      <c r="CK34" s="659"/>
      <c r="CL34" s="659"/>
      <c r="CM34" s="659"/>
      <c r="CN34" s="659"/>
      <c r="CO34" s="659"/>
      <c r="CP34" s="659"/>
      <c r="CQ34" s="660"/>
      <c r="CR34" s="661">
        <v>2940882</v>
      </c>
      <c r="CS34" s="662"/>
      <c r="CT34" s="662"/>
      <c r="CU34" s="662"/>
      <c r="CV34" s="662"/>
      <c r="CW34" s="662"/>
      <c r="CX34" s="662"/>
      <c r="CY34" s="663"/>
      <c r="CZ34" s="666">
        <v>13.9</v>
      </c>
      <c r="DA34" s="691"/>
      <c r="DB34" s="691"/>
      <c r="DC34" s="695"/>
      <c r="DD34" s="670">
        <v>1902040</v>
      </c>
      <c r="DE34" s="662"/>
      <c r="DF34" s="662"/>
      <c r="DG34" s="662"/>
      <c r="DH34" s="662"/>
      <c r="DI34" s="662"/>
      <c r="DJ34" s="662"/>
      <c r="DK34" s="663"/>
      <c r="DL34" s="670">
        <v>1456861</v>
      </c>
      <c r="DM34" s="662"/>
      <c r="DN34" s="662"/>
      <c r="DO34" s="662"/>
      <c r="DP34" s="662"/>
      <c r="DQ34" s="662"/>
      <c r="DR34" s="662"/>
      <c r="DS34" s="662"/>
      <c r="DT34" s="662"/>
      <c r="DU34" s="662"/>
      <c r="DV34" s="663"/>
      <c r="DW34" s="666">
        <v>11.6</v>
      </c>
      <c r="DX34" s="691"/>
      <c r="DY34" s="691"/>
      <c r="DZ34" s="691"/>
      <c r="EA34" s="691"/>
      <c r="EB34" s="691"/>
      <c r="EC34" s="692"/>
    </row>
    <row r="35" spans="2:133" ht="11.25" customHeight="1" x14ac:dyDescent="0.2">
      <c r="B35" s="658" t="s">
        <v>238</v>
      </c>
      <c r="C35" s="659"/>
      <c r="D35" s="659"/>
      <c r="E35" s="659"/>
      <c r="F35" s="659"/>
      <c r="G35" s="659"/>
      <c r="H35" s="659"/>
      <c r="I35" s="659"/>
      <c r="J35" s="659"/>
      <c r="K35" s="659"/>
      <c r="L35" s="659"/>
      <c r="M35" s="659"/>
      <c r="N35" s="659"/>
      <c r="O35" s="659"/>
      <c r="P35" s="659"/>
      <c r="Q35" s="660"/>
      <c r="R35" s="661">
        <v>2243501</v>
      </c>
      <c r="S35" s="662"/>
      <c r="T35" s="662"/>
      <c r="U35" s="662"/>
      <c r="V35" s="662"/>
      <c r="W35" s="662"/>
      <c r="X35" s="662"/>
      <c r="Y35" s="663"/>
      <c r="Z35" s="664">
        <v>9.8000000000000007</v>
      </c>
      <c r="AA35" s="664"/>
      <c r="AB35" s="664"/>
      <c r="AC35" s="664"/>
      <c r="AD35" s="665" t="s">
        <v>47</v>
      </c>
      <c r="AE35" s="665"/>
      <c r="AF35" s="665"/>
      <c r="AG35" s="665"/>
      <c r="AH35" s="665"/>
      <c r="AI35" s="665"/>
      <c r="AJ35" s="665"/>
      <c r="AK35" s="665"/>
      <c r="AL35" s="666" t="s">
        <v>47</v>
      </c>
      <c r="AM35" s="667"/>
      <c r="AN35" s="667"/>
      <c r="AO35" s="668"/>
      <c r="AP35" s="211"/>
      <c r="AQ35" s="643" t="s">
        <v>239</v>
      </c>
      <c r="AR35" s="644"/>
      <c r="AS35" s="644"/>
      <c r="AT35" s="644"/>
      <c r="AU35" s="644"/>
      <c r="AV35" s="644"/>
      <c r="AW35" s="644"/>
      <c r="AX35" s="644"/>
      <c r="AY35" s="644"/>
      <c r="AZ35" s="644"/>
      <c r="BA35" s="644"/>
      <c r="BB35" s="644"/>
      <c r="BC35" s="644"/>
      <c r="BD35" s="644"/>
      <c r="BE35" s="644"/>
      <c r="BF35" s="645"/>
      <c r="BG35" s="643" t="s">
        <v>240</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C35" s="356"/>
      <c r="CD35" s="658" t="s">
        <v>241</v>
      </c>
      <c r="CE35" s="659"/>
      <c r="CF35" s="659"/>
      <c r="CG35" s="659"/>
      <c r="CH35" s="659"/>
      <c r="CI35" s="659"/>
      <c r="CJ35" s="659"/>
      <c r="CK35" s="659"/>
      <c r="CL35" s="659"/>
      <c r="CM35" s="659"/>
      <c r="CN35" s="659"/>
      <c r="CO35" s="659"/>
      <c r="CP35" s="659"/>
      <c r="CQ35" s="660"/>
      <c r="CR35" s="661">
        <v>208746</v>
      </c>
      <c r="CS35" s="693"/>
      <c r="CT35" s="693"/>
      <c r="CU35" s="693"/>
      <c r="CV35" s="693"/>
      <c r="CW35" s="693"/>
      <c r="CX35" s="693"/>
      <c r="CY35" s="694"/>
      <c r="CZ35" s="666">
        <v>1</v>
      </c>
      <c r="DA35" s="691"/>
      <c r="DB35" s="691"/>
      <c r="DC35" s="695"/>
      <c r="DD35" s="670">
        <v>144159</v>
      </c>
      <c r="DE35" s="693"/>
      <c r="DF35" s="693"/>
      <c r="DG35" s="693"/>
      <c r="DH35" s="693"/>
      <c r="DI35" s="693"/>
      <c r="DJ35" s="693"/>
      <c r="DK35" s="694"/>
      <c r="DL35" s="670">
        <v>127938</v>
      </c>
      <c r="DM35" s="693"/>
      <c r="DN35" s="693"/>
      <c r="DO35" s="693"/>
      <c r="DP35" s="693"/>
      <c r="DQ35" s="693"/>
      <c r="DR35" s="693"/>
      <c r="DS35" s="693"/>
      <c r="DT35" s="693"/>
      <c r="DU35" s="693"/>
      <c r="DV35" s="694"/>
      <c r="DW35" s="666">
        <v>1</v>
      </c>
      <c r="DX35" s="691"/>
      <c r="DY35" s="691"/>
      <c r="DZ35" s="691"/>
      <c r="EA35" s="691"/>
      <c r="EB35" s="691"/>
      <c r="EC35" s="692"/>
    </row>
    <row r="36" spans="2:133" ht="11.25" customHeight="1" x14ac:dyDescent="0.2">
      <c r="B36" s="658" t="s">
        <v>242</v>
      </c>
      <c r="C36" s="659"/>
      <c r="D36" s="659"/>
      <c r="E36" s="659"/>
      <c r="F36" s="659"/>
      <c r="G36" s="659"/>
      <c r="H36" s="659"/>
      <c r="I36" s="659"/>
      <c r="J36" s="659"/>
      <c r="K36" s="659"/>
      <c r="L36" s="659"/>
      <c r="M36" s="659"/>
      <c r="N36" s="659"/>
      <c r="O36" s="659"/>
      <c r="P36" s="659"/>
      <c r="Q36" s="660"/>
      <c r="R36" s="661">
        <v>977164</v>
      </c>
      <c r="S36" s="662"/>
      <c r="T36" s="662"/>
      <c r="U36" s="662"/>
      <c r="V36" s="662"/>
      <c r="W36" s="662"/>
      <c r="X36" s="662"/>
      <c r="Y36" s="663"/>
      <c r="Z36" s="664">
        <v>4.3</v>
      </c>
      <c r="AA36" s="664"/>
      <c r="AB36" s="664"/>
      <c r="AC36" s="664"/>
      <c r="AD36" s="665" t="s">
        <v>47</v>
      </c>
      <c r="AE36" s="665"/>
      <c r="AF36" s="665"/>
      <c r="AG36" s="665"/>
      <c r="AH36" s="665"/>
      <c r="AI36" s="665"/>
      <c r="AJ36" s="665"/>
      <c r="AK36" s="665"/>
      <c r="AL36" s="666" t="s">
        <v>47</v>
      </c>
      <c r="AM36" s="667"/>
      <c r="AN36" s="667"/>
      <c r="AO36" s="668"/>
      <c r="AP36" s="211"/>
      <c r="AQ36" s="727" t="s">
        <v>243</v>
      </c>
      <c r="AR36" s="728"/>
      <c r="AS36" s="728"/>
      <c r="AT36" s="728"/>
      <c r="AU36" s="728"/>
      <c r="AV36" s="728"/>
      <c r="AW36" s="728"/>
      <c r="AX36" s="728"/>
      <c r="AY36" s="729"/>
      <c r="AZ36" s="650">
        <v>4284133</v>
      </c>
      <c r="BA36" s="651"/>
      <c r="BB36" s="651"/>
      <c r="BC36" s="651"/>
      <c r="BD36" s="651"/>
      <c r="BE36" s="651"/>
      <c r="BF36" s="723"/>
      <c r="BG36" s="647" t="s">
        <v>244</v>
      </c>
      <c r="BH36" s="648"/>
      <c r="BI36" s="648"/>
      <c r="BJ36" s="648"/>
      <c r="BK36" s="648"/>
      <c r="BL36" s="648"/>
      <c r="BM36" s="648"/>
      <c r="BN36" s="648"/>
      <c r="BO36" s="648"/>
      <c r="BP36" s="648"/>
      <c r="BQ36" s="648"/>
      <c r="BR36" s="648"/>
      <c r="BS36" s="648"/>
      <c r="BT36" s="648"/>
      <c r="BU36" s="649"/>
      <c r="BV36" s="650">
        <v>179056</v>
      </c>
      <c r="BW36" s="651"/>
      <c r="BX36" s="651"/>
      <c r="BY36" s="651"/>
      <c r="BZ36" s="651"/>
      <c r="CA36" s="651"/>
      <c r="CB36" s="723"/>
      <c r="CC36" s="356"/>
      <c r="CD36" s="658" t="s">
        <v>245</v>
      </c>
      <c r="CE36" s="659"/>
      <c r="CF36" s="659"/>
      <c r="CG36" s="659"/>
      <c r="CH36" s="659"/>
      <c r="CI36" s="659"/>
      <c r="CJ36" s="659"/>
      <c r="CK36" s="659"/>
      <c r="CL36" s="659"/>
      <c r="CM36" s="659"/>
      <c r="CN36" s="659"/>
      <c r="CO36" s="659"/>
      <c r="CP36" s="659"/>
      <c r="CQ36" s="660"/>
      <c r="CR36" s="661">
        <v>3904527</v>
      </c>
      <c r="CS36" s="662"/>
      <c r="CT36" s="662"/>
      <c r="CU36" s="662"/>
      <c r="CV36" s="662"/>
      <c r="CW36" s="662"/>
      <c r="CX36" s="662"/>
      <c r="CY36" s="663"/>
      <c r="CZ36" s="666">
        <v>18.5</v>
      </c>
      <c r="DA36" s="691"/>
      <c r="DB36" s="691"/>
      <c r="DC36" s="695"/>
      <c r="DD36" s="670">
        <v>3405785</v>
      </c>
      <c r="DE36" s="662"/>
      <c r="DF36" s="662"/>
      <c r="DG36" s="662"/>
      <c r="DH36" s="662"/>
      <c r="DI36" s="662"/>
      <c r="DJ36" s="662"/>
      <c r="DK36" s="663"/>
      <c r="DL36" s="670">
        <v>1995530</v>
      </c>
      <c r="DM36" s="662"/>
      <c r="DN36" s="662"/>
      <c r="DO36" s="662"/>
      <c r="DP36" s="662"/>
      <c r="DQ36" s="662"/>
      <c r="DR36" s="662"/>
      <c r="DS36" s="662"/>
      <c r="DT36" s="662"/>
      <c r="DU36" s="662"/>
      <c r="DV36" s="663"/>
      <c r="DW36" s="666">
        <v>15.8</v>
      </c>
      <c r="DX36" s="691"/>
      <c r="DY36" s="691"/>
      <c r="DZ36" s="691"/>
      <c r="EA36" s="691"/>
      <c r="EB36" s="691"/>
      <c r="EC36" s="692"/>
    </row>
    <row r="37" spans="2:133" ht="11.25" customHeight="1" x14ac:dyDescent="0.2">
      <c r="B37" s="658" t="s">
        <v>246</v>
      </c>
      <c r="C37" s="659"/>
      <c r="D37" s="659"/>
      <c r="E37" s="659"/>
      <c r="F37" s="659"/>
      <c r="G37" s="659"/>
      <c r="H37" s="659"/>
      <c r="I37" s="659"/>
      <c r="J37" s="659"/>
      <c r="K37" s="659"/>
      <c r="L37" s="659"/>
      <c r="M37" s="659"/>
      <c r="N37" s="659"/>
      <c r="O37" s="659"/>
      <c r="P37" s="659"/>
      <c r="Q37" s="660"/>
      <c r="R37" s="661">
        <v>281461</v>
      </c>
      <c r="S37" s="662"/>
      <c r="T37" s="662"/>
      <c r="U37" s="662"/>
      <c r="V37" s="662"/>
      <c r="W37" s="662"/>
      <c r="X37" s="662"/>
      <c r="Y37" s="663"/>
      <c r="Z37" s="664">
        <v>1.2</v>
      </c>
      <c r="AA37" s="664"/>
      <c r="AB37" s="664"/>
      <c r="AC37" s="664"/>
      <c r="AD37" s="665">
        <v>804</v>
      </c>
      <c r="AE37" s="665"/>
      <c r="AF37" s="665"/>
      <c r="AG37" s="665"/>
      <c r="AH37" s="665"/>
      <c r="AI37" s="665"/>
      <c r="AJ37" s="665"/>
      <c r="AK37" s="665"/>
      <c r="AL37" s="666">
        <v>0</v>
      </c>
      <c r="AM37" s="667"/>
      <c r="AN37" s="667"/>
      <c r="AO37" s="668"/>
      <c r="AP37" s="356"/>
      <c r="AQ37" s="724" t="s">
        <v>247</v>
      </c>
      <c r="AR37" s="725"/>
      <c r="AS37" s="725"/>
      <c r="AT37" s="725"/>
      <c r="AU37" s="725"/>
      <c r="AV37" s="725"/>
      <c r="AW37" s="725"/>
      <c r="AX37" s="725"/>
      <c r="AY37" s="726"/>
      <c r="AZ37" s="661">
        <v>1195093</v>
      </c>
      <c r="BA37" s="662"/>
      <c r="BB37" s="662"/>
      <c r="BC37" s="662"/>
      <c r="BD37" s="693"/>
      <c r="BE37" s="693"/>
      <c r="BF37" s="716"/>
      <c r="BG37" s="658" t="s">
        <v>248</v>
      </c>
      <c r="BH37" s="659"/>
      <c r="BI37" s="659"/>
      <c r="BJ37" s="659"/>
      <c r="BK37" s="659"/>
      <c r="BL37" s="659"/>
      <c r="BM37" s="659"/>
      <c r="BN37" s="659"/>
      <c r="BO37" s="659"/>
      <c r="BP37" s="659"/>
      <c r="BQ37" s="659"/>
      <c r="BR37" s="659"/>
      <c r="BS37" s="659"/>
      <c r="BT37" s="659"/>
      <c r="BU37" s="660"/>
      <c r="BV37" s="661">
        <v>115767</v>
      </c>
      <c r="BW37" s="662"/>
      <c r="BX37" s="662"/>
      <c r="BY37" s="662"/>
      <c r="BZ37" s="662"/>
      <c r="CA37" s="662"/>
      <c r="CB37" s="671"/>
      <c r="CC37" s="356"/>
      <c r="CD37" s="658" t="s">
        <v>249</v>
      </c>
      <c r="CE37" s="659"/>
      <c r="CF37" s="659"/>
      <c r="CG37" s="659"/>
      <c r="CH37" s="659"/>
      <c r="CI37" s="659"/>
      <c r="CJ37" s="659"/>
      <c r="CK37" s="659"/>
      <c r="CL37" s="659"/>
      <c r="CM37" s="659"/>
      <c r="CN37" s="659"/>
      <c r="CO37" s="659"/>
      <c r="CP37" s="659"/>
      <c r="CQ37" s="660"/>
      <c r="CR37" s="661">
        <v>610136</v>
      </c>
      <c r="CS37" s="693"/>
      <c r="CT37" s="693"/>
      <c r="CU37" s="693"/>
      <c r="CV37" s="693"/>
      <c r="CW37" s="693"/>
      <c r="CX37" s="693"/>
      <c r="CY37" s="694"/>
      <c r="CZ37" s="666">
        <v>2.9</v>
      </c>
      <c r="DA37" s="691"/>
      <c r="DB37" s="691"/>
      <c r="DC37" s="695"/>
      <c r="DD37" s="670">
        <v>603136</v>
      </c>
      <c r="DE37" s="693"/>
      <c r="DF37" s="693"/>
      <c r="DG37" s="693"/>
      <c r="DH37" s="693"/>
      <c r="DI37" s="693"/>
      <c r="DJ37" s="693"/>
      <c r="DK37" s="694"/>
      <c r="DL37" s="670">
        <v>563770</v>
      </c>
      <c r="DM37" s="693"/>
      <c r="DN37" s="693"/>
      <c r="DO37" s="693"/>
      <c r="DP37" s="693"/>
      <c r="DQ37" s="693"/>
      <c r="DR37" s="693"/>
      <c r="DS37" s="693"/>
      <c r="DT37" s="693"/>
      <c r="DU37" s="693"/>
      <c r="DV37" s="694"/>
      <c r="DW37" s="666">
        <v>4.5</v>
      </c>
      <c r="DX37" s="691"/>
      <c r="DY37" s="691"/>
      <c r="DZ37" s="691"/>
      <c r="EA37" s="691"/>
      <c r="EB37" s="691"/>
      <c r="EC37" s="692"/>
    </row>
    <row r="38" spans="2:133" ht="11.25" customHeight="1" x14ac:dyDescent="0.2">
      <c r="B38" s="658" t="s">
        <v>250</v>
      </c>
      <c r="C38" s="659"/>
      <c r="D38" s="659"/>
      <c r="E38" s="659"/>
      <c r="F38" s="659"/>
      <c r="G38" s="659"/>
      <c r="H38" s="659"/>
      <c r="I38" s="659"/>
      <c r="J38" s="659"/>
      <c r="K38" s="659"/>
      <c r="L38" s="659"/>
      <c r="M38" s="659"/>
      <c r="N38" s="659"/>
      <c r="O38" s="659"/>
      <c r="P38" s="659"/>
      <c r="Q38" s="660"/>
      <c r="R38" s="661">
        <v>741436</v>
      </c>
      <c r="S38" s="662"/>
      <c r="T38" s="662"/>
      <c r="U38" s="662"/>
      <c r="V38" s="662"/>
      <c r="W38" s="662"/>
      <c r="X38" s="662"/>
      <c r="Y38" s="663"/>
      <c r="Z38" s="664">
        <v>3.2</v>
      </c>
      <c r="AA38" s="664"/>
      <c r="AB38" s="664"/>
      <c r="AC38" s="664"/>
      <c r="AD38" s="665" t="s">
        <v>47</v>
      </c>
      <c r="AE38" s="665"/>
      <c r="AF38" s="665"/>
      <c r="AG38" s="665"/>
      <c r="AH38" s="665"/>
      <c r="AI38" s="665"/>
      <c r="AJ38" s="665"/>
      <c r="AK38" s="665"/>
      <c r="AL38" s="666" t="s">
        <v>47</v>
      </c>
      <c r="AM38" s="667"/>
      <c r="AN38" s="667"/>
      <c r="AO38" s="668"/>
      <c r="AP38" s="356"/>
      <c r="AQ38" s="724" t="s">
        <v>251</v>
      </c>
      <c r="AR38" s="725"/>
      <c r="AS38" s="725"/>
      <c r="AT38" s="725"/>
      <c r="AU38" s="725"/>
      <c r="AV38" s="725"/>
      <c r="AW38" s="725"/>
      <c r="AX38" s="725"/>
      <c r="AY38" s="726"/>
      <c r="AZ38" s="661">
        <v>521245</v>
      </c>
      <c r="BA38" s="662"/>
      <c r="BB38" s="662"/>
      <c r="BC38" s="662"/>
      <c r="BD38" s="693"/>
      <c r="BE38" s="693"/>
      <c r="BF38" s="716"/>
      <c r="BG38" s="658" t="s">
        <v>252</v>
      </c>
      <c r="BH38" s="659"/>
      <c r="BI38" s="659"/>
      <c r="BJ38" s="659"/>
      <c r="BK38" s="659"/>
      <c r="BL38" s="659"/>
      <c r="BM38" s="659"/>
      <c r="BN38" s="659"/>
      <c r="BO38" s="659"/>
      <c r="BP38" s="659"/>
      <c r="BQ38" s="659"/>
      <c r="BR38" s="659"/>
      <c r="BS38" s="659"/>
      <c r="BT38" s="659"/>
      <c r="BU38" s="660"/>
      <c r="BV38" s="661">
        <v>4490</v>
      </c>
      <c r="BW38" s="662"/>
      <c r="BX38" s="662"/>
      <c r="BY38" s="662"/>
      <c r="BZ38" s="662"/>
      <c r="CA38" s="662"/>
      <c r="CB38" s="671"/>
      <c r="CC38" s="356"/>
      <c r="CD38" s="658" t="s">
        <v>253</v>
      </c>
      <c r="CE38" s="659"/>
      <c r="CF38" s="659"/>
      <c r="CG38" s="659"/>
      <c r="CH38" s="659"/>
      <c r="CI38" s="659"/>
      <c r="CJ38" s="659"/>
      <c r="CK38" s="659"/>
      <c r="CL38" s="659"/>
      <c r="CM38" s="659"/>
      <c r="CN38" s="659"/>
      <c r="CO38" s="659"/>
      <c r="CP38" s="659"/>
      <c r="CQ38" s="660"/>
      <c r="CR38" s="661">
        <v>2533892</v>
      </c>
      <c r="CS38" s="662"/>
      <c r="CT38" s="662"/>
      <c r="CU38" s="662"/>
      <c r="CV38" s="662"/>
      <c r="CW38" s="662"/>
      <c r="CX38" s="662"/>
      <c r="CY38" s="663"/>
      <c r="CZ38" s="666">
        <v>12</v>
      </c>
      <c r="DA38" s="691"/>
      <c r="DB38" s="691"/>
      <c r="DC38" s="695"/>
      <c r="DD38" s="670">
        <v>1431058</v>
      </c>
      <c r="DE38" s="662"/>
      <c r="DF38" s="662"/>
      <c r="DG38" s="662"/>
      <c r="DH38" s="662"/>
      <c r="DI38" s="662"/>
      <c r="DJ38" s="662"/>
      <c r="DK38" s="663"/>
      <c r="DL38" s="670">
        <v>1359534</v>
      </c>
      <c r="DM38" s="662"/>
      <c r="DN38" s="662"/>
      <c r="DO38" s="662"/>
      <c r="DP38" s="662"/>
      <c r="DQ38" s="662"/>
      <c r="DR38" s="662"/>
      <c r="DS38" s="662"/>
      <c r="DT38" s="662"/>
      <c r="DU38" s="662"/>
      <c r="DV38" s="663"/>
      <c r="DW38" s="666">
        <v>10.8</v>
      </c>
      <c r="DX38" s="691"/>
      <c r="DY38" s="691"/>
      <c r="DZ38" s="691"/>
      <c r="EA38" s="691"/>
      <c r="EB38" s="691"/>
      <c r="EC38" s="692"/>
    </row>
    <row r="39" spans="2:133" ht="11.25" customHeight="1" x14ac:dyDescent="0.2">
      <c r="B39" s="658" t="s">
        <v>254</v>
      </c>
      <c r="C39" s="659"/>
      <c r="D39" s="659"/>
      <c r="E39" s="659"/>
      <c r="F39" s="659"/>
      <c r="G39" s="659"/>
      <c r="H39" s="659"/>
      <c r="I39" s="659"/>
      <c r="J39" s="659"/>
      <c r="K39" s="659"/>
      <c r="L39" s="659"/>
      <c r="M39" s="659"/>
      <c r="N39" s="659"/>
      <c r="O39" s="659"/>
      <c r="P39" s="659"/>
      <c r="Q39" s="660"/>
      <c r="R39" s="661" t="s">
        <v>47</v>
      </c>
      <c r="S39" s="662"/>
      <c r="T39" s="662"/>
      <c r="U39" s="662"/>
      <c r="V39" s="662"/>
      <c r="W39" s="662"/>
      <c r="X39" s="662"/>
      <c r="Y39" s="663"/>
      <c r="Z39" s="664" t="s">
        <v>47</v>
      </c>
      <c r="AA39" s="664"/>
      <c r="AB39" s="664"/>
      <c r="AC39" s="664"/>
      <c r="AD39" s="665" t="s">
        <v>47</v>
      </c>
      <c r="AE39" s="665"/>
      <c r="AF39" s="665"/>
      <c r="AG39" s="665"/>
      <c r="AH39" s="665"/>
      <c r="AI39" s="665"/>
      <c r="AJ39" s="665"/>
      <c r="AK39" s="665"/>
      <c r="AL39" s="666" t="s">
        <v>47</v>
      </c>
      <c r="AM39" s="667"/>
      <c r="AN39" s="667"/>
      <c r="AO39" s="668"/>
      <c r="AP39" s="356"/>
      <c r="AQ39" s="724" t="s">
        <v>255</v>
      </c>
      <c r="AR39" s="725"/>
      <c r="AS39" s="725"/>
      <c r="AT39" s="725"/>
      <c r="AU39" s="725"/>
      <c r="AV39" s="725"/>
      <c r="AW39" s="725"/>
      <c r="AX39" s="725"/>
      <c r="AY39" s="726"/>
      <c r="AZ39" s="661">
        <v>446488</v>
      </c>
      <c r="BA39" s="662"/>
      <c r="BB39" s="662"/>
      <c r="BC39" s="662"/>
      <c r="BD39" s="693"/>
      <c r="BE39" s="693"/>
      <c r="BF39" s="716"/>
      <c r="BG39" s="658" t="s">
        <v>256</v>
      </c>
      <c r="BH39" s="659"/>
      <c r="BI39" s="659"/>
      <c r="BJ39" s="659"/>
      <c r="BK39" s="659"/>
      <c r="BL39" s="659"/>
      <c r="BM39" s="659"/>
      <c r="BN39" s="659"/>
      <c r="BO39" s="659"/>
      <c r="BP39" s="659"/>
      <c r="BQ39" s="659"/>
      <c r="BR39" s="659"/>
      <c r="BS39" s="659"/>
      <c r="BT39" s="659"/>
      <c r="BU39" s="660"/>
      <c r="BV39" s="661">
        <v>6486</v>
      </c>
      <c r="BW39" s="662"/>
      <c r="BX39" s="662"/>
      <c r="BY39" s="662"/>
      <c r="BZ39" s="662"/>
      <c r="CA39" s="662"/>
      <c r="CB39" s="671"/>
      <c r="CC39" s="356"/>
      <c r="CD39" s="658" t="s">
        <v>257</v>
      </c>
      <c r="CE39" s="659"/>
      <c r="CF39" s="659"/>
      <c r="CG39" s="659"/>
      <c r="CH39" s="659"/>
      <c r="CI39" s="659"/>
      <c r="CJ39" s="659"/>
      <c r="CK39" s="659"/>
      <c r="CL39" s="659"/>
      <c r="CM39" s="659"/>
      <c r="CN39" s="659"/>
      <c r="CO39" s="659"/>
      <c r="CP39" s="659"/>
      <c r="CQ39" s="660"/>
      <c r="CR39" s="661">
        <v>329248</v>
      </c>
      <c r="CS39" s="693"/>
      <c r="CT39" s="693"/>
      <c r="CU39" s="693"/>
      <c r="CV39" s="693"/>
      <c r="CW39" s="693"/>
      <c r="CX39" s="693"/>
      <c r="CY39" s="694"/>
      <c r="CZ39" s="666">
        <v>1.6</v>
      </c>
      <c r="DA39" s="691"/>
      <c r="DB39" s="691"/>
      <c r="DC39" s="695"/>
      <c r="DD39" s="670">
        <v>69622</v>
      </c>
      <c r="DE39" s="693"/>
      <c r="DF39" s="693"/>
      <c r="DG39" s="693"/>
      <c r="DH39" s="693"/>
      <c r="DI39" s="693"/>
      <c r="DJ39" s="693"/>
      <c r="DK39" s="694"/>
      <c r="DL39" s="670" t="s">
        <v>47</v>
      </c>
      <c r="DM39" s="693"/>
      <c r="DN39" s="693"/>
      <c r="DO39" s="693"/>
      <c r="DP39" s="693"/>
      <c r="DQ39" s="693"/>
      <c r="DR39" s="693"/>
      <c r="DS39" s="693"/>
      <c r="DT39" s="693"/>
      <c r="DU39" s="693"/>
      <c r="DV39" s="694"/>
      <c r="DW39" s="666" t="s">
        <v>47</v>
      </c>
      <c r="DX39" s="691"/>
      <c r="DY39" s="691"/>
      <c r="DZ39" s="691"/>
      <c r="EA39" s="691"/>
      <c r="EB39" s="691"/>
      <c r="EC39" s="692"/>
    </row>
    <row r="40" spans="2:133" ht="11.25" customHeight="1" x14ac:dyDescent="0.2">
      <c r="B40" s="658" t="s">
        <v>258</v>
      </c>
      <c r="C40" s="659"/>
      <c r="D40" s="659"/>
      <c r="E40" s="659"/>
      <c r="F40" s="659"/>
      <c r="G40" s="659"/>
      <c r="H40" s="659"/>
      <c r="I40" s="659"/>
      <c r="J40" s="659"/>
      <c r="K40" s="659"/>
      <c r="L40" s="659"/>
      <c r="M40" s="659"/>
      <c r="N40" s="659"/>
      <c r="O40" s="659"/>
      <c r="P40" s="659"/>
      <c r="Q40" s="660"/>
      <c r="R40" s="661">
        <v>75836</v>
      </c>
      <c r="S40" s="662"/>
      <c r="T40" s="662"/>
      <c r="U40" s="662"/>
      <c r="V40" s="662"/>
      <c r="W40" s="662"/>
      <c r="X40" s="662"/>
      <c r="Y40" s="663"/>
      <c r="Z40" s="664">
        <v>0.3</v>
      </c>
      <c r="AA40" s="664"/>
      <c r="AB40" s="664"/>
      <c r="AC40" s="664"/>
      <c r="AD40" s="665" t="s">
        <v>47</v>
      </c>
      <c r="AE40" s="665"/>
      <c r="AF40" s="665"/>
      <c r="AG40" s="665"/>
      <c r="AH40" s="665"/>
      <c r="AI40" s="665"/>
      <c r="AJ40" s="665"/>
      <c r="AK40" s="665"/>
      <c r="AL40" s="666" t="s">
        <v>47</v>
      </c>
      <c r="AM40" s="667"/>
      <c r="AN40" s="667"/>
      <c r="AO40" s="668"/>
      <c r="AP40" s="356"/>
      <c r="AQ40" s="724" t="s">
        <v>259</v>
      </c>
      <c r="AR40" s="725"/>
      <c r="AS40" s="725"/>
      <c r="AT40" s="725"/>
      <c r="AU40" s="725"/>
      <c r="AV40" s="725"/>
      <c r="AW40" s="725"/>
      <c r="AX40" s="725"/>
      <c r="AY40" s="726"/>
      <c r="AZ40" s="661">
        <v>48996</v>
      </c>
      <c r="BA40" s="662"/>
      <c r="BB40" s="662"/>
      <c r="BC40" s="662"/>
      <c r="BD40" s="693"/>
      <c r="BE40" s="693"/>
      <c r="BF40" s="716"/>
      <c r="BG40" s="709" t="s">
        <v>260</v>
      </c>
      <c r="BH40" s="710"/>
      <c r="BI40" s="710"/>
      <c r="BJ40" s="710"/>
      <c r="BK40" s="710"/>
      <c r="BL40" s="358"/>
      <c r="BM40" s="659" t="s">
        <v>261</v>
      </c>
      <c r="BN40" s="659"/>
      <c r="BO40" s="659"/>
      <c r="BP40" s="659"/>
      <c r="BQ40" s="659"/>
      <c r="BR40" s="659"/>
      <c r="BS40" s="659"/>
      <c r="BT40" s="659"/>
      <c r="BU40" s="660"/>
      <c r="BV40" s="661">
        <v>90</v>
      </c>
      <c r="BW40" s="662"/>
      <c r="BX40" s="662"/>
      <c r="BY40" s="662"/>
      <c r="BZ40" s="662"/>
      <c r="CA40" s="662"/>
      <c r="CB40" s="671"/>
      <c r="CC40" s="356"/>
      <c r="CD40" s="658" t="s">
        <v>262</v>
      </c>
      <c r="CE40" s="659"/>
      <c r="CF40" s="659"/>
      <c r="CG40" s="659"/>
      <c r="CH40" s="659"/>
      <c r="CI40" s="659"/>
      <c r="CJ40" s="659"/>
      <c r="CK40" s="659"/>
      <c r="CL40" s="659"/>
      <c r="CM40" s="659"/>
      <c r="CN40" s="659"/>
      <c r="CO40" s="659"/>
      <c r="CP40" s="659"/>
      <c r="CQ40" s="660"/>
      <c r="CR40" s="661">
        <v>477719</v>
      </c>
      <c r="CS40" s="662"/>
      <c r="CT40" s="662"/>
      <c r="CU40" s="662"/>
      <c r="CV40" s="662"/>
      <c r="CW40" s="662"/>
      <c r="CX40" s="662"/>
      <c r="CY40" s="663"/>
      <c r="CZ40" s="666">
        <v>2.2999999999999998</v>
      </c>
      <c r="DA40" s="691"/>
      <c r="DB40" s="691"/>
      <c r="DC40" s="695"/>
      <c r="DD40" s="670">
        <v>361919</v>
      </c>
      <c r="DE40" s="662"/>
      <c r="DF40" s="662"/>
      <c r="DG40" s="662"/>
      <c r="DH40" s="662"/>
      <c r="DI40" s="662"/>
      <c r="DJ40" s="662"/>
      <c r="DK40" s="663"/>
      <c r="DL40" s="670" t="s">
        <v>47</v>
      </c>
      <c r="DM40" s="662"/>
      <c r="DN40" s="662"/>
      <c r="DO40" s="662"/>
      <c r="DP40" s="662"/>
      <c r="DQ40" s="662"/>
      <c r="DR40" s="662"/>
      <c r="DS40" s="662"/>
      <c r="DT40" s="662"/>
      <c r="DU40" s="662"/>
      <c r="DV40" s="663"/>
      <c r="DW40" s="666" t="s">
        <v>47</v>
      </c>
      <c r="DX40" s="691"/>
      <c r="DY40" s="691"/>
      <c r="DZ40" s="691"/>
      <c r="EA40" s="691"/>
      <c r="EB40" s="691"/>
      <c r="EC40" s="692"/>
    </row>
    <row r="41" spans="2:133" ht="11.25" customHeight="1" x14ac:dyDescent="0.2">
      <c r="B41" s="682" t="s">
        <v>263</v>
      </c>
      <c r="C41" s="683"/>
      <c r="D41" s="683"/>
      <c r="E41" s="683"/>
      <c r="F41" s="683"/>
      <c r="G41" s="683"/>
      <c r="H41" s="683"/>
      <c r="I41" s="683"/>
      <c r="J41" s="683"/>
      <c r="K41" s="683"/>
      <c r="L41" s="683"/>
      <c r="M41" s="683"/>
      <c r="N41" s="683"/>
      <c r="O41" s="683"/>
      <c r="P41" s="683"/>
      <c r="Q41" s="684"/>
      <c r="R41" s="733">
        <v>22965678</v>
      </c>
      <c r="S41" s="734"/>
      <c r="T41" s="734"/>
      <c r="U41" s="734"/>
      <c r="V41" s="734"/>
      <c r="W41" s="734"/>
      <c r="X41" s="734"/>
      <c r="Y41" s="738"/>
      <c r="Z41" s="739">
        <v>100</v>
      </c>
      <c r="AA41" s="739"/>
      <c r="AB41" s="739"/>
      <c r="AC41" s="739"/>
      <c r="AD41" s="740">
        <v>12514679</v>
      </c>
      <c r="AE41" s="740"/>
      <c r="AF41" s="740"/>
      <c r="AG41" s="740"/>
      <c r="AH41" s="740"/>
      <c r="AI41" s="740"/>
      <c r="AJ41" s="740"/>
      <c r="AK41" s="740"/>
      <c r="AL41" s="741">
        <v>100</v>
      </c>
      <c r="AM41" s="721"/>
      <c r="AN41" s="721"/>
      <c r="AO41" s="742"/>
      <c r="AP41" s="356"/>
      <c r="AQ41" s="724" t="s">
        <v>264</v>
      </c>
      <c r="AR41" s="725"/>
      <c r="AS41" s="725"/>
      <c r="AT41" s="725"/>
      <c r="AU41" s="725"/>
      <c r="AV41" s="725"/>
      <c r="AW41" s="725"/>
      <c r="AX41" s="725"/>
      <c r="AY41" s="726"/>
      <c r="AZ41" s="661">
        <v>357682</v>
      </c>
      <c r="BA41" s="662"/>
      <c r="BB41" s="662"/>
      <c r="BC41" s="662"/>
      <c r="BD41" s="693"/>
      <c r="BE41" s="693"/>
      <c r="BF41" s="716"/>
      <c r="BG41" s="709"/>
      <c r="BH41" s="710"/>
      <c r="BI41" s="710"/>
      <c r="BJ41" s="710"/>
      <c r="BK41" s="710"/>
      <c r="BL41" s="358"/>
      <c r="BM41" s="659" t="s">
        <v>265</v>
      </c>
      <c r="BN41" s="659"/>
      <c r="BO41" s="659"/>
      <c r="BP41" s="659"/>
      <c r="BQ41" s="659"/>
      <c r="BR41" s="659"/>
      <c r="BS41" s="659"/>
      <c r="BT41" s="659"/>
      <c r="BU41" s="660"/>
      <c r="BV41" s="661" t="s">
        <v>47</v>
      </c>
      <c r="BW41" s="662"/>
      <c r="BX41" s="662"/>
      <c r="BY41" s="662"/>
      <c r="BZ41" s="662"/>
      <c r="CA41" s="662"/>
      <c r="CB41" s="671"/>
      <c r="CC41" s="356"/>
      <c r="CD41" s="658" t="s">
        <v>266</v>
      </c>
      <c r="CE41" s="659"/>
      <c r="CF41" s="659"/>
      <c r="CG41" s="659"/>
      <c r="CH41" s="659"/>
      <c r="CI41" s="659"/>
      <c r="CJ41" s="659"/>
      <c r="CK41" s="659"/>
      <c r="CL41" s="659"/>
      <c r="CM41" s="659"/>
      <c r="CN41" s="659"/>
      <c r="CO41" s="659"/>
      <c r="CP41" s="659"/>
      <c r="CQ41" s="660"/>
      <c r="CR41" s="661" t="s">
        <v>47</v>
      </c>
      <c r="CS41" s="693"/>
      <c r="CT41" s="693"/>
      <c r="CU41" s="693"/>
      <c r="CV41" s="693"/>
      <c r="CW41" s="693"/>
      <c r="CX41" s="693"/>
      <c r="CY41" s="694"/>
      <c r="CZ41" s="666" t="s">
        <v>47</v>
      </c>
      <c r="DA41" s="691"/>
      <c r="DB41" s="691"/>
      <c r="DC41" s="695"/>
      <c r="DD41" s="670" t="s">
        <v>47</v>
      </c>
      <c r="DE41" s="693"/>
      <c r="DF41" s="693"/>
      <c r="DG41" s="693"/>
      <c r="DH41" s="693"/>
      <c r="DI41" s="693"/>
      <c r="DJ41" s="693"/>
      <c r="DK41" s="694"/>
      <c r="DL41" s="744"/>
      <c r="DM41" s="745"/>
      <c r="DN41" s="745"/>
      <c r="DO41" s="745"/>
      <c r="DP41" s="745"/>
      <c r="DQ41" s="745"/>
      <c r="DR41" s="745"/>
      <c r="DS41" s="745"/>
      <c r="DT41" s="745"/>
      <c r="DU41" s="745"/>
      <c r="DV41" s="746"/>
      <c r="DW41" s="735"/>
      <c r="DX41" s="736"/>
      <c r="DY41" s="736"/>
      <c r="DZ41" s="736"/>
      <c r="EA41" s="736"/>
      <c r="EB41" s="736"/>
      <c r="EC41" s="737"/>
    </row>
    <row r="42" spans="2:133" ht="11.25" customHeight="1" x14ac:dyDescent="0.2">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730" t="s">
        <v>267</v>
      </c>
      <c r="AR42" s="731"/>
      <c r="AS42" s="731"/>
      <c r="AT42" s="731"/>
      <c r="AU42" s="731"/>
      <c r="AV42" s="731"/>
      <c r="AW42" s="731"/>
      <c r="AX42" s="731"/>
      <c r="AY42" s="732"/>
      <c r="AZ42" s="733">
        <v>1714629</v>
      </c>
      <c r="BA42" s="734"/>
      <c r="BB42" s="734"/>
      <c r="BC42" s="734"/>
      <c r="BD42" s="720"/>
      <c r="BE42" s="720"/>
      <c r="BF42" s="722"/>
      <c r="BG42" s="711"/>
      <c r="BH42" s="712"/>
      <c r="BI42" s="712"/>
      <c r="BJ42" s="712"/>
      <c r="BK42" s="712"/>
      <c r="BL42" s="359"/>
      <c r="BM42" s="683" t="s">
        <v>268</v>
      </c>
      <c r="BN42" s="683"/>
      <c r="BO42" s="683"/>
      <c r="BP42" s="683"/>
      <c r="BQ42" s="683"/>
      <c r="BR42" s="683"/>
      <c r="BS42" s="683"/>
      <c r="BT42" s="683"/>
      <c r="BU42" s="684"/>
      <c r="BV42" s="733">
        <v>449</v>
      </c>
      <c r="BW42" s="734"/>
      <c r="BX42" s="734"/>
      <c r="BY42" s="734"/>
      <c r="BZ42" s="734"/>
      <c r="CA42" s="734"/>
      <c r="CB42" s="743"/>
      <c r="CC42" s="356"/>
      <c r="CD42" s="658" t="s">
        <v>269</v>
      </c>
      <c r="CE42" s="659"/>
      <c r="CF42" s="659"/>
      <c r="CG42" s="659"/>
      <c r="CH42" s="659"/>
      <c r="CI42" s="659"/>
      <c r="CJ42" s="659"/>
      <c r="CK42" s="659"/>
      <c r="CL42" s="659"/>
      <c r="CM42" s="659"/>
      <c r="CN42" s="659"/>
      <c r="CO42" s="659"/>
      <c r="CP42" s="659"/>
      <c r="CQ42" s="660"/>
      <c r="CR42" s="661">
        <v>2555199</v>
      </c>
      <c r="CS42" s="693"/>
      <c r="CT42" s="693"/>
      <c r="CU42" s="693"/>
      <c r="CV42" s="693"/>
      <c r="CW42" s="693"/>
      <c r="CX42" s="693"/>
      <c r="CY42" s="694"/>
      <c r="CZ42" s="666">
        <v>12.1</v>
      </c>
      <c r="DA42" s="691"/>
      <c r="DB42" s="691"/>
      <c r="DC42" s="695"/>
      <c r="DD42" s="670">
        <v>384549</v>
      </c>
      <c r="DE42" s="693"/>
      <c r="DF42" s="693"/>
      <c r="DG42" s="693"/>
      <c r="DH42" s="693"/>
      <c r="DI42" s="693"/>
      <c r="DJ42" s="693"/>
      <c r="DK42" s="694"/>
      <c r="DL42" s="744"/>
      <c r="DM42" s="745"/>
      <c r="DN42" s="745"/>
      <c r="DO42" s="745"/>
      <c r="DP42" s="745"/>
      <c r="DQ42" s="745"/>
      <c r="DR42" s="745"/>
      <c r="DS42" s="745"/>
      <c r="DT42" s="745"/>
      <c r="DU42" s="745"/>
      <c r="DV42" s="746"/>
      <c r="DW42" s="735"/>
      <c r="DX42" s="736"/>
      <c r="DY42" s="736"/>
      <c r="DZ42" s="736"/>
      <c r="EA42" s="736"/>
      <c r="EB42" s="736"/>
      <c r="EC42" s="737"/>
    </row>
    <row r="43" spans="2:133" ht="11.25" customHeight="1" x14ac:dyDescent="0.2">
      <c r="B43" s="356" t="s">
        <v>270</v>
      </c>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c r="BG43" s="356"/>
      <c r="BH43" s="356"/>
      <c r="BI43" s="356"/>
      <c r="BJ43" s="356"/>
      <c r="BK43" s="356"/>
      <c r="BL43" s="356"/>
      <c r="BM43" s="356"/>
      <c r="BN43" s="356"/>
      <c r="BO43" s="356"/>
      <c r="BP43" s="356"/>
      <c r="BQ43" s="356"/>
      <c r="BR43" s="356"/>
      <c r="BS43" s="356"/>
      <c r="BT43" s="356"/>
      <c r="BU43" s="356"/>
      <c r="BV43" s="356"/>
      <c r="BW43" s="356"/>
      <c r="BX43" s="356"/>
      <c r="BY43" s="356"/>
      <c r="BZ43" s="356"/>
      <c r="CA43" s="356"/>
      <c r="CB43" s="356"/>
      <c r="CC43" s="356"/>
      <c r="CD43" s="658" t="s">
        <v>271</v>
      </c>
      <c r="CE43" s="659"/>
      <c r="CF43" s="659"/>
      <c r="CG43" s="659"/>
      <c r="CH43" s="659"/>
      <c r="CI43" s="659"/>
      <c r="CJ43" s="659"/>
      <c r="CK43" s="659"/>
      <c r="CL43" s="659"/>
      <c r="CM43" s="659"/>
      <c r="CN43" s="659"/>
      <c r="CO43" s="659"/>
      <c r="CP43" s="659"/>
      <c r="CQ43" s="660"/>
      <c r="CR43" s="661">
        <v>87254</v>
      </c>
      <c r="CS43" s="693"/>
      <c r="CT43" s="693"/>
      <c r="CU43" s="693"/>
      <c r="CV43" s="693"/>
      <c r="CW43" s="693"/>
      <c r="CX43" s="693"/>
      <c r="CY43" s="694"/>
      <c r="CZ43" s="666">
        <v>0.4</v>
      </c>
      <c r="DA43" s="691"/>
      <c r="DB43" s="691"/>
      <c r="DC43" s="695"/>
      <c r="DD43" s="670">
        <v>63929</v>
      </c>
      <c r="DE43" s="693"/>
      <c r="DF43" s="693"/>
      <c r="DG43" s="693"/>
      <c r="DH43" s="693"/>
      <c r="DI43" s="693"/>
      <c r="DJ43" s="693"/>
      <c r="DK43" s="694"/>
      <c r="DL43" s="744"/>
      <c r="DM43" s="745"/>
      <c r="DN43" s="745"/>
      <c r="DO43" s="745"/>
      <c r="DP43" s="745"/>
      <c r="DQ43" s="745"/>
      <c r="DR43" s="745"/>
      <c r="DS43" s="745"/>
      <c r="DT43" s="745"/>
      <c r="DU43" s="745"/>
      <c r="DV43" s="746"/>
      <c r="DW43" s="735"/>
      <c r="DX43" s="736"/>
      <c r="DY43" s="736"/>
      <c r="DZ43" s="736"/>
      <c r="EA43" s="736"/>
      <c r="EB43" s="736"/>
      <c r="EC43" s="737"/>
    </row>
    <row r="44" spans="2:133" ht="11.25" customHeight="1" x14ac:dyDescent="0.2">
      <c r="B44" s="747" t="s">
        <v>272</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7" t="s">
        <v>219</v>
      </c>
      <c r="CE44" s="698"/>
      <c r="CF44" s="658" t="s">
        <v>273</v>
      </c>
      <c r="CG44" s="659"/>
      <c r="CH44" s="659"/>
      <c r="CI44" s="659"/>
      <c r="CJ44" s="659"/>
      <c r="CK44" s="659"/>
      <c r="CL44" s="659"/>
      <c r="CM44" s="659"/>
      <c r="CN44" s="659"/>
      <c r="CO44" s="659"/>
      <c r="CP44" s="659"/>
      <c r="CQ44" s="660"/>
      <c r="CR44" s="661">
        <v>2555199</v>
      </c>
      <c r="CS44" s="662"/>
      <c r="CT44" s="662"/>
      <c r="CU44" s="662"/>
      <c r="CV44" s="662"/>
      <c r="CW44" s="662"/>
      <c r="CX44" s="662"/>
      <c r="CY44" s="663"/>
      <c r="CZ44" s="666">
        <v>12.1</v>
      </c>
      <c r="DA44" s="667"/>
      <c r="DB44" s="667"/>
      <c r="DC44" s="673"/>
      <c r="DD44" s="670">
        <v>384549</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x14ac:dyDescent="0.2">
      <c r="B45" s="747" t="s">
        <v>274</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699"/>
      <c r="CE45" s="700"/>
      <c r="CF45" s="658" t="s">
        <v>275</v>
      </c>
      <c r="CG45" s="659"/>
      <c r="CH45" s="659"/>
      <c r="CI45" s="659"/>
      <c r="CJ45" s="659"/>
      <c r="CK45" s="659"/>
      <c r="CL45" s="659"/>
      <c r="CM45" s="659"/>
      <c r="CN45" s="659"/>
      <c r="CO45" s="659"/>
      <c r="CP45" s="659"/>
      <c r="CQ45" s="660"/>
      <c r="CR45" s="661">
        <v>921245</v>
      </c>
      <c r="CS45" s="693"/>
      <c r="CT45" s="693"/>
      <c r="CU45" s="693"/>
      <c r="CV45" s="693"/>
      <c r="CW45" s="693"/>
      <c r="CX45" s="693"/>
      <c r="CY45" s="694"/>
      <c r="CZ45" s="666">
        <v>4.4000000000000004</v>
      </c>
      <c r="DA45" s="691"/>
      <c r="DB45" s="691"/>
      <c r="DC45" s="695"/>
      <c r="DD45" s="670">
        <v>34663</v>
      </c>
      <c r="DE45" s="693"/>
      <c r="DF45" s="693"/>
      <c r="DG45" s="693"/>
      <c r="DH45" s="693"/>
      <c r="DI45" s="693"/>
      <c r="DJ45" s="693"/>
      <c r="DK45" s="694"/>
      <c r="DL45" s="744"/>
      <c r="DM45" s="745"/>
      <c r="DN45" s="745"/>
      <c r="DO45" s="745"/>
      <c r="DP45" s="745"/>
      <c r="DQ45" s="745"/>
      <c r="DR45" s="745"/>
      <c r="DS45" s="745"/>
      <c r="DT45" s="745"/>
      <c r="DU45" s="745"/>
      <c r="DV45" s="746"/>
      <c r="DW45" s="735"/>
      <c r="DX45" s="736"/>
      <c r="DY45" s="736"/>
      <c r="DZ45" s="736"/>
      <c r="EA45" s="736"/>
      <c r="EB45" s="736"/>
      <c r="EC45" s="737"/>
    </row>
    <row r="46" spans="2:133" ht="11.25" customHeight="1" x14ac:dyDescent="0.2">
      <c r="B46" s="360"/>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6"/>
      <c r="BF46" s="356"/>
      <c r="BG46" s="356"/>
      <c r="BH46" s="356"/>
      <c r="BI46" s="356"/>
      <c r="BJ46" s="356"/>
      <c r="BK46" s="356"/>
      <c r="BL46" s="356"/>
      <c r="BM46" s="356"/>
      <c r="BN46" s="356"/>
      <c r="BO46" s="356"/>
      <c r="BP46" s="356"/>
      <c r="BQ46" s="356"/>
      <c r="BR46" s="356"/>
      <c r="BS46" s="356"/>
      <c r="BT46" s="356"/>
      <c r="BU46" s="356"/>
      <c r="BV46" s="356"/>
      <c r="BW46" s="356"/>
      <c r="BX46" s="356"/>
      <c r="BY46" s="356"/>
      <c r="BZ46" s="356"/>
      <c r="CA46" s="356"/>
      <c r="CB46" s="356"/>
      <c r="CC46" s="356"/>
      <c r="CD46" s="699"/>
      <c r="CE46" s="700"/>
      <c r="CF46" s="658" t="s">
        <v>276</v>
      </c>
      <c r="CG46" s="659"/>
      <c r="CH46" s="659"/>
      <c r="CI46" s="659"/>
      <c r="CJ46" s="659"/>
      <c r="CK46" s="659"/>
      <c r="CL46" s="659"/>
      <c r="CM46" s="659"/>
      <c r="CN46" s="659"/>
      <c r="CO46" s="659"/>
      <c r="CP46" s="659"/>
      <c r="CQ46" s="660"/>
      <c r="CR46" s="661">
        <v>1539758</v>
      </c>
      <c r="CS46" s="662"/>
      <c r="CT46" s="662"/>
      <c r="CU46" s="662"/>
      <c r="CV46" s="662"/>
      <c r="CW46" s="662"/>
      <c r="CX46" s="662"/>
      <c r="CY46" s="663"/>
      <c r="CZ46" s="666">
        <v>7.3</v>
      </c>
      <c r="DA46" s="667"/>
      <c r="DB46" s="667"/>
      <c r="DC46" s="673"/>
      <c r="DD46" s="670">
        <v>286150</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x14ac:dyDescent="0.2">
      <c r="B47" s="360"/>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6"/>
      <c r="BF47" s="356"/>
      <c r="BG47" s="356"/>
      <c r="BH47" s="356"/>
      <c r="BI47" s="356"/>
      <c r="BJ47" s="356"/>
      <c r="BK47" s="356"/>
      <c r="BL47" s="356"/>
      <c r="BM47" s="356"/>
      <c r="BN47" s="356"/>
      <c r="BO47" s="356"/>
      <c r="BP47" s="356"/>
      <c r="BQ47" s="356"/>
      <c r="BR47" s="356"/>
      <c r="BS47" s="356"/>
      <c r="BT47" s="356"/>
      <c r="BU47" s="356"/>
      <c r="BV47" s="356"/>
      <c r="BW47" s="356"/>
      <c r="BX47" s="356"/>
      <c r="BY47" s="356"/>
      <c r="BZ47" s="356"/>
      <c r="CA47" s="356"/>
      <c r="CB47" s="356"/>
      <c r="CC47" s="356"/>
      <c r="CD47" s="699"/>
      <c r="CE47" s="700"/>
      <c r="CF47" s="658" t="s">
        <v>277</v>
      </c>
      <c r="CG47" s="659"/>
      <c r="CH47" s="659"/>
      <c r="CI47" s="659"/>
      <c r="CJ47" s="659"/>
      <c r="CK47" s="659"/>
      <c r="CL47" s="659"/>
      <c r="CM47" s="659"/>
      <c r="CN47" s="659"/>
      <c r="CO47" s="659"/>
      <c r="CP47" s="659"/>
      <c r="CQ47" s="660"/>
      <c r="CR47" s="661" t="s">
        <v>47</v>
      </c>
      <c r="CS47" s="693"/>
      <c r="CT47" s="693"/>
      <c r="CU47" s="693"/>
      <c r="CV47" s="693"/>
      <c r="CW47" s="693"/>
      <c r="CX47" s="693"/>
      <c r="CY47" s="694"/>
      <c r="CZ47" s="666" t="s">
        <v>47</v>
      </c>
      <c r="DA47" s="691"/>
      <c r="DB47" s="691"/>
      <c r="DC47" s="695"/>
      <c r="DD47" s="670" t="s">
        <v>47</v>
      </c>
      <c r="DE47" s="693"/>
      <c r="DF47" s="693"/>
      <c r="DG47" s="693"/>
      <c r="DH47" s="693"/>
      <c r="DI47" s="693"/>
      <c r="DJ47" s="693"/>
      <c r="DK47" s="694"/>
      <c r="DL47" s="744"/>
      <c r="DM47" s="745"/>
      <c r="DN47" s="745"/>
      <c r="DO47" s="745"/>
      <c r="DP47" s="745"/>
      <c r="DQ47" s="745"/>
      <c r="DR47" s="745"/>
      <c r="DS47" s="745"/>
      <c r="DT47" s="745"/>
      <c r="DU47" s="745"/>
      <c r="DV47" s="746"/>
      <c r="DW47" s="735"/>
      <c r="DX47" s="736"/>
      <c r="DY47" s="736"/>
      <c r="DZ47" s="736"/>
      <c r="EA47" s="736"/>
      <c r="EB47" s="736"/>
      <c r="EC47" s="737"/>
    </row>
    <row r="48" spans="2:133" ht="11" x14ac:dyDescent="0.2">
      <c r="B48" s="360"/>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c r="BG48" s="356"/>
      <c r="BH48" s="356"/>
      <c r="BI48" s="356"/>
      <c r="BJ48" s="356"/>
      <c r="BK48" s="356"/>
      <c r="BL48" s="356"/>
      <c r="BM48" s="356"/>
      <c r="BN48" s="356"/>
      <c r="BO48" s="356"/>
      <c r="BP48" s="356"/>
      <c r="BQ48" s="356"/>
      <c r="BR48" s="356"/>
      <c r="BS48" s="356"/>
      <c r="BT48" s="356"/>
      <c r="BU48" s="356"/>
      <c r="BV48" s="356"/>
      <c r="BW48" s="356"/>
      <c r="BX48" s="356"/>
      <c r="BY48" s="356"/>
      <c r="BZ48" s="356"/>
      <c r="CA48" s="356"/>
      <c r="CB48" s="356"/>
      <c r="CC48" s="356"/>
      <c r="CD48" s="701"/>
      <c r="CE48" s="702"/>
      <c r="CF48" s="658" t="s">
        <v>278</v>
      </c>
      <c r="CG48" s="659"/>
      <c r="CH48" s="659"/>
      <c r="CI48" s="659"/>
      <c r="CJ48" s="659"/>
      <c r="CK48" s="659"/>
      <c r="CL48" s="659"/>
      <c r="CM48" s="659"/>
      <c r="CN48" s="659"/>
      <c r="CO48" s="659"/>
      <c r="CP48" s="659"/>
      <c r="CQ48" s="660"/>
      <c r="CR48" s="661" t="s">
        <v>47</v>
      </c>
      <c r="CS48" s="662"/>
      <c r="CT48" s="662"/>
      <c r="CU48" s="662"/>
      <c r="CV48" s="662"/>
      <c r="CW48" s="662"/>
      <c r="CX48" s="662"/>
      <c r="CY48" s="663"/>
      <c r="CZ48" s="666" t="s">
        <v>47</v>
      </c>
      <c r="DA48" s="667"/>
      <c r="DB48" s="667"/>
      <c r="DC48" s="673"/>
      <c r="DD48" s="670" t="s">
        <v>47</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x14ac:dyDescent="0.2">
      <c r="B49" s="360"/>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c r="BG49" s="356"/>
      <c r="BH49" s="356"/>
      <c r="BI49" s="356"/>
      <c r="BJ49" s="356"/>
      <c r="BK49" s="356"/>
      <c r="BL49" s="356"/>
      <c r="BM49" s="356"/>
      <c r="BN49" s="356"/>
      <c r="BO49" s="356"/>
      <c r="BP49" s="356"/>
      <c r="BQ49" s="356"/>
      <c r="BR49" s="356"/>
      <c r="BS49" s="356"/>
      <c r="BT49" s="356"/>
      <c r="BU49" s="356"/>
      <c r="BV49" s="356"/>
      <c r="BW49" s="356"/>
      <c r="BX49" s="356"/>
      <c r="BY49" s="356"/>
      <c r="BZ49" s="356"/>
      <c r="CA49" s="356"/>
      <c r="CB49" s="356"/>
      <c r="CC49" s="356"/>
      <c r="CD49" s="682" t="s">
        <v>279</v>
      </c>
      <c r="CE49" s="683"/>
      <c r="CF49" s="683"/>
      <c r="CG49" s="683"/>
      <c r="CH49" s="683"/>
      <c r="CI49" s="683"/>
      <c r="CJ49" s="683"/>
      <c r="CK49" s="683"/>
      <c r="CL49" s="683"/>
      <c r="CM49" s="683"/>
      <c r="CN49" s="683"/>
      <c r="CO49" s="683"/>
      <c r="CP49" s="683"/>
      <c r="CQ49" s="684"/>
      <c r="CR49" s="733">
        <v>21153582</v>
      </c>
      <c r="CS49" s="720"/>
      <c r="CT49" s="720"/>
      <c r="CU49" s="720"/>
      <c r="CV49" s="720"/>
      <c r="CW49" s="720"/>
      <c r="CX49" s="720"/>
      <c r="CY49" s="749"/>
      <c r="CZ49" s="741">
        <v>100</v>
      </c>
      <c r="DA49" s="750"/>
      <c r="DB49" s="750"/>
      <c r="DC49" s="751"/>
      <c r="DD49" s="752">
        <v>14092173</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imcpSVATpXlO5juUXMXf8HzGGoTDqz2V1mcPulQp8/52PDbIylr/i4lh+5NvzpMiOj5cTnq2ctlDq3a/1/I2Rg==" saltValue="1GvP7x2+Yzf0iZsqZG7rZ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election activeCell="B14" sqref="B14:P14"/>
    </sheetView>
  </sheetViews>
  <sheetFormatPr defaultColWidth="0" defaultRowHeight="13" zeroHeight="1" x14ac:dyDescent="0.2"/>
  <cols>
    <col min="1" max="130" width="2.7265625" style="217" customWidth="1"/>
    <col min="131" max="131" width="1.63281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759" t="s">
        <v>280</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60" t="s">
        <v>281</v>
      </c>
      <c r="DK2" s="761"/>
      <c r="DL2" s="761"/>
      <c r="DM2" s="761"/>
      <c r="DN2" s="761"/>
      <c r="DO2" s="762"/>
      <c r="DP2" s="214"/>
      <c r="DQ2" s="760" t="s">
        <v>282</v>
      </c>
      <c r="DR2" s="761"/>
      <c r="DS2" s="761"/>
      <c r="DT2" s="761"/>
      <c r="DU2" s="761"/>
      <c r="DV2" s="761"/>
      <c r="DW2" s="761"/>
      <c r="DX2" s="761"/>
      <c r="DY2" s="761"/>
      <c r="DZ2" s="762"/>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0" customFormat="1" ht="26.25" customHeight="1" thickBot="1" x14ac:dyDescent="0.25">
      <c r="A4" s="763" t="s">
        <v>283</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364"/>
      <c r="BA4" s="364"/>
      <c r="BB4" s="364"/>
      <c r="BC4" s="364"/>
      <c r="BD4" s="364"/>
      <c r="BE4" s="218"/>
      <c r="BF4" s="218"/>
      <c r="BG4" s="218"/>
      <c r="BH4" s="218"/>
      <c r="BI4" s="218"/>
      <c r="BJ4" s="218"/>
      <c r="BK4" s="218"/>
      <c r="BL4" s="218"/>
      <c r="BM4" s="218"/>
      <c r="BN4" s="218"/>
      <c r="BO4" s="218"/>
      <c r="BP4" s="218"/>
      <c r="BQ4" s="764" t="s">
        <v>284</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19"/>
    </row>
    <row r="5" spans="1:131" s="220" customFormat="1" ht="26.25" customHeight="1" x14ac:dyDescent="0.2">
      <c r="A5" s="765" t="s">
        <v>285</v>
      </c>
      <c r="B5" s="766"/>
      <c r="C5" s="766"/>
      <c r="D5" s="766"/>
      <c r="E5" s="766"/>
      <c r="F5" s="766"/>
      <c r="G5" s="766"/>
      <c r="H5" s="766"/>
      <c r="I5" s="766"/>
      <c r="J5" s="766"/>
      <c r="K5" s="766"/>
      <c r="L5" s="766"/>
      <c r="M5" s="766"/>
      <c r="N5" s="766"/>
      <c r="O5" s="766"/>
      <c r="P5" s="767"/>
      <c r="Q5" s="771" t="s">
        <v>286</v>
      </c>
      <c r="R5" s="772"/>
      <c r="S5" s="772"/>
      <c r="T5" s="772"/>
      <c r="U5" s="773"/>
      <c r="V5" s="771" t="s">
        <v>287</v>
      </c>
      <c r="W5" s="772"/>
      <c r="X5" s="772"/>
      <c r="Y5" s="772"/>
      <c r="Z5" s="773"/>
      <c r="AA5" s="771" t="s">
        <v>288</v>
      </c>
      <c r="AB5" s="772"/>
      <c r="AC5" s="772"/>
      <c r="AD5" s="772"/>
      <c r="AE5" s="772"/>
      <c r="AF5" s="777" t="s">
        <v>289</v>
      </c>
      <c r="AG5" s="772"/>
      <c r="AH5" s="772"/>
      <c r="AI5" s="772"/>
      <c r="AJ5" s="778"/>
      <c r="AK5" s="772" t="s">
        <v>290</v>
      </c>
      <c r="AL5" s="772"/>
      <c r="AM5" s="772"/>
      <c r="AN5" s="772"/>
      <c r="AO5" s="773"/>
      <c r="AP5" s="771" t="s">
        <v>291</v>
      </c>
      <c r="AQ5" s="772"/>
      <c r="AR5" s="772"/>
      <c r="AS5" s="772"/>
      <c r="AT5" s="773"/>
      <c r="AU5" s="771" t="s">
        <v>292</v>
      </c>
      <c r="AV5" s="772"/>
      <c r="AW5" s="772"/>
      <c r="AX5" s="772"/>
      <c r="AY5" s="778"/>
      <c r="AZ5" s="364"/>
      <c r="BA5" s="364"/>
      <c r="BB5" s="364"/>
      <c r="BC5" s="364"/>
      <c r="BD5" s="364"/>
      <c r="BE5" s="218"/>
      <c r="BF5" s="218"/>
      <c r="BG5" s="218"/>
      <c r="BH5" s="218"/>
      <c r="BI5" s="218"/>
      <c r="BJ5" s="218"/>
      <c r="BK5" s="218"/>
      <c r="BL5" s="218"/>
      <c r="BM5" s="218"/>
      <c r="BN5" s="218"/>
      <c r="BO5" s="218"/>
      <c r="BP5" s="218"/>
      <c r="BQ5" s="765" t="s">
        <v>293</v>
      </c>
      <c r="BR5" s="766"/>
      <c r="BS5" s="766"/>
      <c r="BT5" s="766"/>
      <c r="BU5" s="766"/>
      <c r="BV5" s="766"/>
      <c r="BW5" s="766"/>
      <c r="BX5" s="766"/>
      <c r="BY5" s="766"/>
      <c r="BZ5" s="766"/>
      <c r="CA5" s="766"/>
      <c r="CB5" s="766"/>
      <c r="CC5" s="766"/>
      <c r="CD5" s="766"/>
      <c r="CE5" s="766"/>
      <c r="CF5" s="766"/>
      <c r="CG5" s="767"/>
      <c r="CH5" s="771" t="s">
        <v>294</v>
      </c>
      <c r="CI5" s="772"/>
      <c r="CJ5" s="772"/>
      <c r="CK5" s="772"/>
      <c r="CL5" s="773"/>
      <c r="CM5" s="771" t="s">
        <v>295</v>
      </c>
      <c r="CN5" s="772"/>
      <c r="CO5" s="772"/>
      <c r="CP5" s="772"/>
      <c r="CQ5" s="773"/>
      <c r="CR5" s="771" t="s">
        <v>296</v>
      </c>
      <c r="CS5" s="772"/>
      <c r="CT5" s="772"/>
      <c r="CU5" s="772"/>
      <c r="CV5" s="773"/>
      <c r="CW5" s="771" t="s">
        <v>297</v>
      </c>
      <c r="CX5" s="772"/>
      <c r="CY5" s="772"/>
      <c r="CZ5" s="772"/>
      <c r="DA5" s="773"/>
      <c r="DB5" s="771" t="s">
        <v>298</v>
      </c>
      <c r="DC5" s="772"/>
      <c r="DD5" s="772"/>
      <c r="DE5" s="772"/>
      <c r="DF5" s="773"/>
      <c r="DG5" s="801" t="s">
        <v>299</v>
      </c>
      <c r="DH5" s="802"/>
      <c r="DI5" s="802"/>
      <c r="DJ5" s="802"/>
      <c r="DK5" s="803"/>
      <c r="DL5" s="801" t="s">
        <v>300</v>
      </c>
      <c r="DM5" s="802"/>
      <c r="DN5" s="802"/>
      <c r="DO5" s="802"/>
      <c r="DP5" s="803"/>
      <c r="DQ5" s="771" t="s">
        <v>301</v>
      </c>
      <c r="DR5" s="772"/>
      <c r="DS5" s="772"/>
      <c r="DT5" s="772"/>
      <c r="DU5" s="773"/>
      <c r="DV5" s="771" t="s">
        <v>292</v>
      </c>
      <c r="DW5" s="772"/>
      <c r="DX5" s="772"/>
      <c r="DY5" s="772"/>
      <c r="DZ5" s="778"/>
      <c r="EA5" s="219"/>
    </row>
    <row r="6" spans="1:131" s="220" customFormat="1" ht="26.25" customHeight="1" thickBot="1" x14ac:dyDescent="0.25">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364"/>
      <c r="BA6" s="364"/>
      <c r="BB6" s="364"/>
      <c r="BC6" s="364"/>
      <c r="BD6" s="364"/>
      <c r="BE6" s="218"/>
      <c r="BF6" s="218"/>
      <c r="BG6" s="218"/>
      <c r="BH6" s="218"/>
      <c r="BI6" s="218"/>
      <c r="BJ6" s="218"/>
      <c r="BK6" s="218"/>
      <c r="BL6" s="218"/>
      <c r="BM6" s="218"/>
      <c r="BN6" s="218"/>
      <c r="BO6" s="218"/>
      <c r="BP6" s="218"/>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19"/>
    </row>
    <row r="7" spans="1:131" s="220" customFormat="1" ht="26.25" customHeight="1" thickTop="1" x14ac:dyDescent="0.2">
      <c r="A7" s="221">
        <v>1</v>
      </c>
      <c r="B7" s="787" t="s">
        <v>302</v>
      </c>
      <c r="C7" s="788"/>
      <c r="D7" s="788"/>
      <c r="E7" s="788"/>
      <c r="F7" s="788"/>
      <c r="G7" s="788"/>
      <c r="H7" s="788"/>
      <c r="I7" s="788"/>
      <c r="J7" s="788"/>
      <c r="K7" s="788"/>
      <c r="L7" s="788"/>
      <c r="M7" s="788"/>
      <c r="N7" s="788"/>
      <c r="O7" s="788"/>
      <c r="P7" s="789"/>
      <c r="Q7" s="790">
        <v>22498</v>
      </c>
      <c r="R7" s="791"/>
      <c r="S7" s="791"/>
      <c r="T7" s="791"/>
      <c r="U7" s="791"/>
      <c r="V7" s="791">
        <v>20778</v>
      </c>
      <c r="W7" s="791"/>
      <c r="X7" s="791"/>
      <c r="Y7" s="791"/>
      <c r="Z7" s="791"/>
      <c r="AA7" s="791">
        <v>1720</v>
      </c>
      <c r="AB7" s="791"/>
      <c r="AC7" s="791"/>
      <c r="AD7" s="791"/>
      <c r="AE7" s="792"/>
      <c r="AF7" s="793">
        <v>1008</v>
      </c>
      <c r="AG7" s="794"/>
      <c r="AH7" s="794"/>
      <c r="AI7" s="794"/>
      <c r="AJ7" s="795"/>
      <c r="AK7" s="796">
        <v>17</v>
      </c>
      <c r="AL7" s="797"/>
      <c r="AM7" s="797"/>
      <c r="AN7" s="797"/>
      <c r="AO7" s="797"/>
      <c r="AP7" s="797">
        <v>18193</v>
      </c>
      <c r="AQ7" s="797"/>
      <c r="AR7" s="797"/>
      <c r="AS7" s="797"/>
      <c r="AT7" s="797"/>
      <c r="AU7" s="798"/>
      <c r="AV7" s="798"/>
      <c r="AW7" s="798"/>
      <c r="AX7" s="798"/>
      <c r="AY7" s="799"/>
      <c r="AZ7" s="364"/>
      <c r="BA7" s="364"/>
      <c r="BB7" s="364"/>
      <c r="BC7" s="364"/>
      <c r="BD7" s="364"/>
      <c r="BE7" s="218"/>
      <c r="BF7" s="218"/>
      <c r="BG7" s="218"/>
      <c r="BH7" s="218"/>
      <c r="BI7" s="218"/>
      <c r="BJ7" s="218"/>
      <c r="BK7" s="218"/>
      <c r="BL7" s="218"/>
      <c r="BM7" s="218"/>
      <c r="BN7" s="218"/>
      <c r="BO7" s="218"/>
      <c r="BP7" s="218"/>
      <c r="BQ7" s="221">
        <v>1</v>
      </c>
      <c r="BR7" s="222"/>
      <c r="BS7" s="784" t="s">
        <v>303</v>
      </c>
      <c r="BT7" s="785"/>
      <c r="BU7" s="785"/>
      <c r="BV7" s="785"/>
      <c r="BW7" s="785"/>
      <c r="BX7" s="785"/>
      <c r="BY7" s="785"/>
      <c r="BZ7" s="785"/>
      <c r="CA7" s="785"/>
      <c r="CB7" s="785"/>
      <c r="CC7" s="785"/>
      <c r="CD7" s="785"/>
      <c r="CE7" s="785"/>
      <c r="CF7" s="785"/>
      <c r="CG7" s="800"/>
      <c r="CH7" s="781">
        <v>-4</v>
      </c>
      <c r="CI7" s="782"/>
      <c r="CJ7" s="782"/>
      <c r="CK7" s="782"/>
      <c r="CL7" s="783"/>
      <c r="CM7" s="781">
        <v>112</v>
      </c>
      <c r="CN7" s="782"/>
      <c r="CO7" s="782"/>
      <c r="CP7" s="782"/>
      <c r="CQ7" s="783"/>
      <c r="CR7" s="781">
        <v>50</v>
      </c>
      <c r="CS7" s="782"/>
      <c r="CT7" s="782"/>
      <c r="CU7" s="782"/>
      <c r="CV7" s="783"/>
      <c r="CW7" s="781" t="s">
        <v>304</v>
      </c>
      <c r="CX7" s="782"/>
      <c r="CY7" s="782"/>
      <c r="CZ7" s="782"/>
      <c r="DA7" s="783"/>
      <c r="DB7" s="781" t="s">
        <v>304</v>
      </c>
      <c r="DC7" s="782"/>
      <c r="DD7" s="782"/>
      <c r="DE7" s="782"/>
      <c r="DF7" s="783"/>
      <c r="DG7" s="781" t="s">
        <v>304</v>
      </c>
      <c r="DH7" s="782"/>
      <c r="DI7" s="782"/>
      <c r="DJ7" s="782"/>
      <c r="DK7" s="783"/>
      <c r="DL7" s="781" t="s">
        <v>304</v>
      </c>
      <c r="DM7" s="782"/>
      <c r="DN7" s="782"/>
      <c r="DO7" s="782"/>
      <c r="DP7" s="783"/>
      <c r="DQ7" s="781" t="s">
        <v>304</v>
      </c>
      <c r="DR7" s="782"/>
      <c r="DS7" s="782"/>
      <c r="DT7" s="782"/>
      <c r="DU7" s="783"/>
      <c r="DV7" s="784"/>
      <c r="DW7" s="785"/>
      <c r="DX7" s="785"/>
      <c r="DY7" s="785"/>
      <c r="DZ7" s="786"/>
      <c r="EA7" s="219"/>
    </row>
    <row r="8" spans="1:131" s="220" customFormat="1" ht="26.25" customHeight="1" x14ac:dyDescent="0.2">
      <c r="A8" s="223">
        <v>2</v>
      </c>
      <c r="B8" s="818" t="s">
        <v>305</v>
      </c>
      <c r="C8" s="819"/>
      <c r="D8" s="819"/>
      <c r="E8" s="819"/>
      <c r="F8" s="819"/>
      <c r="G8" s="819"/>
      <c r="H8" s="819"/>
      <c r="I8" s="819"/>
      <c r="J8" s="819"/>
      <c r="K8" s="819"/>
      <c r="L8" s="819"/>
      <c r="M8" s="819"/>
      <c r="N8" s="819"/>
      <c r="O8" s="819"/>
      <c r="P8" s="820"/>
      <c r="Q8" s="821">
        <v>680</v>
      </c>
      <c r="R8" s="822"/>
      <c r="S8" s="822"/>
      <c r="T8" s="822"/>
      <c r="U8" s="822"/>
      <c r="V8" s="822">
        <v>626</v>
      </c>
      <c r="W8" s="822"/>
      <c r="X8" s="822"/>
      <c r="Y8" s="822"/>
      <c r="Z8" s="822"/>
      <c r="AA8" s="822">
        <v>54</v>
      </c>
      <c r="AB8" s="822"/>
      <c r="AC8" s="822"/>
      <c r="AD8" s="822"/>
      <c r="AE8" s="823"/>
      <c r="AF8" s="824">
        <v>41</v>
      </c>
      <c r="AG8" s="825"/>
      <c r="AH8" s="825"/>
      <c r="AI8" s="825"/>
      <c r="AJ8" s="826"/>
      <c r="AK8" s="807">
        <v>300</v>
      </c>
      <c r="AL8" s="808"/>
      <c r="AM8" s="808"/>
      <c r="AN8" s="808"/>
      <c r="AO8" s="808"/>
      <c r="AP8" s="808" t="s">
        <v>304</v>
      </c>
      <c r="AQ8" s="808"/>
      <c r="AR8" s="808"/>
      <c r="AS8" s="808"/>
      <c r="AT8" s="808"/>
      <c r="AU8" s="809"/>
      <c r="AV8" s="809"/>
      <c r="AW8" s="809"/>
      <c r="AX8" s="809"/>
      <c r="AY8" s="810"/>
      <c r="AZ8" s="364"/>
      <c r="BA8" s="364"/>
      <c r="BB8" s="364"/>
      <c r="BC8" s="364"/>
      <c r="BD8" s="364"/>
      <c r="BE8" s="218"/>
      <c r="BF8" s="218"/>
      <c r="BG8" s="218"/>
      <c r="BH8" s="218"/>
      <c r="BI8" s="218"/>
      <c r="BJ8" s="218"/>
      <c r="BK8" s="218"/>
      <c r="BL8" s="218"/>
      <c r="BM8" s="218"/>
      <c r="BN8" s="218"/>
      <c r="BO8" s="218"/>
      <c r="BP8" s="218"/>
      <c r="BQ8" s="223">
        <v>2</v>
      </c>
      <c r="BR8" s="224"/>
      <c r="BS8" s="811" t="s">
        <v>306</v>
      </c>
      <c r="BT8" s="812"/>
      <c r="BU8" s="812"/>
      <c r="BV8" s="812"/>
      <c r="BW8" s="812"/>
      <c r="BX8" s="812"/>
      <c r="BY8" s="812"/>
      <c r="BZ8" s="812"/>
      <c r="CA8" s="812"/>
      <c r="CB8" s="812"/>
      <c r="CC8" s="812"/>
      <c r="CD8" s="812"/>
      <c r="CE8" s="812"/>
      <c r="CF8" s="812"/>
      <c r="CG8" s="813"/>
      <c r="CH8" s="814">
        <v>5</v>
      </c>
      <c r="CI8" s="815"/>
      <c r="CJ8" s="815"/>
      <c r="CK8" s="815"/>
      <c r="CL8" s="816"/>
      <c r="CM8" s="814">
        <v>191</v>
      </c>
      <c r="CN8" s="815"/>
      <c r="CO8" s="815"/>
      <c r="CP8" s="815"/>
      <c r="CQ8" s="816"/>
      <c r="CR8" s="814">
        <v>10</v>
      </c>
      <c r="CS8" s="815"/>
      <c r="CT8" s="815"/>
      <c r="CU8" s="815"/>
      <c r="CV8" s="816"/>
      <c r="CW8" s="814" t="s">
        <v>304</v>
      </c>
      <c r="CX8" s="815"/>
      <c r="CY8" s="815"/>
      <c r="CZ8" s="815"/>
      <c r="DA8" s="816"/>
      <c r="DB8" s="814" t="s">
        <v>304</v>
      </c>
      <c r="DC8" s="815"/>
      <c r="DD8" s="815"/>
      <c r="DE8" s="815"/>
      <c r="DF8" s="816"/>
      <c r="DG8" s="814" t="s">
        <v>304</v>
      </c>
      <c r="DH8" s="815"/>
      <c r="DI8" s="815"/>
      <c r="DJ8" s="815"/>
      <c r="DK8" s="816"/>
      <c r="DL8" s="814" t="s">
        <v>304</v>
      </c>
      <c r="DM8" s="815"/>
      <c r="DN8" s="815"/>
      <c r="DO8" s="815"/>
      <c r="DP8" s="816"/>
      <c r="DQ8" s="814" t="s">
        <v>304</v>
      </c>
      <c r="DR8" s="815"/>
      <c r="DS8" s="815"/>
      <c r="DT8" s="815"/>
      <c r="DU8" s="816"/>
      <c r="DV8" s="811"/>
      <c r="DW8" s="812"/>
      <c r="DX8" s="812"/>
      <c r="DY8" s="812"/>
      <c r="DZ8" s="817"/>
      <c r="EA8" s="219"/>
    </row>
    <row r="9" spans="1:131" s="220" customFormat="1" ht="26.25" customHeight="1" x14ac:dyDescent="0.2">
      <c r="A9" s="223">
        <v>3</v>
      </c>
      <c r="B9" s="818" t="s">
        <v>307</v>
      </c>
      <c r="C9" s="819"/>
      <c r="D9" s="819"/>
      <c r="E9" s="819"/>
      <c r="F9" s="819"/>
      <c r="G9" s="819"/>
      <c r="H9" s="819"/>
      <c r="I9" s="819"/>
      <c r="J9" s="819"/>
      <c r="K9" s="819"/>
      <c r="L9" s="819"/>
      <c r="M9" s="819"/>
      <c r="N9" s="819"/>
      <c r="O9" s="819"/>
      <c r="P9" s="820"/>
      <c r="Q9" s="821">
        <v>33</v>
      </c>
      <c r="R9" s="822"/>
      <c r="S9" s="822"/>
      <c r="T9" s="822"/>
      <c r="U9" s="822"/>
      <c r="V9" s="822">
        <v>14</v>
      </c>
      <c r="W9" s="822"/>
      <c r="X9" s="822"/>
      <c r="Y9" s="822"/>
      <c r="Z9" s="822"/>
      <c r="AA9" s="822">
        <v>19</v>
      </c>
      <c r="AB9" s="822"/>
      <c r="AC9" s="822"/>
      <c r="AD9" s="822"/>
      <c r="AE9" s="823"/>
      <c r="AF9" s="824">
        <v>19</v>
      </c>
      <c r="AG9" s="825"/>
      <c r="AH9" s="825"/>
      <c r="AI9" s="825"/>
      <c r="AJ9" s="826"/>
      <c r="AK9" s="807">
        <v>16</v>
      </c>
      <c r="AL9" s="808"/>
      <c r="AM9" s="808"/>
      <c r="AN9" s="808"/>
      <c r="AO9" s="808"/>
      <c r="AP9" s="808" t="s">
        <v>304</v>
      </c>
      <c r="AQ9" s="808"/>
      <c r="AR9" s="808"/>
      <c r="AS9" s="808"/>
      <c r="AT9" s="808"/>
      <c r="AU9" s="809"/>
      <c r="AV9" s="809"/>
      <c r="AW9" s="809"/>
      <c r="AX9" s="809"/>
      <c r="AY9" s="810"/>
      <c r="AZ9" s="364"/>
      <c r="BA9" s="364"/>
      <c r="BB9" s="364"/>
      <c r="BC9" s="364"/>
      <c r="BD9" s="364"/>
      <c r="BE9" s="218"/>
      <c r="BF9" s="218"/>
      <c r="BG9" s="218"/>
      <c r="BH9" s="218"/>
      <c r="BI9" s="218"/>
      <c r="BJ9" s="218"/>
      <c r="BK9" s="218"/>
      <c r="BL9" s="218"/>
      <c r="BM9" s="218"/>
      <c r="BN9" s="218"/>
      <c r="BO9" s="218"/>
      <c r="BP9" s="218"/>
      <c r="BQ9" s="223">
        <v>3</v>
      </c>
      <c r="BR9" s="224"/>
      <c r="BS9" s="811" t="s">
        <v>308</v>
      </c>
      <c r="BT9" s="812"/>
      <c r="BU9" s="812"/>
      <c r="BV9" s="812"/>
      <c r="BW9" s="812"/>
      <c r="BX9" s="812"/>
      <c r="BY9" s="812"/>
      <c r="BZ9" s="812"/>
      <c r="CA9" s="812"/>
      <c r="CB9" s="812"/>
      <c r="CC9" s="812"/>
      <c r="CD9" s="812"/>
      <c r="CE9" s="812"/>
      <c r="CF9" s="812"/>
      <c r="CG9" s="813"/>
      <c r="CH9" s="814">
        <v>2</v>
      </c>
      <c r="CI9" s="815"/>
      <c r="CJ9" s="815"/>
      <c r="CK9" s="815"/>
      <c r="CL9" s="816"/>
      <c r="CM9" s="814">
        <v>78</v>
      </c>
      <c r="CN9" s="815"/>
      <c r="CO9" s="815"/>
      <c r="CP9" s="815"/>
      <c r="CQ9" s="816"/>
      <c r="CR9" s="814">
        <v>68</v>
      </c>
      <c r="CS9" s="815"/>
      <c r="CT9" s="815"/>
      <c r="CU9" s="815"/>
      <c r="CV9" s="816"/>
      <c r="CW9" s="814" t="s">
        <v>304</v>
      </c>
      <c r="CX9" s="815"/>
      <c r="CY9" s="815"/>
      <c r="CZ9" s="815"/>
      <c r="DA9" s="816"/>
      <c r="DB9" s="814" t="s">
        <v>304</v>
      </c>
      <c r="DC9" s="815"/>
      <c r="DD9" s="815"/>
      <c r="DE9" s="815"/>
      <c r="DF9" s="816"/>
      <c r="DG9" s="814" t="s">
        <v>304</v>
      </c>
      <c r="DH9" s="815"/>
      <c r="DI9" s="815"/>
      <c r="DJ9" s="815"/>
      <c r="DK9" s="816"/>
      <c r="DL9" s="814" t="s">
        <v>304</v>
      </c>
      <c r="DM9" s="815"/>
      <c r="DN9" s="815"/>
      <c r="DO9" s="815"/>
      <c r="DP9" s="816"/>
      <c r="DQ9" s="814" t="s">
        <v>304</v>
      </c>
      <c r="DR9" s="815"/>
      <c r="DS9" s="815"/>
      <c r="DT9" s="815"/>
      <c r="DU9" s="816"/>
      <c r="DV9" s="811"/>
      <c r="DW9" s="812"/>
      <c r="DX9" s="812"/>
      <c r="DY9" s="812"/>
      <c r="DZ9" s="817"/>
      <c r="EA9" s="219"/>
    </row>
    <row r="10" spans="1:131" s="220" customFormat="1" ht="26.25" customHeight="1" x14ac:dyDescent="0.2">
      <c r="A10" s="223">
        <v>4</v>
      </c>
      <c r="B10" s="818" t="s">
        <v>309</v>
      </c>
      <c r="C10" s="819"/>
      <c r="D10" s="819"/>
      <c r="E10" s="819"/>
      <c r="F10" s="819"/>
      <c r="G10" s="819"/>
      <c r="H10" s="819"/>
      <c r="I10" s="819"/>
      <c r="J10" s="819"/>
      <c r="K10" s="819"/>
      <c r="L10" s="819"/>
      <c r="M10" s="819"/>
      <c r="N10" s="819"/>
      <c r="O10" s="819"/>
      <c r="P10" s="820"/>
      <c r="Q10" s="821">
        <v>33</v>
      </c>
      <c r="R10" s="822"/>
      <c r="S10" s="822"/>
      <c r="T10" s="822"/>
      <c r="U10" s="822"/>
      <c r="V10" s="822">
        <v>15</v>
      </c>
      <c r="W10" s="822"/>
      <c r="X10" s="822"/>
      <c r="Y10" s="822"/>
      <c r="Z10" s="822"/>
      <c r="AA10" s="822">
        <v>19</v>
      </c>
      <c r="AB10" s="822"/>
      <c r="AC10" s="822"/>
      <c r="AD10" s="822"/>
      <c r="AE10" s="823"/>
      <c r="AF10" s="824">
        <v>19</v>
      </c>
      <c r="AG10" s="825"/>
      <c r="AH10" s="825"/>
      <c r="AI10" s="825"/>
      <c r="AJ10" s="826"/>
      <c r="AK10" s="807" t="s">
        <v>304</v>
      </c>
      <c r="AL10" s="808"/>
      <c r="AM10" s="808"/>
      <c r="AN10" s="808"/>
      <c r="AO10" s="808"/>
      <c r="AP10" s="808" t="s">
        <v>304</v>
      </c>
      <c r="AQ10" s="808"/>
      <c r="AR10" s="808"/>
      <c r="AS10" s="808"/>
      <c r="AT10" s="808"/>
      <c r="AU10" s="809"/>
      <c r="AV10" s="809"/>
      <c r="AW10" s="809"/>
      <c r="AX10" s="809"/>
      <c r="AY10" s="810"/>
      <c r="AZ10" s="364"/>
      <c r="BA10" s="364"/>
      <c r="BB10" s="364"/>
      <c r="BC10" s="364"/>
      <c r="BD10" s="364"/>
      <c r="BE10" s="218"/>
      <c r="BF10" s="218"/>
      <c r="BG10" s="218"/>
      <c r="BH10" s="218"/>
      <c r="BI10" s="218"/>
      <c r="BJ10" s="218"/>
      <c r="BK10" s="218"/>
      <c r="BL10" s="218"/>
      <c r="BM10" s="218"/>
      <c r="BN10" s="218"/>
      <c r="BO10" s="218"/>
      <c r="BP10" s="218"/>
      <c r="BQ10" s="223">
        <v>4</v>
      </c>
      <c r="BR10" s="224"/>
      <c r="BS10" s="811" t="s">
        <v>310</v>
      </c>
      <c r="BT10" s="812"/>
      <c r="BU10" s="812"/>
      <c r="BV10" s="812"/>
      <c r="BW10" s="812"/>
      <c r="BX10" s="812"/>
      <c r="BY10" s="812"/>
      <c r="BZ10" s="812"/>
      <c r="CA10" s="812"/>
      <c r="CB10" s="812"/>
      <c r="CC10" s="812"/>
      <c r="CD10" s="812"/>
      <c r="CE10" s="812"/>
      <c r="CF10" s="812"/>
      <c r="CG10" s="813"/>
      <c r="CH10" s="814">
        <v>-14</v>
      </c>
      <c r="CI10" s="815"/>
      <c r="CJ10" s="815"/>
      <c r="CK10" s="815"/>
      <c r="CL10" s="816"/>
      <c r="CM10" s="814">
        <v>601</v>
      </c>
      <c r="CN10" s="815"/>
      <c r="CO10" s="815"/>
      <c r="CP10" s="815"/>
      <c r="CQ10" s="816"/>
      <c r="CR10" s="814">
        <v>235</v>
      </c>
      <c r="CS10" s="815"/>
      <c r="CT10" s="815"/>
      <c r="CU10" s="815"/>
      <c r="CV10" s="816"/>
      <c r="CW10" s="814" t="s">
        <v>304</v>
      </c>
      <c r="CX10" s="815"/>
      <c r="CY10" s="815"/>
      <c r="CZ10" s="815"/>
      <c r="DA10" s="816"/>
      <c r="DB10" s="814" t="s">
        <v>304</v>
      </c>
      <c r="DC10" s="815"/>
      <c r="DD10" s="815"/>
      <c r="DE10" s="815"/>
      <c r="DF10" s="816"/>
      <c r="DG10" s="814" t="s">
        <v>304</v>
      </c>
      <c r="DH10" s="815"/>
      <c r="DI10" s="815"/>
      <c r="DJ10" s="815"/>
      <c r="DK10" s="816"/>
      <c r="DL10" s="814" t="s">
        <v>304</v>
      </c>
      <c r="DM10" s="815"/>
      <c r="DN10" s="815"/>
      <c r="DO10" s="815"/>
      <c r="DP10" s="816"/>
      <c r="DQ10" s="814" t="s">
        <v>304</v>
      </c>
      <c r="DR10" s="815"/>
      <c r="DS10" s="815"/>
      <c r="DT10" s="815"/>
      <c r="DU10" s="816"/>
      <c r="DV10" s="811"/>
      <c r="DW10" s="812"/>
      <c r="DX10" s="812"/>
      <c r="DY10" s="812"/>
      <c r="DZ10" s="817"/>
      <c r="EA10" s="219"/>
    </row>
    <row r="11" spans="1:131" s="220" customFormat="1" ht="26.25" customHeight="1" x14ac:dyDescent="0.2">
      <c r="A11" s="223">
        <v>5</v>
      </c>
      <c r="B11" s="818" t="s">
        <v>311</v>
      </c>
      <c r="C11" s="819"/>
      <c r="D11" s="819"/>
      <c r="E11" s="819"/>
      <c r="F11" s="819"/>
      <c r="G11" s="819"/>
      <c r="H11" s="819"/>
      <c r="I11" s="819"/>
      <c r="J11" s="819"/>
      <c r="K11" s="819"/>
      <c r="L11" s="819"/>
      <c r="M11" s="819"/>
      <c r="N11" s="819"/>
      <c r="O11" s="819"/>
      <c r="P11" s="820"/>
      <c r="Q11" s="821">
        <v>46</v>
      </c>
      <c r="R11" s="822"/>
      <c r="S11" s="822"/>
      <c r="T11" s="822"/>
      <c r="U11" s="822"/>
      <c r="V11" s="822">
        <v>46</v>
      </c>
      <c r="W11" s="822"/>
      <c r="X11" s="822"/>
      <c r="Y11" s="822"/>
      <c r="Z11" s="822"/>
      <c r="AA11" s="822" t="s">
        <v>304</v>
      </c>
      <c r="AB11" s="822"/>
      <c r="AC11" s="822"/>
      <c r="AD11" s="822"/>
      <c r="AE11" s="823"/>
      <c r="AF11" s="824" t="s">
        <v>304</v>
      </c>
      <c r="AG11" s="825"/>
      <c r="AH11" s="825"/>
      <c r="AI11" s="825"/>
      <c r="AJ11" s="826"/>
      <c r="AK11" s="807" t="s">
        <v>304</v>
      </c>
      <c r="AL11" s="808"/>
      <c r="AM11" s="808"/>
      <c r="AN11" s="808"/>
      <c r="AO11" s="808"/>
      <c r="AP11" s="808" t="s">
        <v>304</v>
      </c>
      <c r="AQ11" s="808"/>
      <c r="AR11" s="808"/>
      <c r="AS11" s="808"/>
      <c r="AT11" s="808"/>
      <c r="AU11" s="809"/>
      <c r="AV11" s="809"/>
      <c r="AW11" s="809"/>
      <c r="AX11" s="809"/>
      <c r="AY11" s="810"/>
      <c r="AZ11" s="364"/>
      <c r="BA11" s="364"/>
      <c r="BB11" s="364"/>
      <c r="BC11" s="364"/>
      <c r="BD11" s="364"/>
      <c r="BE11" s="218"/>
      <c r="BF11" s="218"/>
      <c r="BG11" s="218"/>
      <c r="BH11" s="218"/>
      <c r="BI11" s="218"/>
      <c r="BJ11" s="218"/>
      <c r="BK11" s="218"/>
      <c r="BL11" s="218"/>
      <c r="BM11" s="218"/>
      <c r="BN11" s="218"/>
      <c r="BO11" s="218"/>
      <c r="BP11" s="218"/>
      <c r="BQ11" s="223">
        <v>5</v>
      </c>
      <c r="BR11" s="224"/>
      <c r="BS11" s="811" t="s">
        <v>312</v>
      </c>
      <c r="BT11" s="812"/>
      <c r="BU11" s="812"/>
      <c r="BV11" s="812"/>
      <c r="BW11" s="812"/>
      <c r="BX11" s="812"/>
      <c r="BY11" s="812"/>
      <c r="BZ11" s="812"/>
      <c r="CA11" s="812"/>
      <c r="CB11" s="812"/>
      <c r="CC11" s="812"/>
      <c r="CD11" s="812"/>
      <c r="CE11" s="812"/>
      <c r="CF11" s="812"/>
      <c r="CG11" s="813"/>
      <c r="CH11" s="814">
        <v>4</v>
      </c>
      <c r="CI11" s="815"/>
      <c r="CJ11" s="815"/>
      <c r="CK11" s="815"/>
      <c r="CL11" s="816"/>
      <c r="CM11" s="814">
        <v>54</v>
      </c>
      <c r="CN11" s="815"/>
      <c r="CO11" s="815"/>
      <c r="CP11" s="815"/>
      <c r="CQ11" s="816"/>
      <c r="CR11" s="814">
        <v>50</v>
      </c>
      <c r="CS11" s="815"/>
      <c r="CT11" s="815"/>
      <c r="CU11" s="815"/>
      <c r="CV11" s="816"/>
      <c r="CW11" s="814">
        <v>52</v>
      </c>
      <c r="CX11" s="815"/>
      <c r="CY11" s="815"/>
      <c r="CZ11" s="815"/>
      <c r="DA11" s="816"/>
      <c r="DB11" s="814" t="s">
        <v>304</v>
      </c>
      <c r="DC11" s="815"/>
      <c r="DD11" s="815"/>
      <c r="DE11" s="815"/>
      <c r="DF11" s="816"/>
      <c r="DG11" s="814" t="s">
        <v>304</v>
      </c>
      <c r="DH11" s="815"/>
      <c r="DI11" s="815"/>
      <c r="DJ11" s="815"/>
      <c r="DK11" s="816"/>
      <c r="DL11" s="814" t="s">
        <v>304</v>
      </c>
      <c r="DM11" s="815"/>
      <c r="DN11" s="815"/>
      <c r="DO11" s="815"/>
      <c r="DP11" s="816"/>
      <c r="DQ11" s="814" t="s">
        <v>304</v>
      </c>
      <c r="DR11" s="815"/>
      <c r="DS11" s="815"/>
      <c r="DT11" s="815"/>
      <c r="DU11" s="816"/>
      <c r="DV11" s="811"/>
      <c r="DW11" s="812"/>
      <c r="DX11" s="812"/>
      <c r="DY11" s="812"/>
      <c r="DZ11" s="817"/>
      <c r="EA11" s="219"/>
    </row>
    <row r="12" spans="1:131" s="220" customFormat="1" ht="26.25" customHeight="1" x14ac:dyDescent="0.2">
      <c r="A12" s="223">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364"/>
      <c r="BA12" s="364"/>
      <c r="BB12" s="364"/>
      <c r="BC12" s="364"/>
      <c r="BD12" s="364"/>
      <c r="BE12" s="218"/>
      <c r="BF12" s="218"/>
      <c r="BG12" s="218"/>
      <c r="BH12" s="218"/>
      <c r="BI12" s="218"/>
      <c r="BJ12" s="218"/>
      <c r="BK12" s="218"/>
      <c r="BL12" s="218"/>
      <c r="BM12" s="218"/>
      <c r="BN12" s="218"/>
      <c r="BO12" s="218"/>
      <c r="BP12" s="218"/>
      <c r="BQ12" s="223">
        <v>6</v>
      </c>
      <c r="BR12" s="224"/>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19"/>
    </row>
    <row r="13" spans="1:131" s="220" customFormat="1" ht="26.25" customHeight="1" x14ac:dyDescent="0.2">
      <c r="A13" s="223">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364"/>
      <c r="BA13" s="364"/>
      <c r="BB13" s="364"/>
      <c r="BC13" s="364"/>
      <c r="BD13" s="364"/>
      <c r="BE13" s="218"/>
      <c r="BF13" s="218"/>
      <c r="BG13" s="218"/>
      <c r="BH13" s="218"/>
      <c r="BI13" s="218"/>
      <c r="BJ13" s="218"/>
      <c r="BK13" s="218"/>
      <c r="BL13" s="218"/>
      <c r="BM13" s="218"/>
      <c r="BN13" s="218"/>
      <c r="BO13" s="218"/>
      <c r="BP13" s="218"/>
      <c r="BQ13" s="223">
        <v>7</v>
      </c>
      <c r="BR13" s="224"/>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19"/>
    </row>
    <row r="14" spans="1:131" s="220" customFormat="1" ht="26.25" customHeight="1" x14ac:dyDescent="0.2">
      <c r="A14" s="223">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364"/>
      <c r="BA14" s="364"/>
      <c r="BB14" s="364"/>
      <c r="BC14" s="364"/>
      <c r="BD14" s="364"/>
      <c r="BE14" s="218"/>
      <c r="BF14" s="218"/>
      <c r="BG14" s="218"/>
      <c r="BH14" s="218"/>
      <c r="BI14" s="218"/>
      <c r="BJ14" s="218"/>
      <c r="BK14" s="218"/>
      <c r="BL14" s="218"/>
      <c r="BM14" s="218"/>
      <c r="BN14" s="218"/>
      <c r="BO14" s="218"/>
      <c r="BP14" s="218"/>
      <c r="BQ14" s="223">
        <v>8</v>
      </c>
      <c r="BR14" s="224"/>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19"/>
    </row>
    <row r="15" spans="1:131" s="220" customFormat="1" ht="26.25" customHeight="1" x14ac:dyDescent="0.2">
      <c r="A15" s="223">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364"/>
      <c r="BA15" s="364"/>
      <c r="BB15" s="364"/>
      <c r="BC15" s="364"/>
      <c r="BD15" s="364"/>
      <c r="BE15" s="218"/>
      <c r="BF15" s="218"/>
      <c r="BG15" s="218"/>
      <c r="BH15" s="218"/>
      <c r="BI15" s="218"/>
      <c r="BJ15" s="218"/>
      <c r="BK15" s="218"/>
      <c r="BL15" s="218"/>
      <c r="BM15" s="218"/>
      <c r="BN15" s="218"/>
      <c r="BO15" s="218"/>
      <c r="BP15" s="218"/>
      <c r="BQ15" s="223">
        <v>9</v>
      </c>
      <c r="BR15" s="224"/>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19"/>
    </row>
    <row r="16" spans="1:131" s="220" customFormat="1" ht="26.25" customHeight="1" x14ac:dyDescent="0.2">
      <c r="A16" s="223">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364"/>
      <c r="BA16" s="364"/>
      <c r="BB16" s="364"/>
      <c r="BC16" s="364"/>
      <c r="BD16" s="364"/>
      <c r="BE16" s="218"/>
      <c r="BF16" s="218"/>
      <c r="BG16" s="218"/>
      <c r="BH16" s="218"/>
      <c r="BI16" s="218"/>
      <c r="BJ16" s="218"/>
      <c r="BK16" s="218"/>
      <c r="BL16" s="218"/>
      <c r="BM16" s="218"/>
      <c r="BN16" s="218"/>
      <c r="BO16" s="218"/>
      <c r="BP16" s="218"/>
      <c r="BQ16" s="223">
        <v>10</v>
      </c>
      <c r="BR16" s="224"/>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19"/>
    </row>
    <row r="17" spans="1:131" s="220" customFormat="1" ht="26.25" customHeight="1" x14ac:dyDescent="0.2">
      <c r="A17" s="223">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364"/>
      <c r="BA17" s="364"/>
      <c r="BB17" s="364"/>
      <c r="BC17" s="364"/>
      <c r="BD17" s="364"/>
      <c r="BE17" s="218"/>
      <c r="BF17" s="218"/>
      <c r="BG17" s="218"/>
      <c r="BH17" s="218"/>
      <c r="BI17" s="218"/>
      <c r="BJ17" s="218"/>
      <c r="BK17" s="218"/>
      <c r="BL17" s="218"/>
      <c r="BM17" s="218"/>
      <c r="BN17" s="218"/>
      <c r="BO17" s="218"/>
      <c r="BP17" s="218"/>
      <c r="BQ17" s="223">
        <v>11</v>
      </c>
      <c r="BR17" s="224"/>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19"/>
    </row>
    <row r="18" spans="1:131" s="220" customFormat="1" ht="26.25" customHeight="1" x14ac:dyDescent="0.2">
      <c r="A18" s="223">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364"/>
      <c r="BA18" s="364"/>
      <c r="BB18" s="364"/>
      <c r="BC18" s="364"/>
      <c r="BD18" s="364"/>
      <c r="BE18" s="218"/>
      <c r="BF18" s="218"/>
      <c r="BG18" s="218"/>
      <c r="BH18" s="218"/>
      <c r="BI18" s="218"/>
      <c r="BJ18" s="218"/>
      <c r="BK18" s="218"/>
      <c r="BL18" s="218"/>
      <c r="BM18" s="218"/>
      <c r="BN18" s="218"/>
      <c r="BO18" s="218"/>
      <c r="BP18" s="218"/>
      <c r="BQ18" s="223">
        <v>12</v>
      </c>
      <c r="BR18" s="224"/>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19"/>
    </row>
    <row r="19" spans="1:131" s="220" customFormat="1" ht="26.25" customHeight="1" x14ac:dyDescent="0.2">
      <c r="A19" s="223">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364"/>
      <c r="BA19" s="364"/>
      <c r="BB19" s="364"/>
      <c r="BC19" s="364"/>
      <c r="BD19" s="364"/>
      <c r="BE19" s="218"/>
      <c r="BF19" s="218"/>
      <c r="BG19" s="218"/>
      <c r="BH19" s="218"/>
      <c r="BI19" s="218"/>
      <c r="BJ19" s="218"/>
      <c r="BK19" s="218"/>
      <c r="BL19" s="218"/>
      <c r="BM19" s="218"/>
      <c r="BN19" s="218"/>
      <c r="BO19" s="218"/>
      <c r="BP19" s="218"/>
      <c r="BQ19" s="223">
        <v>13</v>
      </c>
      <c r="BR19" s="224"/>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19"/>
    </row>
    <row r="20" spans="1:131" s="220" customFormat="1" ht="26.25" customHeight="1" x14ac:dyDescent="0.2">
      <c r="A20" s="223">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364"/>
      <c r="BA20" s="364"/>
      <c r="BB20" s="364"/>
      <c r="BC20" s="364"/>
      <c r="BD20" s="364"/>
      <c r="BE20" s="218"/>
      <c r="BF20" s="218"/>
      <c r="BG20" s="218"/>
      <c r="BH20" s="218"/>
      <c r="BI20" s="218"/>
      <c r="BJ20" s="218"/>
      <c r="BK20" s="218"/>
      <c r="BL20" s="218"/>
      <c r="BM20" s="218"/>
      <c r="BN20" s="218"/>
      <c r="BO20" s="218"/>
      <c r="BP20" s="218"/>
      <c r="BQ20" s="223">
        <v>14</v>
      </c>
      <c r="BR20" s="224"/>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19"/>
    </row>
    <row r="21" spans="1:131" s="220" customFormat="1" ht="26.25" customHeight="1" thickBot="1" x14ac:dyDescent="0.25">
      <c r="A21" s="223">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364"/>
      <c r="BA21" s="364"/>
      <c r="BB21" s="364"/>
      <c r="BC21" s="364"/>
      <c r="BD21" s="364"/>
      <c r="BE21" s="218"/>
      <c r="BF21" s="218"/>
      <c r="BG21" s="218"/>
      <c r="BH21" s="218"/>
      <c r="BI21" s="218"/>
      <c r="BJ21" s="218"/>
      <c r="BK21" s="218"/>
      <c r="BL21" s="218"/>
      <c r="BM21" s="218"/>
      <c r="BN21" s="218"/>
      <c r="BO21" s="218"/>
      <c r="BP21" s="218"/>
      <c r="BQ21" s="223">
        <v>15</v>
      </c>
      <c r="BR21" s="224"/>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19"/>
    </row>
    <row r="22" spans="1:131" s="220" customFormat="1" ht="26.25" customHeight="1" x14ac:dyDescent="0.2">
      <c r="A22" s="223">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313</v>
      </c>
      <c r="BA22" s="844"/>
      <c r="BB22" s="844"/>
      <c r="BC22" s="844"/>
      <c r="BD22" s="845"/>
      <c r="BE22" s="218"/>
      <c r="BF22" s="218"/>
      <c r="BG22" s="218"/>
      <c r="BH22" s="218"/>
      <c r="BI22" s="218"/>
      <c r="BJ22" s="218"/>
      <c r="BK22" s="218"/>
      <c r="BL22" s="218"/>
      <c r="BM22" s="218"/>
      <c r="BN22" s="218"/>
      <c r="BO22" s="218"/>
      <c r="BP22" s="218"/>
      <c r="BQ22" s="223">
        <v>16</v>
      </c>
      <c r="BR22" s="224"/>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19"/>
    </row>
    <row r="23" spans="1:131" s="220" customFormat="1" ht="26.25" customHeight="1" thickBot="1" x14ac:dyDescent="0.25">
      <c r="A23" s="225" t="s">
        <v>314</v>
      </c>
      <c r="B23" s="827" t="s">
        <v>315</v>
      </c>
      <c r="C23" s="828"/>
      <c r="D23" s="828"/>
      <c r="E23" s="828"/>
      <c r="F23" s="828"/>
      <c r="G23" s="828"/>
      <c r="H23" s="828"/>
      <c r="I23" s="828"/>
      <c r="J23" s="828"/>
      <c r="K23" s="828"/>
      <c r="L23" s="828"/>
      <c r="M23" s="828"/>
      <c r="N23" s="828"/>
      <c r="O23" s="828"/>
      <c r="P23" s="829"/>
      <c r="Q23" s="830">
        <v>22975</v>
      </c>
      <c r="R23" s="831"/>
      <c r="S23" s="831"/>
      <c r="T23" s="831"/>
      <c r="U23" s="831"/>
      <c r="V23" s="831">
        <v>21163</v>
      </c>
      <c r="W23" s="831"/>
      <c r="X23" s="831"/>
      <c r="Y23" s="831"/>
      <c r="Z23" s="831"/>
      <c r="AA23" s="831">
        <v>1812</v>
      </c>
      <c r="AB23" s="831"/>
      <c r="AC23" s="831"/>
      <c r="AD23" s="831"/>
      <c r="AE23" s="832"/>
      <c r="AF23" s="833">
        <v>1086</v>
      </c>
      <c r="AG23" s="831"/>
      <c r="AH23" s="831"/>
      <c r="AI23" s="831"/>
      <c r="AJ23" s="834"/>
      <c r="AK23" s="835"/>
      <c r="AL23" s="836"/>
      <c r="AM23" s="836"/>
      <c r="AN23" s="836"/>
      <c r="AO23" s="836"/>
      <c r="AP23" s="831">
        <v>18193</v>
      </c>
      <c r="AQ23" s="831"/>
      <c r="AR23" s="831"/>
      <c r="AS23" s="831"/>
      <c r="AT23" s="831"/>
      <c r="AU23" s="847"/>
      <c r="AV23" s="847"/>
      <c r="AW23" s="847"/>
      <c r="AX23" s="847"/>
      <c r="AY23" s="848"/>
      <c r="AZ23" s="849" t="s">
        <v>47</v>
      </c>
      <c r="BA23" s="850"/>
      <c r="BB23" s="850"/>
      <c r="BC23" s="850"/>
      <c r="BD23" s="851"/>
      <c r="BE23" s="218"/>
      <c r="BF23" s="218"/>
      <c r="BG23" s="218"/>
      <c r="BH23" s="218"/>
      <c r="BI23" s="218"/>
      <c r="BJ23" s="218"/>
      <c r="BK23" s="218"/>
      <c r="BL23" s="218"/>
      <c r="BM23" s="218"/>
      <c r="BN23" s="218"/>
      <c r="BO23" s="218"/>
      <c r="BP23" s="218"/>
      <c r="BQ23" s="223">
        <v>17</v>
      </c>
      <c r="BR23" s="224"/>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19"/>
    </row>
    <row r="24" spans="1:131" s="220" customFormat="1" ht="26.25" customHeight="1" x14ac:dyDescent="0.2">
      <c r="A24" s="846" t="s">
        <v>316</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364"/>
      <c r="BA24" s="364"/>
      <c r="BB24" s="364"/>
      <c r="BC24" s="364"/>
      <c r="BD24" s="364"/>
      <c r="BE24" s="218"/>
      <c r="BF24" s="218"/>
      <c r="BG24" s="218"/>
      <c r="BH24" s="218"/>
      <c r="BI24" s="218"/>
      <c r="BJ24" s="218"/>
      <c r="BK24" s="218"/>
      <c r="BL24" s="218"/>
      <c r="BM24" s="218"/>
      <c r="BN24" s="218"/>
      <c r="BO24" s="218"/>
      <c r="BP24" s="218"/>
      <c r="BQ24" s="223">
        <v>18</v>
      </c>
      <c r="BR24" s="224"/>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19"/>
    </row>
    <row r="25" spans="1:131" ht="26.25" customHeight="1" thickBot="1" x14ac:dyDescent="0.25">
      <c r="A25" s="763" t="s">
        <v>317</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364"/>
      <c r="BK25" s="364"/>
      <c r="BL25" s="364"/>
      <c r="BM25" s="364"/>
      <c r="BN25" s="364"/>
      <c r="BO25" s="226"/>
      <c r="BP25" s="226"/>
      <c r="BQ25" s="223">
        <v>19</v>
      </c>
      <c r="BR25" s="224"/>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16"/>
    </row>
    <row r="26" spans="1:131" ht="26.25" customHeight="1" x14ac:dyDescent="0.2">
      <c r="A26" s="765" t="s">
        <v>285</v>
      </c>
      <c r="B26" s="766"/>
      <c r="C26" s="766"/>
      <c r="D26" s="766"/>
      <c r="E26" s="766"/>
      <c r="F26" s="766"/>
      <c r="G26" s="766"/>
      <c r="H26" s="766"/>
      <c r="I26" s="766"/>
      <c r="J26" s="766"/>
      <c r="K26" s="766"/>
      <c r="L26" s="766"/>
      <c r="M26" s="766"/>
      <c r="N26" s="766"/>
      <c r="O26" s="766"/>
      <c r="P26" s="767"/>
      <c r="Q26" s="771" t="s">
        <v>318</v>
      </c>
      <c r="R26" s="772"/>
      <c r="S26" s="772"/>
      <c r="T26" s="772"/>
      <c r="U26" s="773"/>
      <c r="V26" s="771" t="s">
        <v>319</v>
      </c>
      <c r="W26" s="772"/>
      <c r="X26" s="772"/>
      <c r="Y26" s="772"/>
      <c r="Z26" s="773"/>
      <c r="AA26" s="771" t="s">
        <v>320</v>
      </c>
      <c r="AB26" s="772"/>
      <c r="AC26" s="772"/>
      <c r="AD26" s="772"/>
      <c r="AE26" s="772"/>
      <c r="AF26" s="852" t="s">
        <v>321</v>
      </c>
      <c r="AG26" s="853"/>
      <c r="AH26" s="853"/>
      <c r="AI26" s="853"/>
      <c r="AJ26" s="854"/>
      <c r="AK26" s="772" t="s">
        <v>322</v>
      </c>
      <c r="AL26" s="772"/>
      <c r="AM26" s="772"/>
      <c r="AN26" s="772"/>
      <c r="AO26" s="773"/>
      <c r="AP26" s="771" t="s">
        <v>323</v>
      </c>
      <c r="AQ26" s="772"/>
      <c r="AR26" s="772"/>
      <c r="AS26" s="772"/>
      <c r="AT26" s="773"/>
      <c r="AU26" s="771" t="s">
        <v>324</v>
      </c>
      <c r="AV26" s="772"/>
      <c r="AW26" s="772"/>
      <c r="AX26" s="772"/>
      <c r="AY26" s="773"/>
      <c r="AZ26" s="771" t="s">
        <v>325</v>
      </c>
      <c r="BA26" s="772"/>
      <c r="BB26" s="772"/>
      <c r="BC26" s="772"/>
      <c r="BD26" s="773"/>
      <c r="BE26" s="771" t="s">
        <v>292</v>
      </c>
      <c r="BF26" s="772"/>
      <c r="BG26" s="772"/>
      <c r="BH26" s="772"/>
      <c r="BI26" s="778"/>
      <c r="BJ26" s="364"/>
      <c r="BK26" s="364"/>
      <c r="BL26" s="364"/>
      <c r="BM26" s="364"/>
      <c r="BN26" s="364"/>
      <c r="BO26" s="226"/>
      <c r="BP26" s="226"/>
      <c r="BQ26" s="223">
        <v>20</v>
      </c>
      <c r="BR26" s="224"/>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16"/>
    </row>
    <row r="27" spans="1:131" ht="26.25" customHeight="1" thickBot="1" x14ac:dyDescent="0.25">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364"/>
      <c r="BK27" s="364"/>
      <c r="BL27" s="364"/>
      <c r="BM27" s="364"/>
      <c r="BN27" s="364"/>
      <c r="BO27" s="226"/>
      <c r="BP27" s="226"/>
      <c r="BQ27" s="223">
        <v>21</v>
      </c>
      <c r="BR27" s="224"/>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16"/>
    </row>
    <row r="28" spans="1:131" ht="26.25" customHeight="1" thickTop="1" x14ac:dyDescent="0.2">
      <c r="A28" s="227">
        <v>1</v>
      </c>
      <c r="B28" s="787" t="s">
        <v>326</v>
      </c>
      <c r="C28" s="788"/>
      <c r="D28" s="788"/>
      <c r="E28" s="788"/>
      <c r="F28" s="788"/>
      <c r="G28" s="788"/>
      <c r="H28" s="788"/>
      <c r="I28" s="788"/>
      <c r="J28" s="788"/>
      <c r="K28" s="788"/>
      <c r="L28" s="788"/>
      <c r="M28" s="788"/>
      <c r="N28" s="788"/>
      <c r="O28" s="788"/>
      <c r="P28" s="789"/>
      <c r="Q28" s="860">
        <v>4210</v>
      </c>
      <c r="R28" s="861"/>
      <c r="S28" s="861"/>
      <c r="T28" s="861"/>
      <c r="U28" s="861"/>
      <c r="V28" s="861">
        <v>4031</v>
      </c>
      <c r="W28" s="861"/>
      <c r="X28" s="861"/>
      <c r="Y28" s="861"/>
      <c r="Z28" s="861"/>
      <c r="AA28" s="861">
        <v>179</v>
      </c>
      <c r="AB28" s="861"/>
      <c r="AC28" s="861"/>
      <c r="AD28" s="861"/>
      <c r="AE28" s="862"/>
      <c r="AF28" s="863">
        <v>179</v>
      </c>
      <c r="AG28" s="861"/>
      <c r="AH28" s="861"/>
      <c r="AI28" s="861"/>
      <c r="AJ28" s="864"/>
      <c r="AK28" s="865">
        <v>363</v>
      </c>
      <c r="AL28" s="866"/>
      <c r="AM28" s="866"/>
      <c r="AN28" s="866"/>
      <c r="AO28" s="866"/>
      <c r="AP28" s="866">
        <v>16</v>
      </c>
      <c r="AQ28" s="866"/>
      <c r="AR28" s="866"/>
      <c r="AS28" s="866"/>
      <c r="AT28" s="866"/>
      <c r="AU28" s="866">
        <v>1</v>
      </c>
      <c r="AV28" s="866"/>
      <c r="AW28" s="866"/>
      <c r="AX28" s="866"/>
      <c r="AY28" s="866"/>
      <c r="AZ28" s="867" t="s">
        <v>304</v>
      </c>
      <c r="BA28" s="867"/>
      <c r="BB28" s="867"/>
      <c r="BC28" s="867"/>
      <c r="BD28" s="867"/>
      <c r="BE28" s="858"/>
      <c r="BF28" s="858"/>
      <c r="BG28" s="858"/>
      <c r="BH28" s="858"/>
      <c r="BI28" s="859"/>
      <c r="BJ28" s="364"/>
      <c r="BK28" s="364"/>
      <c r="BL28" s="364"/>
      <c r="BM28" s="364"/>
      <c r="BN28" s="364"/>
      <c r="BO28" s="226"/>
      <c r="BP28" s="226"/>
      <c r="BQ28" s="223">
        <v>22</v>
      </c>
      <c r="BR28" s="224"/>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16"/>
    </row>
    <row r="29" spans="1:131" ht="26.25" customHeight="1" x14ac:dyDescent="0.2">
      <c r="A29" s="227">
        <v>2</v>
      </c>
      <c r="B29" s="818" t="s">
        <v>327</v>
      </c>
      <c r="C29" s="819"/>
      <c r="D29" s="819"/>
      <c r="E29" s="819"/>
      <c r="F29" s="819"/>
      <c r="G29" s="819"/>
      <c r="H29" s="819"/>
      <c r="I29" s="819"/>
      <c r="J29" s="819"/>
      <c r="K29" s="819"/>
      <c r="L29" s="819"/>
      <c r="M29" s="819"/>
      <c r="N29" s="819"/>
      <c r="O29" s="819"/>
      <c r="P29" s="820"/>
      <c r="Q29" s="821">
        <v>4209</v>
      </c>
      <c r="R29" s="822"/>
      <c r="S29" s="822"/>
      <c r="T29" s="822"/>
      <c r="U29" s="822"/>
      <c r="V29" s="822">
        <v>3983</v>
      </c>
      <c r="W29" s="822"/>
      <c r="X29" s="822"/>
      <c r="Y29" s="822"/>
      <c r="Z29" s="822"/>
      <c r="AA29" s="822">
        <v>226</v>
      </c>
      <c r="AB29" s="822"/>
      <c r="AC29" s="822"/>
      <c r="AD29" s="822"/>
      <c r="AE29" s="823"/>
      <c r="AF29" s="824">
        <v>222</v>
      </c>
      <c r="AG29" s="825"/>
      <c r="AH29" s="825"/>
      <c r="AI29" s="825"/>
      <c r="AJ29" s="826"/>
      <c r="AK29" s="872">
        <v>611</v>
      </c>
      <c r="AL29" s="868"/>
      <c r="AM29" s="868"/>
      <c r="AN29" s="868"/>
      <c r="AO29" s="868"/>
      <c r="AP29" s="868" t="s">
        <v>304</v>
      </c>
      <c r="AQ29" s="868"/>
      <c r="AR29" s="868"/>
      <c r="AS29" s="868"/>
      <c r="AT29" s="868"/>
      <c r="AU29" s="868" t="s">
        <v>304</v>
      </c>
      <c r="AV29" s="868"/>
      <c r="AW29" s="868"/>
      <c r="AX29" s="868"/>
      <c r="AY29" s="868"/>
      <c r="AZ29" s="869" t="s">
        <v>304</v>
      </c>
      <c r="BA29" s="869"/>
      <c r="BB29" s="869"/>
      <c r="BC29" s="869"/>
      <c r="BD29" s="869"/>
      <c r="BE29" s="870"/>
      <c r="BF29" s="870"/>
      <c r="BG29" s="870"/>
      <c r="BH29" s="870"/>
      <c r="BI29" s="871"/>
      <c r="BJ29" s="364"/>
      <c r="BK29" s="364"/>
      <c r="BL29" s="364"/>
      <c r="BM29" s="364"/>
      <c r="BN29" s="364"/>
      <c r="BO29" s="226"/>
      <c r="BP29" s="226"/>
      <c r="BQ29" s="223">
        <v>23</v>
      </c>
      <c r="BR29" s="224"/>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16"/>
    </row>
    <row r="30" spans="1:131" ht="26.25" customHeight="1" x14ac:dyDescent="0.2">
      <c r="A30" s="227">
        <v>3</v>
      </c>
      <c r="B30" s="818" t="s">
        <v>328</v>
      </c>
      <c r="C30" s="819"/>
      <c r="D30" s="819"/>
      <c r="E30" s="819"/>
      <c r="F30" s="819"/>
      <c r="G30" s="819"/>
      <c r="H30" s="819"/>
      <c r="I30" s="819"/>
      <c r="J30" s="819"/>
      <c r="K30" s="819"/>
      <c r="L30" s="819"/>
      <c r="M30" s="819"/>
      <c r="N30" s="819"/>
      <c r="O30" s="819"/>
      <c r="P30" s="820"/>
      <c r="Q30" s="821">
        <v>21</v>
      </c>
      <c r="R30" s="822"/>
      <c r="S30" s="822"/>
      <c r="T30" s="822"/>
      <c r="U30" s="822"/>
      <c r="V30" s="822">
        <v>17</v>
      </c>
      <c r="W30" s="822"/>
      <c r="X30" s="822"/>
      <c r="Y30" s="822"/>
      <c r="Z30" s="822"/>
      <c r="AA30" s="822">
        <v>4</v>
      </c>
      <c r="AB30" s="822"/>
      <c r="AC30" s="822"/>
      <c r="AD30" s="822"/>
      <c r="AE30" s="823"/>
      <c r="AF30" s="824">
        <v>4</v>
      </c>
      <c r="AG30" s="825"/>
      <c r="AH30" s="825"/>
      <c r="AI30" s="825"/>
      <c r="AJ30" s="826"/>
      <c r="AK30" s="872" t="s">
        <v>304</v>
      </c>
      <c r="AL30" s="868"/>
      <c r="AM30" s="868"/>
      <c r="AN30" s="868"/>
      <c r="AO30" s="868"/>
      <c r="AP30" s="868" t="s">
        <v>304</v>
      </c>
      <c r="AQ30" s="868"/>
      <c r="AR30" s="868"/>
      <c r="AS30" s="868"/>
      <c r="AT30" s="868"/>
      <c r="AU30" s="868" t="s">
        <v>304</v>
      </c>
      <c r="AV30" s="868"/>
      <c r="AW30" s="868"/>
      <c r="AX30" s="868"/>
      <c r="AY30" s="868"/>
      <c r="AZ30" s="869" t="s">
        <v>304</v>
      </c>
      <c r="BA30" s="869"/>
      <c r="BB30" s="869"/>
      <c r="BC30" s="869"/>
      <c r="BD30" s="869"/>
      <c r="BE30" s="870"/>
      <c r="BF30" s="870"/>
      <c r="BG30" s="870"/>
      <c r="BH30" s="870"/>
      <c r="BI30" s="871"/>
      <c r="BJ30" s="364"/>
      <c r="BK30" s="364"/>
      <c r="BL30" s="364"/>
      <c r="BM30" s="364"/>
      <c r="BN30" s="364"/>
      <c r="BO30" s="226"/>
      <c r="BP30" s="226"/>
      <c r="BQ30" s="223">
        <v>24</v>
      </c>
      <c r="BR30" s="224"/>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16"/>
    </row>
    <row r="31" spans="1:131" ht="26.25" customHeight="1" x14ac:dyDescent="0.2">
      <c r="A31" s="227">
        <v>4</v>
      </c>
      <c r="B31" s="818" t="s">
        <v>329</v>
      </c>
      <c r="C31" s="819"/>
      <c r="D31" s="819"/>
      <c r="E31" s="819"/>
      <c r="F31" s="819"/>
      <c r="G31" s="819"/>
      <c r="H31" s="819"/>
      <c r="I31" s="819"/>
      <c r="J31" s="819"/>
      <c r="K31" s="819"/>
      <c r="L31" s="819"/>
      <c r="M31" s="819"/>
      <c r="N31" s="819"/>
      <c r="O31" s="819"/>
      <c r="P31" s="820"/>
      <c r="Q31" s="821">
        <v>638</v>
      </c>
      <c r="R31" s="822"/>
      <c r="S31" s="822"/>
      <c r="T31" s="822"/>
      <c r="U31" s="822"/>
      <c r="V31" s="822">
        <v>632</v>
      </c>
      <c r="W31" s="822"/>
      <c r="X31" s="822"/>
      <c r="Y31" s="822"/>
      <c r="Z31" s="822"/>
      <c r="AA31" s="822">
        <v>6</v>
      </c>
      <c r="AB31" s="822"/>
      <c r="AC31" s="822"/>
      <c r="AD31" s="822"/>
      <c r="AE31" s="823"/>
      <c r="AF31" s="824">
        <v>6</v>
      </c>
      <c r="AG31" s="825"/>
      <c r="AH31" s="825"/>
      <c r="AI31" s="825"/>
      <c r="AJ31" s="826"/>
      <c r="AK31" s="872">
        <v>163</v>
      </c>
      <c r="AL31" s="868"/>
      <c r="AM31" s="868"/>
      <c r="AN31" s="868"/>
      <c r="AO31" s="868"/>
      <c r="AP31" s="868" t="s">
        <v>304</v>
      </c>
      <c r="AQ31" s="868"/>
      <c r="AR31" s="868"/>
      <c r="AS31" s="868"/>
      <c r="AT31" s="868"/>
      <c r="AU31" s="868" t="s">
        <v>304</v>
      </c>
      <c r="AV31" s="868"/>
      <c r="AW31" s="868"/>
      <c r="AX31" s="868"/>
      <c r="AY31" s="868"/>
      <c r="AZ31" s="869" t="s">
        <v>304</v>
      </c>
      <c r="BA31" s="869"/>
      <c r="BB31" s="869"/>
      <c r="BC31" s="869"/>
      <c r="BD31" s="869"/>
      <c r="BE31" s="870"/>
      <c r="BF31" s="870"/>
      <c r="BG31" s="870"/>
      <c r="BH31" s="870"/>
      <c r="BI31" s="871"/>
      <c r="BJ31" s="364"/>
      <c r="BK31" s="364"/>
      <c r="BL31" s="364"/>
      <c r="BM31" s="364"/>
      <c r="BN31" s="364"/>
      <c r="BO31" s="226"/>
      <c r="BP31" s="226"/>
      <c r="BQ31" s="223">
        <v>25</v>
      </c>
      <c r="BR31" s="224"/>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16"/>
    </row>
    <row r="32" spans="1:131" ht="26.25" customHeight="1" x14ac:dyDescent="0.2">
      <c r="A32" s="227">
        <v>5</v>
      </c>
      <c r="B32" s="818" t="s">
        <v>330</v>
      </c>
      <c r="C32" s="819"/>
      <c r="D32" s="819"/>
      <c r="E32" s="819"/>
      <c r="F32" s="819"/>
      <c r="G32" s="819"/>
      <c r="H32" s="819"/>
      <c r="I32" s="819"/>
      <c r="J32" s="819"/>
      <c r="K32" s="819"/>
      <c r="L32" s="819"/>
      <c r="M32" s="819"/>
      <c r="N32" s="819"/>
      <c r="O32" s="819"/>
      <c r="P32" s="820"/>
      <c r="Q32" s="821">
        <v>720</v>
      </c>
      <c r="R32" s="822"/>
      <c r="S32" s="822"/>
      <c r="T32" s="822"/>
      <c r="U32" s="822"/>
      <c r="V32" s="822">
        <v>756</v>
      </c>
      <c r="W32" s="822"/>
      <c r="X32" s="822"/>
      <c r="Y32" s="822"/>
      <c r="Z32" s="822"/>
      <c r="AA32" s="822">
        <v>-36</v>
      </c>
      <c r="AB32" s="822"/>
      <c r="AC32" s="822"/>
      <c r="AD32" s="822"/>
      <c r="AE32" s="823"/>
      <c r="AF32" s="824">
        <v>2135</v>
      </c>
      <c r="AG32" s="825"/>
      <c r="AH32" s="825"/>
      <c r="AI32" s="825"/>
      <c r="AJ32" s="826"/>
      <c r="AK32" s="872">
        <v>49</v>
      </c>
      <c r="AL32" s="868"/>
      <c r="AM32" s="868"/>
      <c r="AN32" s="868"/>
      <c r="AO32" s="868"/>
      <c r="AP32" s="868">
        <v>2298</v>
      </c>
      <c r="AQ32" s="868"/>
      <c r="AR32" s="868"/>
      <c r="AS32" s="868"/>
      <c r="AT32" s="868"/>
      <c r="AU32" s="868">
        <v>124</v>
      </c>
      <c r="AV32" s="868"/>
      <c r="AW32" s="868"/>
      <c r="AX32" s="868"/>
      <c r="AY32" s="868"/>
      <c r="AZ32" s="869" t="s">
        <v>304</v>
      </c>
      <c r="BA32" s="869"/>
      <c r="BB32" s="869"/>
      <c r="BC32" s="869"/>
      <c r="BD32" s="869"/>
      <c r="BE32" s="870" t="s">
        <v>331</v>
      </c>
      <c r="BF32" s="870"/>
      <c r="BG32" s="870"/>
      <c r="BH32" s="870"/>
      <c r="BI32" s="871"/>
      <c r="BJ32" s="364"/>
      <c r="BK32" s="364"/>
      <c r="BL32" s="364"/>
      <c r="BM32" s="364"/>
      <c r="BN32" s="364"/>
      <c r="BO32" s="226"/>
      <c r="BP32" s="226"/>
      <c r="BQ32" s="223">
        <v>26</v>
      </c>
      <c r="BR32" s="224"/>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16"/>
    </row>
    <row r="33" spans="1:131" ht="26.25" customHeight="1" x14ac:dyDescent="0.2">
      <c r="A33" s="227">
        <v>6</v>
      </c>
      <c r="B33" s="818" t="s">
        <v>332</v>
      </c>
      <c r="C33" s="819"/>
      <c r="D33" s="819"/>
      <c r="E33" s="819"/>
      <c r="F33" s="819"/>
      <c r="G33" s="819"/>
      <c r="H33" s="819"/>
      <c r="I33" s="819"/>
      <c r="J33" s="819"/>
      <c r="K33" s="819"/>
      <c r="L33" s="819"/>
      <c r="M33" s="819"/>
      <c r="N33" s="819"/>
      <c r="O33" s="819"/>
      <c r="P33" s="820"/>
      <c r="Q33" s="821">
        <v>1713</v>
      </c>
      <c r="R33" s="822"/>
      <c r="S33" s="822"/>
      <c r="T33" s="822"/>
      <c r="U33" s="822"/>
      <c r="V33" s="822">
        <v>1829</v>
      </c>
      <c r="W33" s="822"/>
      <c r="X33" s="822"/>
      <c r="Y33" s="822"/>
      <c r="Z33" s="822"/>
      <c r="AA33" s="822">
        <v>-116</v>
      </c>
      <c r="AB33" s="822"/>
      <c r="AC33" s="822"/>
      <c r="AD33" s="822"/>
      <c r="AE33" s="823"/>
      <c r="AF33" s="824">
        <v>491</v>
      </c>
      <c r="AG33" s="825"/>
      <c r="AH33" s="825"/>
      <c r="AI33" s="825"/>
      <c r="AJ33" s="826"/>
      <c r="AK33" s="872">
        <v>1180</v>
      </c>
      <c r="AL33" s="868"/>
      <c r="AM33" s="868"/>
      <c r="AN33" s="868"/>
      <c r="AO33" s="868"/>
      <c r="AP33" s="868">
        <v>9244</v>
      </c>
      <c r="AQ33" s="868"/>
      <c r="AR33" s="868"/>
      <c r="AS33" s="868"/>
      <c r="AT33" s="868"/>
      <c r="AU33" s="868">
        <v>9013</v>
      </c>
      <c r="AV33" s="868"/>
      <c r="AW33" s="868"/>
      <c r="AX33" s="868"/>
      <c r="AY33" s="868"/>
      <c r="AZ33" s="869" t="s">
        <v>304</v>
      </c>
      <c r="BA33" s="869"/>
      <c r="BB33" s="869"/>
      <c r="BC33" s="869"/>
      <c r="BD33" s="869"/>
      <c r="BE33" s="870" t="s">
        <v>331</v>
      </c>
      <c r="BF33" s="870"/>
      <c r="BG33" s="870"/>
      <c r="BH33" s="870"/>
      <c r="BI33" s="871"/>
      <c r="BJ33" s="364"/>
      <c r="BK33" s="364"/>
      <c r="BL33" s="364"/>
      <c r="BM33" s="364"/>
      <c r="BN33" s="364"/>
      <c r="BO33" s="226"/>
      <c r="BP33" s="226"/>
      <c r="BQ33" s="223">
        <v>27</v>
      </c>
      <c r="BR33" s="224"/>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16"/>
    </row>
    <row r="34" spans="1:131" ht="26.25" customHeight="1" x14ac:dyDescent="0.2">
      <c r="A34" s="227">
        <v>7</v>
      </c>
      <c r="B34" s="818" t="s">
        <v>333</v>
      </c>
      <c r="C34" s="819"/>
      <c r="D34" s="819"/>
      <c r="E34" s="819"/>
      <c r="F34" s="819"/>
      <c r="G34" s="819"/>
      <c r="H34" s="819"/>
      <c r="I34" s="819"/>
      <c r="J34" s="819"/>
      <c r="K34" s="819"/>
      <c r="L34" s="819"/>
      <c r="M34" s="819"/>
      <c r="N34" s="819"/>
      <c r="O34" s="819"/>
      <c r="P34" s="820"/>
      <c r="Q34" s="821">
        <v>4855</v>
      </c>
      <c r="R34" s="822"/>
      <c r="S34" s="822"/>
      <c r="T34" s="822"/>
      <c r="U34" s="822"/>
      <c r="V34" s="822">
        <v>4969</v>
      </c>
      <c r="W34" s="822"/>
      <c r="X34" s="822"/>
      <c r="Y34" s="822"/>
      <c r="Z34" s="822"/>
      <c r="AA34" s="822">
        <v>-114</v>
      </c>
      <c r="AB34" s="822"/>
      <c r="AC34" s="822"/>
      <c r="AD34" s="822"/>
      <c r="AE34" s="823"/>
      <c r="AF34" s="824">
        <v>1551</v>
      </c>
      <c r="AG34" s="825"/>
      <c r="AH34" s="825"/>
      <c r="AI34" s="825"/>
      <c r="AJ34" s="826"/>
      <c r="AK34" s="872">
        <v>607</v>
      </c>
      <c r="AL34" s="868"/>
      <c r="AM34" s="868"/>
      <c r="AN34" s="868"/>
      <c r="AO34" s="868"/>
      <c r="AP34" s="868">
        <v>2570</v>
      </c>
      <c r="AQ34" s="868"/>
      <c r="AR34" s="868"/>
      <c r="AS34" s="868"/>
      <c r="AT34" s="868"/>
      <c r="AU34" s="868">
        <v>1216</v>
      </c>
      <c r="AV34" s="868"/>
      <c r="AW34" s="868"/>
      <c r="AX34" s="868"/>
      <c r="AY34" s="868"/>
      <c r="AZ34" s="869" t="s">
        <v>304</v>
      </c>
      <c r="BA34" s="869"/>
      <c r="BB34" s="869"/>
      <c r="BC34" s="869"/>
      <c r="BD34" s="869"/>
      <c r="BE34" s="870" t="s">
        <v>331</v>
      </c>
      <c r="BF34" s="870"/>
      <c r="BG34" s="870"/>
      <c r="BH34" s="870"/>
      <c r="BI34" s="871"/>
      <c r="BJ34" s="364"/>
      <c r="BK34" s="364"/>
      <c r="BL34" s="364"/>
      <c r="BM34" s="364"/>
      <c r="BN34" s="364"/>
      <c r="BO34" s="226"/>
      <c r="BP34" s="226"/>
      <c r="BQ34" s="223">
        <v>28</v>
      </c>
      <c r="BR34" s="224"/>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16"/>
    </row>
    <row r="35" spans="1:131" ht="26.25" customHeight="1" x14ac:dyDescent="0.2">
      <c r="A35" s="227">
        <v>8</v>
      </c>
      <c r="B35" s="818" t="s">
        <v>334</v>
      </c>
      <c r="C35" s="819"/>
      <c r="D35" s="819"/>
      <c r="E35" s="819"/>
      <c r="F35" s="819"/>
      <c r="G35" s="819"/>
      <c r="H35" s="819"/>
      <c r="I35" s="819"/>
      <c r="J35" s="819"/>
      <c r="K35" s="819"/>
      <c r="L35" s="819"/>
      <c r="M35" s="819"/>
      <c r="N35" s="819"/>
      <c r="O35" s="819"/>
      <c r="P35" s="820"/>
      <c r="Q35" s="821">
        <v>22</v>
      </c>
      <c r="R35" s="822"/>
      <c r="S35" s="822"/>
      <c r="T35" s="822"/>
      <c r="U35" s="822"/>
      <c r="V35" s="822">
        <v>19</v>
      </c>
      <c r="W35" s="822"/>
      <c r="X35" s="822"/>
      <c r="Y35" s="822"/>
      <c r="Z35" s="822"/>
      <c r="AA35" s="822">
        <v>3</v>
      </c>
      <c r="AB35" s="822"/>
      <c r="AC35" s="822"/>
      <c r="AD35" s="822"/>
      <c r="AE35" s="823"/>
      <c r="AF35" s="824">
        <v>3</v>
      </c>
      <c r="AG35" s="825"/>
      <c r="AH35" s="825"/>
      <c r="AI35" s="825"/>
      <c r="AJ35" s="826"/>
      <c r="AK35" s="872">
        <v>15</v>
      </c>
      <c r="AL35" s="868"/>
      <c r="AM35" s="868"/>
      <c r="AN35" s="868"/>
      <c r="AO35" s="868"/>
      <c r="AP35" s="868">
        <v>89</v>
      </c>
      <c r="AQ35" s="868"/>
      <c r="AR35" s="868"/>
      <c r="AS35" s="868"/>
      <c r="AT35" s="868"/>
      <c r="AU35" s="868">
        <v>89</v>
      </c>
      <c r="AV35" s="868"/>
      <c r="AW35" s="868"/>
      <c r="AX35" s="868"/>
      <c r="AY35" s="868"/>
      <c r="AZ35" s="869" t="s">
        <v>304</v>
      </c>
      <c r="BA35" s="869"/>
      <c r="BB35" s="869"/>
      <c r="BC35" s="869"/>
      <c r="BD35" s="869"/>
      <c r="BE35" s="870" t="s">
        <v>335</v>
      </c>
      <c r="BF35" s="870"/>
      <c r="BG35" s="870"/>
      <c r="BH35" s="870"/>
      <c r="BI35" s="871"/>
      <c r="BJ35" s="364"/>
      <c r="BK35" s="364"/>
      <c r="BL35" s="364"/>
      <c r="BM35" s="364"/>
      <c r="BN35" s="364"/>
      <c r="BO35" s="226"/>
      <c r="BP35" s="226"/>
      <c r="BQ35" s="223">
        <v>29</v>
      </c>
      <c r="BR35" s="224"/>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16"/>
    </row>
    <row r="36" spans="1:131" ht="26.25" customHeight="1" x14ac:dyDescent="0.2">
      <c r="A36" s="227">
        <v>9</v>
      </c>
      <c r="B36" s="818" t="s">
        <v>336</v>
      </c>
      <c r="C36" s="819"/>
      <c r="D36" s="819"/>
      <c r="E36" s="819"/>
      <c r="F36" s="819"/>
      <c r="G36" s="819"/>
      <c r="H36" s="819"/>
      <c r="I36" s="819"/>
      <c r="J36" s="819"/>
      <c r="K36" s="819"/>
      <c r="L36" s="819"/>
      <c r="M36" s="819"/>
      <c r="N36" s="819"/>
      <c r="O36" s="819"/>
      <c r="P36" s="820"/>
      <c r="Q36" s="821">
        <v>30</v>
      </c>
      <c r="R36" s="822"/>
      <c r="S36" s="822"/>
      <c r="T36" s="822"/>
      <c r="U36" s="822"/>
      <c r="V36" s="822">
        <v>13</v>
      </c>
      <c r="W36" s="822"/>
      <c r="X36" s="822"/>
      <c r="Y36" s="822"/>
      <c r="Z36" s="822"/>
      <c r="AA36" s="822">
        <v>17</v>
      </c>
      <c r="AB36" s="822"/>
      <c r="AC36" s="822"/>
      <c r="AD36" s="822"/>
      <c r="AE36" s="823"/>
      <c r="AF36" s="824">
        <v>16</v>
      </c>
      <c r="AG36" s="825"/>
      <c r="AH36" s="825"/>
      <c r="AI36" s="825"/>
      <c r="AJ36" s="826"/>
      <c r="AK36" s="872">
        <v>14</v>
      </c>
      <c r="AL36" s="868"/>
      <c r="AM36" s="868"/>
      <c r="AN36" s="868"/>
      <c r="AO36" s="868"/>
      <c r="AP36" s="868" t="s">
        <v>304</v>
      </c>
      <c r="AQ36" s="868"/>
      <c r="AR36" s="868"/>
      <c r="AS36" s="868"/>
      <c r="AT36" s="868"/>
      <c r="AU36" s="868" t="s">
        <v>304</v>
      </c>
      <c r="AV36" s="868"/>
      <c r="AW36" s="868"/>
      <c r="AX36" s="868"/>
      <c r="AY36" s="868"/>
      <c r="AZ36" s="869" t="s">
        <v>304</v>
      </c>
      <c r="BA36" s="869"/>
      <c r="BB36" s="869"/>
      <c r="BC36" s="869"/>
      <c r="BD36" s="869"/>
      <c r="BE36" s="870" t="s">
        <v>335</v>
      </c>
      <c r="BF36" s="870"/>
      <c r="BG36" s="870"/>
      <c r="BH36" s="870"/>
      <c r="BI36" s="871"/>
      <c r="BJ36" s="364"/>
      <c r="BK36" s="364"/>
      <c r="BL36" s="364"/>
      <c r="BM36" s="364"/>
      <c r="BN36" s="364"/>
      <c r="BO36" s="226"/>
      <c r="BP36" s="226"/>
      <c r="BQ36" s="223">
        <v>30</v>
      </c>
      <c r="BR36" s="224"/>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16"/>
    </row>
    <row r="37" spans="1:131" ht="26.25" customHeight="1" x14ac:dyDescent="0.2">
      <c r="A37" s="227">
        <v>10</v>
      </c>
      <c r="B37" s="818" t="s">
        <v>337</v>
      </c>
      <c r="C37" s="819"/>
      <c r="D37" s="819"/>
      <c r="E37" s="819"/>
      <c r="F37" s="819"/>
      <c r="G37" s="819"/>
      <c r="H37" s="819"/>
      <c r="I37" s="819"/>
      <c r="J37" s="819"/>
      <c r="K37" s="819"/>
      <c r="L37" s="819"/>
      <c r="M37" s="819"/>
      <c r="N37" s="819"/>
      <c r="O37" s="819"/>
      <c r="P37" s="820"/>
      <c r="Q37" s="821">
        <v>445</v>
      </c>
      <c r="R37" s="822"/>
      <c r="S37" s="822"/>
      <c r="T37" s="822"/>
      <c r="U37" s="822"/>
      <c r="V37" s="822">
        <v>17</v>
      </c>
      <c r="W37" s="822"/>
      <c r="X37" s="822"/>
      <c r="Y37" s="822"/>
      <c r="Z37" s="822"/>
      <c r="AA37" s="822">
        <v>428</v>
      </c>
      <c r="AB37" s="822"/>
      <c r="AC37" s="822"/>
      <c r="AD37" s="822"/>
      <c r="AE37" s="823"/>
      <c r="AF37" s="824">
        <v>7</v>
      </c>
      <c r="AG37" s="825"/>
      <c r="AH37" s="825"/>
      <c r="AI37" s="825"/>
      <c r="AJ37" s="826"/>
      <c r="AK37" s="872">
        <v>432</v>
      </c>
      <c r="AL37" s="868"/>
      <c r="AM37" s="868"/>
      <c r="AN37" s="868"/>
      <c r="AO37" s="868"/>
      <c r="AP37" s="868" t="s">
        <v>304</v>
      </c>
      <c r="AQ37" s="868"/>
      <c r="AR37" s="868"/>
      <c r="AS37" s="868"/>
      <c r="AT37" s="868"/>
      <c r="AU37" s="868" t="s">
        <v>304</v>
      </c>
      <c r="AV37" s="868"/>
      <c r="AW37" s="868"/>
      <c r="AX37" s="868"/>
      <c r="AY37" s="868"/>
      <c r="AZ37" s="869" t="s">
        <v>304</v>
      </c>
      <c r="BA37" s="869"/>
      <c r="BB37" s="869"/>
      <c r="BC37" s="869"/>
      <c r="BD37" s="869"/>
      <c r="BE37" s="870" t="s">
        <v>335</v>
      </c>
      <c r="BF37" s="870"/>
      <c r="BG37" s="870"/>
      <c r="BH37" s="870"/>
      <c r="BI37" s="871"/>
      <c r="BJ37" s="364"/>
      <c r="BK37" s="364"/>
      <c r="BL37" s="364"/>
      <c r="BM37" s="364"/>
      <c r="BN37" s="364"/>
      <c r="BO37" s="226"/>
      <c r="BP37" s="226"/>
      <c r="BQ37" s="223">
        <v>31</v>
      </c>
      <c r="BR37" s="224"/>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16"/>
    </row>
    <row r="38" spans="1:131" ht="26.25" customHeight="1" x14ac:dyDescent="0.2">
      <c r="A38" s="227">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364"/>
      <c r="BK38" s="364"/>
      <c r="BL38" s="364"/>
      <c r="BM38" s="364"/>
      <c r="BN38" s="364"/>
      <c r="BO38" s="226"/>
      <c r="BP38" s="226"/>
      <c r="BQ38" s="223">
        <v>32</v>
      </c>
      <c r="BR38" s="224"/>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16"/>
    </row>
    <row r="39" spans="1:131" ht="26.25" customHeight="1" x14ac:dyDescent="0.2">
      <c r="A39" s="227">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364"/>
      <c r="BK39" s="364"/>
      <c r="BL39" s="364"/>
      <c r="BM39" s="364"/>
      <c r="BN39" s="364"/>
      <c r="BO39" s="226"/>
      <c r="BP39" s="226"/>
      <c r="BQ39" s="223">
        <v>33</v>
      </c>
      <c r="BR39" s="224"/>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16"/>
    </row>
    <row r="40" spans="1:131" ht="26.25" customHeight="1" x14ac:dyDescent="0.2">
      <c r="A40" s="223">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364"/>
      <c r="BK40" s="364"/>
      <c r="BL40" s="364"/>
      <c r="BM40" s="364"/>
      <c r="BN40" s="364"/>
      <c r="BO40" s="226"/>
      <c r="BP40" s="226"/>
      <c r="BQ40" s="223">
        <v>34</v>
      </c>
      <c r="BR40" s="224"/>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16"/>
    </row>
    <row r="41" spans="1:131" ht="26.25" customHeight="1" x14ac:dyDescent="0.2">
      <c r="A41" s="223">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364"/>
      <c r="BK41" s="364"/>
      <c r="BL41" s="364"/>
      <c r="BM41" s="364"/>
      <c r="BN41" s="364"/>
      <c r="BO41" s="226"/>
      <c r="BP41" s="226"/>
      <c r="BQ41" s="223">
        <v>35</v>
      </c>
      <c r="BR41" s="224"/>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16"/>
    </row>
    <row r="42" spans="1:131" ht="26.25" customHeight="1" x14ac:dyDescent="0.2">
      <c r="A42" s="223">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364"/>
      <c r="BK42" s="364"/>
      <c r="BL42" s="364"/>
      <c r="BM42" s="364"/>
      <c r="BN42" s="364"/>
      <c r="BO42" s="226"/>
      <c r="BP42" s="226"/>
      <c r="BQ42" s="223">
        <v>36</v>
      </c>
      <c r="BR42" s="224"/>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16"/>
    </row>
    <row r="43" spans="1:131" ht="26.25" customHeight="1" x14ac:dyDescent="0.2">
      <c r="A43" s="223">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364"/>
      <c r="BK43" s="364"/>
      <c r="BL43" s="364"/>
      <c r="BM43" s="364"/>
      <c r="BN43" s="364"/>
      <c r="BO43" s="226"/>
      <c r="BP43" s="226"/>
      <c r="BQ43" s="223">
        <v>37</v>
      </c>
      <c r="BR43" s="224"/>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16"/>
    </row>
    <row r="44" spans="1:131" ht="26.25" customHeight="1" x14ac:dyDescent="0.2">
      <c r="A44" s="223">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364"/>
      <c r="BK44" s="364"/>
      <c r="BL44" s="364"/>
      <c r="BM44" s="364"/>
      <c r="BN44" s="364"/>
      <c r="BO44" s="226"/>
      <c r="BP44" s="226"/>
      <c r="BQ44" s="223">
        <v>38</v>
      </c>
      <c r="BR44" s="224"/>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16"/>
    </row>
    <row r="45" spans="1:131" ht="26.25" customHeight="1" x14ac:dyDescent="0.2">
      <c r="A45" s="223">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364"/>
      <c r="BK45" s="364"/>
      <c r="BL45" s="364"/>
      <c r="BM45" s="364"/>
      <c r="BN45" s="364"/>
      <c r="BO45" s="226"/>
      <c r="BP45" s="226"/>
      <c r="BQ45" s="223">
        <v>39</v>
      </c>
      <c r="BR45" s="224"/>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16"/>
    </row>
    <row r="46" spans="1:131" ht="26.25" customHeight="1" x14ac:dyDescent="0.2">
      <c r="A46" s="223">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364"/>
      <c r="BK46" s="364"/>
      <c r="BL46" s="364"/>
      <c r="BM46" s="364"/>
      <c r="BN46" s="364"/>
      <c r="BO46" s="226"/>
      <c r="BP46" s="226"/>
      <c r="BQ46" s="223">
        <v>40</v>
      </c>
      <c r="BR46" s="224"/>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16"/>
    </row>
    <row r="47" spans="1:131" ht="26.25" customHeight="1" x14ac:dyDescent="0.2">
      <c r="A47" s="223">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364"/>
      <c r="BK47" s="364"/>
      <c r="BL47" s="364"/>
      <c r="BM47" s="364"/>
      <c r="BN47" s="364"/>
      <c r="BO47" s="226"/>
      <c r="BP47" s="226"/>
      <c r="BQ47" s="223">
        <v>41</v>
      </c>
      <c r="BR47" s="224"/>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16"/>
    </row>
    <row r="48" spans="1:131" ht="26.25" customHeight="1" x14ac:dyDescent="0.2">
      <c r="A48" s="223">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364"/>
      <c r="BK48" s="364"/>
      <c r="BL48" s="364"/>
      <c r="BM48" s="364"/>
      <c r="BN48" s="364"/>
      <c r="BO48" s="226"/>
      <c r="BP48" s="226"/>
      <c r="BQ48" s="223">
        <v>42</v>
      </c>
      <c r="BR48" s="224"/>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16"/>
    </row>
    <row r="49" spans="1:131" ht="26.25" customHeight="1" x14ac:dyDescent="0.2">
      <c r="A49" s="223">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364"/>
      <c r="BK49" s="364"/>
      <c r="BL49" s="364"/>
      <c r="BM49" s="364"/>
      <c r="BN49" s="364"/>
      <c r="BO49" s="226"/>
      <c r="BP49" s="226"/>
      <c r="BQ49" s="223">
        <v>43</v>
      </c>
      <c r="BR49" s="224"/>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16"/>
    </row>
    <row r="50" spans="1:131" ht="26.25" customHeight="1" x14ac:dyDescent="0.2">
      <c r="A50" s="223">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364"/>
      <c r="BK50" s="364"/>
      <c r="BL50" s="364"/>
      <c r="BM50" s="364"/>
      <c r="BN50" s="364"/>
      <c r="BO50" s="226"/>
      <c r="BP50" s="226"/>
      <c r="BQ50" s="223">
        <v>44</v>
      </c>
      <c r="BR50" s="224"/>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16"/>
    </row>
    <row r="51" spans="1:131" ht="26.25" customHeight="1" x14ac:dyDescent="0.2">
      <c r="A51" s="223">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364"/>
      <c r="BK51" s="364"/>
      <c r="BL51" s="364"/>
      <c r="BM51" s="364"/>
      <c r="BN51" s="364"/>
      <c r="BO51" s="226"/>
      <c r="BP51" s="226"/>
      <c r="BQ51" s="223">
        <v>45</v>
      </c>
      <c r="BR51" s="224"/>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16"/>
    </row>
    <row r="52" spans="1:131" ht="26.25" customHeight="1" x14ac:dyDescent="0.2">
      <c r="A52" s="223">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364"/>
      <c r="BK52" s="364"/>
      <c r="BL52" s="364"/>
      <c r="BM52" s="364"/>
      <c r="BN52" s="364"/>
      <c r="BO52" s="226"/>
      <c r="BP52" s="226"/>
      <c r="BQ52" s="223">
        <v>46</v>
      </c>
      <c r="BR52" s="224"/>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16"/>
    </row>
    <row r="53" spans="1:131" ht="26.25" customHeight="1" x14ac:dyDescent="0.2">
      <c r="A53" s="223">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364"/>
      <c r="BK53" s="364"/>
      <c r="BL53" s="364"/>
      <c r="BM53" s="364"/>
      <c r="BN53" s="364"/>
      <c r="BO53" s="226"/>
      <c r="BP53" s="226"/>
      <c r="BQ53" s="223">
        <v>47</v>
      </c>
      <c r="BR53" s="224"/>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16"/>
    </row>
    <row r="54" spans="1:131" ht="26.25" customHeight="1" x14ac:dyDescent="0.2">
      <c r="A54" s="223">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364"/>
      <c r="BK54" s="364"/>
      <c r="BL54" s="364"/>
      <c r="BM54" s="364"/>
      <c r="BN54" s="364"/>
      <c r="BO54" s="226"/>
      <c r="BP54" s="226"/>
      <c r="BQ54" s="223">
        <v>48</v>
      </c>
      <c r="BR54" s="224"/>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16"/>
    </row>
    <row r="55" spans="1:131" ht="26.25" customHeight="1" x14ac:dyDescent="0.2">
      <c r="A55" s="223">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364"/>
      <c r="BK55" s="364"/>
      <c r="BL55" s="364"/>
      <c r="BM55" s="364"/>
      <c r="BN55" s="364"/>
      <c r="BO55" s="226"/>
      <c r="BP55" s="226"/>
      <c r="BQ55" s="223">
        <v>49</v>
      </c>
      <c r="BR55" s="224"/>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16"/>
    </row>
    <row r="56" spans="1:131" ht="26.25" customHeight="1" x14ac:dyDescent="0.2">
      <c r="A56" s="223">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364"/>
      <c r="BK56" s="364"/>
      <c r="BL56" s="364"/>
      <c r="BM56" s="364"/>
      <c r="BN56" s="364"/>
      <c r="BO56" s="226"/>
      <c r="BP56" s="226"/>
      <c r="BQ56" s="223">
        <v>50</v>
      </c>
      <c r="BR56" s="224"/>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16"/>
    </row>
    <row r="57" spans="1:131" ht="26.25" customHeight="1" x14ac:dyDescent="0.2">
      <c r="A57" s="223">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364"/>
      <c r="BK57" s="364"/>
      <c r="BL57" s="364"/>
      <c r="BM57" s="364"/>
      <c r="BN57" s="364"/>
      <c r="BO57" s="226"/>
      <c r="BP57" s="226"/>
      <c r="BQ57" s="223">
        <v>51</v>
      </c>
      <c r="BR57" s="224"/>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16"/>
    </row>
    <row r="58" spans="1:131" ht="26.25" customHeight="1" x14ac:dyDescent="0.2">
      <c r="A58" s="223">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364"/>
      <c r="BK58" s="364"/>
      <c r="BL58" s="364"/>
      <c r="BM58" s="364"/>
      <c r="BN58" s="364"/>
      <c r="BO58" s="226"/>
      <c r="BP58" s="226"/>
      <c r="BQ58" s="223">
        <v>52</v>
      </c>
      <c r="BR58" s="224"/>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16"/>
    </row>
    <row r="59" spans="1:131" ht="26.25" customHeight="1" x14ac:dyDescent="0.2">
      <c r="A59" s="223">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364"/>
      <c r="BK59" s="364"/>
      <c r="BL59" s="364"/>
      <c r="BM59" s="364"/>
      <c r="BN59" s="364"/>
      <c r="BO59" s="226"/>
      <c r="BP59" s="226"/>
      <c r="BQ59" s="223">
        <v>53</v>
      </c>
      <c r="BR59" s="224"/>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16"/>
    </row>
    <row r="60" spans="1:131" ht="26.25" customHeight="1" x14ac:dyDescent="0.2">
      <c r="A60" s="223">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364"/>
      <c r="BK60" s="364"/>
      <c r="BL60" s="364"/>
      <c r="BM60" s="364"/>
      <c r="BN60" s="364"/>
      <c r="BO60" s="226"/>
      <c r="BP60" s="226"/>
      <c r="BQ60" s="223">
        <v>54</v>
      </c>
      <c r="BR60" s="224"/>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16"/>
    </row>
    <row r="61" spans="1:131" ht="26.25" customHeight="1" thickBot="1" x14ac:dyDescent="0.25">
      <c r="A61" s="223">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364"/>
      <c r="BK61" s="364"/>
      <c r="BL61" s="364"/>
      <c r="BM61" s="364"/>
      <c r="BN61" s="364"/>
      <c r="BO61" s="226"/>
      <c r="BP61" s="226"/>
      <c r="BQ61" s="223">
        <v>55</v>
      </c>
      <c r="BR61" s="224"/>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16"/>
    </row>
    <row r="62" spans="1:131" ht="26.25" customHeight="1" x14ac:dyDescent="0.2">
      <c r="A62" s="223">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338</v>
      </c>
      <c r="BK62" s="844"/>
      <c r="BL62" s="844"/>
      <c r="BM62" s="844"/>
      <c r="BN62" s="845"/>
      <c r="BO62" s="226"/>
      <c r="BP62" s="226"/>
      <c r="BQ62" s="223">
        <v>56</v>
      </c>
      <c r="BR62" s="224"/>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16"/>
    </row>
    <row r="63" spans="1:131" ht="26.25" customHeight="1" thickBot="1" x14ac:dyDescent="0.25">
      <c r="A63" s="225" t="s">
        <v>314</v>
      </c>
      <c r="B63" s="827" t="s">
        <v>339</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4614</v>
      </c>
      <c r="AG63" s="882"/>
      <c r="AH63" s="882"/>
      <c r="AI63" s="882"/>
      <c r="AJ63" s="883"/>
      <c r="AK63" s="884"/>
      <c r="AL63" s="879"/>
      <c r="AM63" s="879"/>
      <c r="AN63" s="879"/>
      <c r="AO63" s="879"/>
      <c r="AP63" s="882">
        <v>14216</v>
      </c>
      <c r="AQ63" s="882"/>
      <c r="AR63" s="882"/>
      <c r="AS63" s="882"/>
      <c r="AT63" s="882"/>
      <c r="AU63" s="882">
        <f>SUM(AU28:AY37)</f>
        <v>10443</v>
      </c>
      <c r="AV63" s="882"/>
      <c r="AW63" s="882"/>
      <c r="AX63" s="882"/>
      <c r="AY63" s="882"/>
      <c r="AZ63" s="886"/>
      <c r="BA63" s="886"/>
      <c r="BB63" s="886"/>
      <c r="BC63" s="886"/>
      <c r="BD63" s="886"/>
      <c r="BE63" s="887"/>
      <c r="BF63" s="887"/>
      <c r="BG63" s="887"/>
      <c r="BH63" s="887"/>
      <c r="BI63" s="888"/>
      <c r="BJ63" s="889" t="s">
        <v>47</v>
      </c>
      <c r="BK63" s="890"/>
      <c r="BL63" s="890"/>
      <c r="BM63" s="890"/>
      <c r="BN63" s="891"/>
      <c r="BO63" s="226"/>
      <c r="BP63" s="226"/>
      <c r="BQ63" s="223">
        <v>57</v>
      </c>
      <c r="BR63" s="224"/>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16"/>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16"/>
    </row>
    <row r="65" spans="1:131" ht="26.25" customHeight="1" thickBot="1" x14ac:dyDescent="0.25">
      <c r="A65" s="364" t="s">
        <v>340</v>
      </c>
      <c r="B65" s="364"/>
      <c r="C65" s="364"/>
      <c r="D65" s="364"/>
      <c r="E65" s="364"/>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4"/>
      <c r="AY65" s="364"/>
      <c r="AZ65" s="364"/>
      <c r="BA65" s="364"/>
      <c r="BB65" s="364"/>
      <c r="BC65" s="364"/>
      <c r="BD65" s="364"/>
      <c r="BE65" s="226"/>
      <c r="BF65" s="226"/>
      <c r="BG65" s="226"/>
      <c r="BH65" s="226"/>
      <c r="BI65" s="226"/>
      <c r="BJ65" s="226"/>
      <c r="BK65" s="226"/>
      <c r="BL65" s="226"/>
      <c r="BM65" s="226"/>
      <c r="BN65" s="226"/>
      <c r="BO65" s="226"/>
      <c r="BP65" s="226"/>
      <c r="BQ65" s="223">
        <v>59</v>
      </c>
      <c r="BR65" s="224"/>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16"/>
    </row>
    <row r="66" spans="1:131" ht="26.25" customHeight="1" x14ac:dyDescent="0.2">
      <c r="A66" s="765" t="s">
        <v>341</v>
      </c>
      <c r="B66" s="766"/>
      <c r="C66" s="766"/>
      <c r="D66" s="766"/>
      <c r="E66" s="766"/>
      <c r="F66" s="766"/>
      <c r="G66" s="766"/>
      <c r="H66" s="766"/>
      <c r="I66" s="766"/>
      <c r="J66" s="766"/>
      <c r="K66" s="766"/>
      <c r="L66" s="766"/>
      <c r="M66" s="766"/>
      <c r="N66" s="766"/>
      <c r="O66" s="766"/>
      <c r="P66" s="767"/>
      <c r="Q66" s="771" t="s">
        <v>318</v>
      </c>
      <c r="R66" s="772"/>
      <c r="S66" s="772"/>
      <c r="T66" s="772"/>
      <c r="U66" s="773"/>
      <c r="V66" s="771" t="s">
        <v>319</v>
      </c>
      <c r="W66" s="772"/>
      <c r="X66" s="772"/>
      <c r="Y66" s="772"/>
      <c r="Z66" s="773"/>
      <c r="AA66" s="771" t="s">
        <v>320</v>
      </c>
      <c r="AB66" s="772"/>
      <c r="AC66" s="772"/>
      <c r="AD66" s="772"/>
      <c r="AE66" s="773"/>
      <c r="AF66" s="892" t="s">
        <v>321</v>
      </c>
      <c r="AG66" s="853"/>
      <c r="AH66" s="853"/>
      <c r="AI66" s="853"/>
      <c r="AJ66" s="893"/>
      <c r="AK66" s="771" t="s">
        <v>322</v>
      </c>
      <c r="AL66" s="766"/>
      <c r="AM66" s="766"/>
      <c r="AN66" s="766"/>
      <c r="AO66" s="767"/>
      <c r="AP66" s="771" t="s">
        <v>323</v>
      </c>
      <c r="AQ66" s="772"/>
      <c r="AR66" s="772"/>
      <c r="AS66" s="772"/>
      <c r="AT66" s="773"/>
      <c r="AU66" s="771" t="s">
        <v>342</v>
      </c>
      <c r="AV66" s="772"/>
      <c r="AW66" s="772"/>
      <c r="AX66" s="772"/>
      <c r="AY66" s="773"/>
      <c r="AZ66" s="771" t="s">
        <v>292</v>
      </c>
      <c r="BA66" s="772"/>
      <c r="BB66" s="772"/>
      <c r="BC66" s="772"/>
      <c r="BD66" s="778"/>
      <c r="BE66" s="226"/>
      <c r="BF66" s="226"/>
      <c r="BG66" s="226"/>
      <c r="BH66" s="226"/>
      <c r="BI66" s="226"/>
      <c r="BJ66" s="226"/>
      <c r="BK66" s="226"/>
      <c r="BL66" s="226"/>
      <c r="BM66" s="226"/>
      <c r="BN66" s="226"/>
      <c r="BO66" s="226"/>
      <c r="BP66" s="226"/>
      <c r="BQ66" s="223">
        <v>60</v>
      </c>
      <c r="BR66" s="228"/>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16"/>
    </row>
    <row r="67" spans="1:131" ht="26.25" customHeight="1" thickBot="1" x14ac:dyDescent="0.25">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26"/>
      <c r="BF67" s="226"/>
      <c r="BG67" s="226"/>
      <c r="BH67" s="226"/>
      <c r="BI67" s="226"/>
      <c r="BJ67" s="226"/>
      <c r="BK67" s="226"/>
      <c r="BL67" s="226"/>
      <c r="BM67" s="226"/>
      <c r="BN67" s="226"/>
      <c r="BO67" s="226"/>
      <c r="BP67" s="226"/>
      <c r="BQ67" s="223">
        <v>61</v>
      </c>
      <c r="BR67" s="228"/>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16"/>
    </row>
    <row r="68" spans="1:131" ht="26.25" customHeight="1" thickTop="1" x14ac:dyDescent="0.2">
      <c r="A68" s="221">
        <v>1</v>
      </c>
      <c r="B68" s="907" t="s">
        <v>343</v>
      </c>
      <c r="C68" s="908"/>
      <c r="D68" s="908"/>
      <c r="E68" s="908"/>
      <c r="F68" s="908"/>
      <c r="G68" s="908"/>
      <c r="H68" s="908"/>
      <c r="I68" s="908"/>
      <c r="J68" s="908"/>
      <c r="K68" s="908"/>
      <c r="L68" s="908"/>
      <c r="M68" s="908"/>
      <c r="N68" s="908"/>
      <c r="O68" s="908"/>
      <c r="P68" s="909"/>
      <c r="Q68" s="910">
        <v>6322</v>
      </c>
      <c r="R68" s="904"/>
      <c r="S68" s="904"/>
      <c r="T68" s="904"/>
      <c r="U68" s="904"/>
      <c r="V68" s="904">
        <v>6688</v>
      </c>
      <c r="W68" s="904"/>
      <c r="X68" s="904"/>
      <c r="Y68" s="904"/>
      <c r="Z68" s="904"/>
      <c r="AA68" s="904">
        <v>-366</v>
      </c>
      <c r="AB68" s="904"/>
      <c r="AC68" s="904"/>
      <c r="AD68" s="904"/>
      <c r="AE68" s="904"/>
      <c r="AF68" s="904">
        <v>3512</v>
      </c>
      <c r="AG68" s="904"/>
      <c r="AH68" s="904"/>
      <c r="AI68" s="904"/>
      <c r="AJ68" s="904"/>
      <c r="AK68" s="904" t="s">
        <v>304</v>
      </c>
      <c r="AL68" s="904"/>
      <c r="AM68" s="904"/>
      <c r="AN68" s="904"/>
      <c r="AO68" s="904"/>
      <c r="AP68" s="904">
        <v>15424</v>
      </c>
      <c r="AQ68" s="904"/>
      <c r="AR68" s="904"/>
      <c r="AS68" s="904"/>
      <c r="AT68" s="904"/>
      <c r="AU68" s="904" t="s">
        <v>304</v>
      </c>
      <c r="AV68" s="904"/>
      <c r="AW68" s="904"/>
      <c r="AX68" s="904"/>
      <c r="AY68" s="904"/>
      <c r="AZ68" s="905"/>
      <c r="BA68" s="905"/>
      <c r="BB68" s="905"/>
      <c r="BC68" s="905"/>
      <c r="BD68" s="906"/>
      <c r="BE68" s="226"/>
      <c r="BF68" s="226"/>
      <c r="BG68" s="226"/>
      <c r="BH68" s="226"/>
      <c r="BI68" s="226"/>
      <c r="BJ68" s="226"/>
      <c r="BK68" s="226"/>
      <c r="BL68" s="226"/>
      <c r="BM68" s="226"/>
      <c r="BN68" s="226"/>
      <c r="BO68" s="226"/>
      <c r="BP68" s="226"/>
      <c r="BQ68" s="223">
        <v>62</v>
      </c>
      <c r="BR68" s="228"/>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16"/>
    </row>
    <row r="69" spans="1:131" ht="26.25" customHeight="1" x14ac:dyDescent="0.2">
      <c r="A69" s="223">
        <v>2</v>
      </c>
      <c r="B69" s="911" t="s">
        <v>344</v>
      </c>
      <c r="C69" s="912"/>
      <c r="D69" s="912"/>
      <c r="E69" s="912"/>
      <c r="F69" s="912"/>
      <c r="G69" s="912"/>
      <c r="H69" s="912"/>
      <c r="I69" s="912"/>
      <c r="J69" s="912"/>
      <c r="K69" s="912"/>
      <c r="L69" s="912"/>
      <c r="M69" s="912"/>
      <c r="N69" s="912"/>
      <c r="O69" s="912"/>
      <c r="P69" s="913"/>
      <c r="Q69" s="914">
        <v>911</v>
      </c>
      <c r="R69" s="868"/>
      <c r="S69" s="868"/>
      <c r="T69" s="868"/>
      <c r="U69" s="868"/>
      <c r="V69" s="868">
        <v>909</v>
      </c>
      <c r="W69" s="868"/>
      <c r="X69" s="868"/>
      <c r="Y69" s="868"/>
      <c r="Z69" s="868"/>
      <c r="AA69" s="868">
        <v>2</v>
      </c>
      <c r="AB69" s="868"/>
      <c r="AC69" s="868"/>
      <c r="AD69" s="868"/>
      <c r="AE69" s="868"/>
      <c r="AF69" s="868">
        <v>2</v>
      </c>
      <c r="AG69" s="868"/>
      <c r="AH69" s="868"/>
      <c r="AI69" s="868"/>
      <c r="AJ69" s="868"/>
      <c r="AK69" s="868" t="s">
        <v>304</v>
      </c>
      <c r="AL69" s="868"/>
      <c r="AM69" s="868"/>
      <c r="AN69" s="868"/>
      <c r="AO69" s="868"/>
      <c r="AP69" s="868" t="s">
        <v>304</v>
      </c>
      <c r="AQ69" s="868"/>
      <c r="AR69" s="868"/>
      <c r="AS69" s="868"/>
      <c r="AT69" s="868"/>
      <c r="AU69" s="868" t="s">
        <v>304</v>
      </c>
      <c r="AV69" s="868"/>
      <c r="AW69" s="868"/>
      <c r="AX69" s="868"/>
      <c r="AY69" s="868"/>
      <c r="AZ69" s="870"/>
      <c r="BA69" s="870"/>
      <c r="BB69" s="870"/>
      <c r="BC69" s="870"/>
      <c r="BD69" s="871"/>
      <c r="BE69" s="226"/>
      <c r="BF69" s="226"/>
      <c r="BG69" s="226"/>
      <c r="BH69" s="226"/>
      <c r="BI69" s="226"/>
      <c r="BJ69" s="226"/>
      <c r="BK69" s="226"/>
      <c r="BL69" s="226"/>
      <c r="BM69" s="226"/>
      <c r="BN69" s="226"/>
      <c r="BO69" s="226"/>
      <c r="BP69" s="226"/>
      <c r="BQ69" s="223">
        <v>63</v>
      </c>
      <c r="BR69" s="228"/>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16"/>
    </row>
    <row r="70" spans="1:131" ht="26.25" customHeight="1" x14ac:dyDescent="0.2">
      <c r="A70" s="223">
        <v>3</v>
      </c>
      <c r="B70" s="911" t="s">
        <v>345</v>
      </c>
      <c r="C70" s="912"/>
      <c r="D70" s="912"/>
      <c r="E70" s="912"/>
      <c r="F70" s="912"/>
      <c r="G70" s="912"/>
      <c r="H70" s="912"/>
      <c r="I70" s="912"/>
      <c r="J70" s="912"/>
      <c r="K70" s="912"/>
      <c r="L70" s="912"/>
      <c r="M70" s="912"/>
      <c r="N70" s="912"/>
      <c r="O70" s="912"/>
      <c r="P70" s="913"/>
      <c r="Q70" s="914">
        <v>303798</v>
      </c>
      <c r="R70" s="868"/>
      <c r="S70" s="868"/>
      <c r="T70" s="868"/>
      <c r="U70" s="868"/>
      <c r="V70" s="868">
        <v>300652</v>
      </c>
      <c r="W70" s="868"/>
      <c r="X70" s="868"/>
      <c r="Y70" s="868"/>
      <c r="Z70" s="868"/>
      <c r="AA70" s="868">
        <v>3146</v>
      </c>
      <c r="AB70" s="868"/>
      <c r="AC70" s="868"/>
      <c r="AD70" s="868"/>
      <c r="AE70" s="868"/>
      <c r="AF70" s="868">
        <v>3146</v>
      </c>
      <c r="AG70" s="868"/>
      <c r="AH70" s="868"/>
      <c r="AI70" s="868"/>
      <c r="AJ70" s="868"/>
      <c r="AK70" s="868">
        <v>5678</v>
      </c>
      <c r="AL70" s="868"/>
      <c r="AM70" s="868"/>
      <c r="AN70" s="868"/>
      <c r="AO70" s="868"/>
      <c r="AP70" s="868" t="s">
        <v>304</v>
      </c>
      <c r="AQ70" s="868"/>
      <c r="AR70" s="868"/>
      <c r="AS70" s="868"/>
      <c r="AT70" s="868"/>
      <c r="AU70" s="868" t="s">
        <v>304</v>
      </c>
      <c r="AV70" s="868"/>
      <c r="AW70" s="868"/>
      <c r="AX70" s="868"/>
      <c r="AY70" s="868"/>
      <c r="AZ70" s="870"/>
      <c r="BA70" s="870"/>
      <c r="BB70" s="870"/>
      <c r="BC70" s="870"/>
      <c r="BD70" s="871"/>
      <c r="BE70" s="226"/>
      <c r="BF70" s="226"/>
      <c r="BG70" s="226"/>
      <c r="BH70" s="226"/>
      <c r="BI70" s="226"/>
      <c r="BJ70" s="226"/>
      <c r="BK70" s="226"/>
      <c r="BL70" s="226"/>
      <c r="BM70" s="226"/>
      <c r="BN70" s="226"/>
      <c r="BO70" s="226"/>
      <c r="BP70" s="226"/>
      <c r="BQ70" s="223">
        <v>64</v>
      </c>
      <c r="BR70" s="228"/>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16"/>
    </row>
    <row r="71" spans="1:131" ht="26.25" customHeight="1" x14ac:dyDescent="0.2">
      <c r="A71" s="223">
        <v>4</v>
      </c>
      <c r="B71" s="911" t="s">
        <v>346</v>
      </c>
      <c r="C71" s="912"/>
      <c r="D71" s="912"/>
      <c r="E71" s="912"/>
      <c r="F71" s="912"/>
      <c r="G71" s="912"/>
      <c r="H71" s="912"/>
      <c r="I71" s="912"/>
      <c r="J71" s="912"/>
      <c r="K71" s="912"/>
      <c r="L71" s="912"/>
      <c r="M71" s="912"/>
      <c r="N71" s="912"/>
      <c r="O71" s="912"/>
      <c r="P71" s="913"/>
      <c r="Q71" s="914">
        <v>5106</v>
      </c>
      <c r="R71" s="868"/>
      <c r="S71" s="868"/>
      <c r="T71" s="868"/>
      <c r="U71" s="868"/>
      <c r="V71" s="868">
        <v>4768</v>
      </c>
      <c r="W71" s="868"/>
      <c r="X71" s="868"/>
      <c r="Y71" s="868"/>
      <c r="Z71" s="868"/>
      <c r="AA71" s="868">
        <v>338</v>
      </c>
      <c r="AB71" s="868"/>
      <c r="AC71" s="868"/>
      <c r="AD71" s="868"/>
      <c r="AE71" s="868"/>
      <c r="AF71" s="868">
        <v>338</v>
      </c>
      <c r="AG71" s="868"/>
      <c r="AH71" s="868"/>
      <c r="AI71" s="868"/>
      <c r="AJ71" s="868"/>
      <c r="AK71" s="868">
        <v>240</v>
      </c>
      <c r="AL71" s="868"/>
      <c r="AM71" s="868"/>
      <c r="AN71" s="868"/>
      <c r="AO71" s="868"/>
      <c r="AP71" s="868" t="s">
        <v>304</v>
      </c>
      <c r="AQ71" s="868"/>
      <c r="AR71" s="868"/>
      <c r="AS71" s="868"/>
      <c r="AT71" s="868"/>
      <c r="AU71" s="868" t="s">
        <v>304</v>
      </c>
      <c r="AV71" s="868"/>
      <c r="AW71" s="868"/>
      <c r="AX71" s="868"/>
      <c r="AY71" s="868"/>
      <c r="AZ71" s="870"/>
      <c r="BA71" s="870"/>
      <c r="BB71" s="870"/>
      <c r="BC71" s="870"/>
      <c r="BD71" s="871"/>
      <c r="BE71" s="226"/>
      <c r="BF71" s="226"/>
      <c r="BG71" s="226"/>
      <c r="BH71" s="226"/>
      <c r="BI71" s="226"/>
      <c r="BJ71" s="226"/>
      <c r="BK71" s="226"/>
      <c r="BL71" s="226"/>
      <c r="BM71" s="226"/>
      <c r="BN71" s="226"/>
      <c r="BO71" s="226"/>
      <c r="BP71" s="226"/>
      <c r="BQ71" s="223">
        <v>65</v>
      </c>
      <c r="BR71" s="228"/>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16"/>
    </row>
    <row r="72" spans="1:131" ht="26.25" customHeight="1" x14ac:dyDescent="0.2">
      <c r="A72" s="223">
        <v>5</v>
      </c>
      <c r="B72" s="911" t="s">
        <v>347</v>
      </c>
      <c r="C72" s="912"/>
      <c r="D72" s="912"/>
      <c r="E72" s="912"/>
      <c r="F72" s="912"/>
      <c r="G72" s="912"/>
      <c r="H72" s="912"/>
      <c r="I72" s="912"/>
      <c r="J72" s="912"/>
      <c r="K72" s="912"/>
      <c r="L72" s="912"/>
      <c r="M72" s="912"/>
      <c r="N72" s="912"/>
      <c r="O72" s="912"/>
      <c r="P72" s="913"/>
      <c r="Q72" s="914">
        <v>940</v>
      </c>
      <c r="R72" s="868"/>
      <c r="S72" s="868"/>
      <c r="T72" s="868"/>
      <c r="U72" s="868"/>
      <c r="V72" s="868">
        <v>691</v>
      </c>
      <c r="W72" s="868"/>
      <c r="X72" s="868"/>
      <c r="Y72" s="868"/>
      <c r="Z72" s="868"/>
      <c r="AA72" s="868">
        <v>249</v>
      </c>
      <c r="AB72" s="868"/>
      <c r="AC72" s="868"/>
      <c r="AD72" s="868"/>
      <c r="AE72" s="868"/>
      <c r="AF72" s="868">
        <v>249</v>
      </c>
      <c r="AG72" s="868"/>
      <c r="AH72" s="868"/>
      <c r="AI72" s="868"/>
      <c r="AJ72" s="868"/>
      <c r="AK72" s="868" t="s">
        <v>304</v>
      </c>
      <c r="AL72" s="868"/>
      <c r="AM72" s="868"/>
      <c r="AN72" s="868"/>
      <c r="AO72" s="868"/>
      <c r="AP72" s="868" t="s">
        <v>304</v>
      </c>
      <c r="AQ72" s="868"/>
      <c r="AR72" s="868"/>
      <c r="AS72" s="868"/>
      <c r="AT72" s="868"/>
      <c r="AU72" s="868" t="s">
        <v>304</v>
      </c>
      <c r="AV72" s="868"/>
      <c r="AW72" s="868"/>
      <c r="AX72" s="868"/>
      <c r="AY72" s="868"/>
      <c r="AZ72" s="870"/>
      <c r="BA72" s="870"/>
      <c r="BB72" s="870"/>
      <c r="BC72" s="870"/>
      <c r="BD72" s="871"/>
      <c r="BE72" s="226"/>
      <c r="BF72" s="226"/>
      <c r="BG72" s="226"/>
      <c r="BH72" s="226"/>
      <c r="BI72" s="226"/>
      <c r="BJ72" s="226"/>
      <c r="BK72" s="226"/>
      <c r="BL72" s="226"/>
      <c r="BM72" s="226"/>
      <c r="BN72" s="226"/>
      <c r="BO72" s="226"/>
      <c r="BP72" s="226"/>
      <c r="BQ72" s="223">
        <v>66</v>
      </c>
      <c r="BR72" s="228"/>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16"/>
    </row>
    <row r="73" spans="1:131" ht="26.25" customHeight="1" x14ac:dyDescent="0.2">
      <c r="A73" s="223">
        <v>6</v>
      </c>
      <c r="B73" s="911" t="s">
        <v>348</v>
      </c>
      <c r="C73" s="912"/>
      <c r="D73" s="912"/>
      <c r="E73" s="912"/>
      <c r="F73" s="912"/>
      <c r="G73" s="912"/>
      <c r="H73" s="912"/>
      <c r="I73" s="912"/>
      <c r="J73" s="912"/>
      <c r="K73" s="912"/>
      <c r="L73" s="912"/>
      <c r="M73" s="912"/>
      <c r="N73" s="912"/>
      <c r="O73" s="912"/>
      <c r="P73" s="913"/>
      <c r="Q73" s="914">
        <v>245</v>
      </c>
      <c r="R73" s="868"/>
      <c r="S73" s="868"/>
      <c r="T73" s="868"/>
      <c r="U73" s="868"/>
      <c r="V73" s="868">
        <v>236</v>
      </c>
      <c r="W73" s="868"/>
      <c r="X73" s="868"/>
      <c r="Y73" s="868"/>
      <c r="Z73" s="868"/>
      <c r="AA73" s="868">
        <v>9</v>
      </c>
      <c r="AB73" s="868"/>
      <c r="AC73" s="868"/>
      <c r="AD73" s="868"/>
      <c r="AE73" s="868"/>
      <c r="AF73" s="868">
        <v>9</v>
      </c>
      <c r="AG73" s="868"/>
      <c r="AH73" s="868"/>
      <c r="AI73" s="868"/>
      <c r="AJ73" s="868"/>
      <c r="AK73" s="868">
        <v>238</v>
      </c>
      <c r="AL73" s="868"/>
      <c r="AM73" s="868"/>
      <c r="AN73" s="868"/>
      <c r="AO73" s="868"/>
      <c r="AP73" s="868" t="s">
        <v>304</v>
      </c>
      <c r="AQ73" s="868"/>
      <c r="AR73" s="868"/>
      <c r="AS73" s="868"/>
      <c r="AT73" s="868"/>
      <c r="AU73" s="868" t="s">
        <v>304</v>
      </c>
      <c r="AV73" s="868"/>
      <c r="AW73" s="868"/>
      <c r="AX73" s="868"/>
      <c r="AY73" s="868"/>
      <c r="AZ73" s="870"/>
      <c r="BA73" s="870"/>
      <c r="BB73" s="870"/>
      <c r="BC73" s="870"/>
      <c r="BD73" s="871"/>
      <c r="BE73" s="226"/>
      <c r="BF73" s="226"/>
      <c r="BG73" s="226"/>
      <c r="BH73" s="226"/>
      <c r="BI73" s="226"/>
      <c r="BJ73" s="226"/>
      <c r="BK73" s="226"/>
      <c r="BL73" s="226"/>
      <c r="BM73" s="226"/>
      <c r="BN73" s="226"/>
      <c r="BO73" s="226"/>
      <c r="BP73" s="226"/>
      <c r="BQ73" s="223">
        <v>67</v>
      </c>
      <c r="BR73" s="228"/>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16"/>
    </row>
    <row r="74" spans="1:131" ht="26.25" customHeight="1" x14ac:dyDescent="0.2">
      <c r="A74" s="223">
        <v>7</v>
      </c>
      <c r="B74" s="911" t="s">
        <v>349</v>
      </c>
      <c r="C74" s="912"/>
      <c r="D74" s="912"/>
      <c r="E74" s="912"/>
      <c r="F74" s="912"/>
      <c r="G74" s="912"/>
      <c r="H74" s="912"/>
      <c r="I74" s="912"/>
      <c r="J74" s="912"/>
      <c r="K74" s="912"/>
      <c r="L74" s="912"/>
      <c r="M74" s="912"/>
      <c r="N74" s="912"/>
      <c r="O74" s="912"/>
      <c r="P74" s="913"/>
      <c r="Q74" s="914">
        <v>85</v>
      </c>
      <c r="R74" s="868"/>
      <c r="S74" s="868"/>
      <c r="T74" s="868"/>
      <c r="U74" s="868"/>
      <c r="V74" s="868">
        <v>72</v>
      </c>
      <c r="W74" s="868"/>
      <c r="X74" s="868"/>
      <c r="Y74" s="868"/>
      <c r="Z74" s="868"/>
      <c r="AA74" s="868">
        <v>13</v>
      </c>
      <c r="AB74" s="868"/>
      <c r="AC74" s="868"/>
      <c r="AD74" s="868"/>
      <c r="AE74" s="868"/>
      <c r="AF74" s="868">
        <v>13</v>
      </c>
      <c r="AG74" s="868"/>
      <c r="AH74" s="868"/>
      <c r="AI74" s="868"/>
      <c r="AJ74" s="868"/>
      <c r="AK74" s="868">
        <v>15</v>
      </c>
      <c r="AL74" s="868"/>
      <c r="AM74" s="868"/>
      <c r="AN74" s="868"/>
      <c r="AO74" s="868"/>
      <c r="AP74" s="868" t="s">
        <v>304</v>
      </c>
      <c r="AQ74" s="868"/>
      <c r="AR74" s="868"/>
      <c r="AS74" s="868"/>
      <c r="AT74" s="868"/>
      <c r="AU74" s="868" t="s">
        <v>304</v>
      </c>
      <c r="AV74" s="868"/>
      <c r="AW74" s="868"/>
      <c r="AX74" s="868"/>
      <c r="AY74" s="868"/>
      <c r="AZ74" s="870"/>
      <c r="BA74" s="870"/>
      <c r="BB74" s="870"/>
      <c r="BC74" s="870"/>
      <c r="BD74" s="871"/>
      <c r="BE74" s="226"/>
      <c r="BF74" s="226"/>
      <c r="BG74" s="226"/>
      <c r="BH74" s="226"/>
      <c r="BI74" s="226"/>
      <c r="BJ74" s="226"/>
      <c r="BK74" s="226"/>
      <c r="BL74" s="226"/>
      <c r="BM74" s="226"/>
      <c r="BN74" s="226"/>
      <c r="BO74" s="226"/>
      <c r="BP74" s="226"/>
      <c r="BQ74" s="223">
        <v>68</v>
      </c>
      <c r="BR74" s="228"/>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16"/>
    </row>
    <row r="75" spans="1:131" ht="26.25" customHeight="1" x14ac:dyDescent="0.2">
      <c r="A75" s="223">
        <v>8</v>
      </c>
      <c r="B75" s="911" t="s">
        <v>350</v>
      </c>
      <c r="C75" s="912"/>
      <c r="D75" s="912"/>
      <c r="E75" s="912"/>
      <c r="F75" s="912"/>
      <c r="G75" s="912"/>
      <c r="H75" s="912"/>
      <c r="I75" s="912"/>
      <c r="J75" s="912"/>
      <c r="K75" s="912"/>
      <c r="L75" s="912"/>
      <c r="M75" s="912"/>
      <c r="N75" s="912"/>
      <c r="O75" s="912"/>
      <c r="P75" s="913"/>
      <c r="Q75" s="915">
        <v>981</v>
      </c>
      <c r="R75" s="916"/>
      <c r="S75" s="916"/>
      <c r="T75" s="916"/>
      <c r="U75" s="872"/>
      <c r="V75" s="917">
        <v>929</v>
      </c>
      <c r="W75" s="916"/>
      <c r="X75" s="916"/>
      <c r="Y75" s="916"/>
      <c r="Z75" s="872"/>
      <c r="AA75" s="917">
        <v>52</v>
      </c>
      <c r="AB75" s="916"/>
      <c r="AC75" s="916"/>
      <c r="AD75" s="916"/>
      <c r="AE75" s="872"/>
      <c r="AF75" s="917">
        <v>52</v>
      </c>
      <c r="AG75" s="916"/>
      <c r="AH75" s="916"/>
      <c r="AI75" s="916"/>
      <c r="AJ75" s="872"/>
      <c r="AK75" s="917" t="s">
        <v>304</v>
      </c>
      <c r="AL75" s="916"/>
      <c r="AM75" s="916"/>
      <c r="AN75" s="916"/>
      <c r="AO75" s="872"/>
      <c r="AP75" s="917">
        <v>43</v>
      </c>
      <c r="AQ75" s="916"/>
      <c r="AR75" s="916"/>
      <c r="AS75" s="916"/>
      <c r="AT75" s="872"/>
      <c r="AU75" s="917">
        <v>30</v>
      </c>
      <c r="AV75" s="916"/>
      <c r="AW75" s="916"/>
      <c r="AX75" s="916"/>
      <c r="AY75" s="872"/>
      <c r="AZ75" s="870"/>
      <c r="BA75" s="870"/>
      <c r="BB75" s="870"/>
      <c r="BC75" s="870"/>
      <c r="BD75" s="871"/>
      <c r="BE75" s="226"/>
      <c r="BF75" s="226"/>
      <c r="BG75" s="226"/>
      <c r="BH75" s="226"/>
      <c r="BI75" s="226"/>
      <c r="BJ75" s="226"/>
      <c r="BK75" s="226"/>
      <c r="BL75" s="226"/>
      <c r="BM75" s="226"/>
      <c r="BN75" s="226"/>
      <c r="BO75" s="226"/>
      <c r="BP75" s="226"/>
      <c r="BQ75" s="223">
        <v>69</v>
      </c>
      <c r="BR75" s="228"/>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16"/>
    </row>
    <row r="76" spans="1:131" ht="26.25" customHeight="1" x14ac:dyDescent="0.2">
      <c r="A76" s="223">
        <v>9</v>
      </c>
      <c r="B76" s="911" t="s">
        <v>351</v>
      </c>
      <c r="C76" s="912"/>
      <c r="D76" s="912"/>
      <c r="E76" s="912"/>
      <c r="F76" s="912"/>
      <c r="G76" s="912"/>
      <c r="H76" s="912"/>
      <c r="I76" s="912"/>
      <c r="J76" s="912"/>
      <c r="K76" s="912"/>
      <c r="L76" s="912"/>
      <c r="M76" s="912"/>
      <c r="N76" s="912"/>
      <c r="O76" s="912"/>
      <c r="P76" s="913"/>
      <c r="Q76" s="915">
        <v>57</v>
      </c>
      <c r="R76" s="916"/>
      <c r="S76" s="916"/>
      <c r="T76" s="916"/>
      <c r="U76" s="872"/>
      <c r="V76" s="917">
        <v>52</v>
      </c>
      <c r="W76" s="916"/>
      <c r="X76" s="916"/>
      <c r="Y76" s="916"/>
      <c r="Z76" s="872"/>
      <c r="AA76" s="917">
        <v>5</v>
      </c>
      <c r="AB76" s="916"/>
      <c r="AC76" s="916"/>
      <c r="AD76" s="916"/>
      <c r="AE76" s="872"/>
      <c r="AF76" s="917">
        <v>5</v>
      </c>
      <c r="AG76" s="916"/>
      <c r="AH76" s="916"/>
      <c r="AI76" s="916"/>
      <c r="AJ76" s="872"/>
      <c r="AK76" s="917" t="s">
        <v>304</v>
      </c>
      <c r="AL76" s="916"/>
      <c r="AM76" s="916"/>
      <c r="AN76" s="916"/>
      <c r="AO76" s="872"/>
      <c r="AP76" s="917" t="s">
        <v>304</v>
      </c>
      <c r="AQ76" s="916"/>
      <c r="AR76" s="916"/>
      <c r="AS76" s="916"/>
      <c r="AT76" s="872"/>
      <c r="AU76" s="917" t="s">
        <v>304</v>
      </c>
      <c r="AV76" s="916"/>
      <c r="AW76" s="916"/>
      <c r="AX76" s="916"/>
      <c r="AY76" s="872"/>
      <c r="AZ76" s="870"/>
      <c r="BA76" s="870"/>
      <c r="BB76" s="870"/>
      <c r="BC76" s="870"/>
      <c r="BD76" s="871"/>
      <c r="BE76" s="226"/>
      <c r="BF76" s="226"/>
      <c r="BG76" s="226"/>
      <c r="BH76" s="226"/>
      <c r="BI76" s="226"/>
      <c r="BJ76" s="226"/>
      <c r="BK76" s="226"/>
      <c r="BL76" s="226"/>
      <c r="BM76" s="226"/>
      <c r="BN76" s="226"/>
      <c r="BO76" s="226"/>
      <c r="BP76" s="226"/>
      <c r="BQ76" s="223">
        <v>70</v>
      </c>
      <c r="BR76" s="228"/>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16"/>
    </row>
    <row r="77" spans="1:131" ht="26.25" customHeight="1" x14ac:dyDescent="0.2">
      <c r="A77" s="223">
        <v>10</v>
      </c>
      <c r="B77" s="911"/>
      <c r="C77" s="912"/>
      <c r="D77" s="912"/>
      <c r="E77" s="912"/>
      <c r="F77" s="912"/>
      <c r="G77" s="912"/>
      <c r="H77" s="912"/>
      <c r="I77" s="912"/>
      <c r="J77" s="912"/>
      <c r="K77" s="912"/>
      <c r="L77" s="912"/>
      <c r="M77" s="912"/>
      <c r="N77" s="912"/>
      <c r="O77" s="912"/>
      <c r="P77" s="913"/>
      <c r="Q77" s="915"/>
      <c r="R77" s="916"/>
      <c r="S77" s="916"/>
      <c r="T77" s="916"/>
      <c r="U77" s="872"/>
      <c r="V77" s="917"/>
      <c r="W77" s="916"/>
      <c r="X77" s="916"/>
      <c r="Y77" s="916"/>
      <c r="Z77" s="872"/>
      <c r="AA77" s="917"/>
      <c r="AB77" s="916"/>
      <c r="AC77" s="916"/>
      <c r="AD77" s="916"/>
      <c r="AE77" s="872"/>
      <c r="AF77" s="917"/>
      <c r="AG77" s="916"/>
      <c r="AH77" s="916"/>
      <c r="AI77" s="916"/>
      <c r="AJ77" s="872"/>
      <c r="AK77" s="917"/>
      <c r="AL77" s="916"/>
      <c r="AM77" s="916"/>
      <c r="AN77" s="916"/>
      <c r="AO77" s="872"/>
      <c r="AP77" s="917"/>
      <c r="AQ77" s="916"/>
      <c r="AR77" s="916"/>
      <c r="AS77" s="916"/>
      <c r="AT77" s="872"/>
      <c r="AU77" s="917"/>
      <c r="AV77" s="916"/>
      <c r="AW77" s="916"/>
      <c r="AX77" s="916"/>
      <c r="AY77" s="872"/>
      <c r="AZ77" s="870"/>
      <c r="BA77" s="870"/>
      <c r="BB77" s="870"/>
      <c r="BC77" s="870"/>
      <c r="BD77" s="871"/>
      <c r="BE77" s="226"/>
      <c r="BF77" s="226"/>
      <c r="BG77" s="226"/>
      <c r="BH77" s="226"/>
      <c r="BI77" s="226"/>
      <c r="BJ77" s="226"/>
      <c r="BK77" s="226"/>
      <c r="BL77" s="226"/>
      <c r="BM77" s="226"/>
      <c r="BN77" s="226"/>
      <c r="BO77" s="226"/>
      <c r="BP77" s="226"/>
      <c r="BQ77" s="223">
        <v>71</v>
      </c>
      <c r="BR77" s="228"/>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16"/>
    </row>
    <row r="78" spans="1:131" ht="26.25" customHeight="1" x14ac:dyDescent="0.2">
      <c r="A78" s="223">
        <v>11</v>
      </c>
      <c r="B78" s="911"/>
      <c r="C78" s="912"/>
      <c r="D78" s="912"/>
      <c r="E78" s="912"/>
      <c r="F78" s="912"/>
      <c r="G78" s="912"/>
      <c r="H78" s="912"/>
      <c r="I78" s="912"/>
      <c r="J78" s="912"/>
      <c r="K78" s="912"/>
      <c r="L78" s="912"/>
      <c r="M78" s="912"/>
      <c r="N78" s="912"/>
      <c r="O78" s="912"/>
      <c r="P78" s="913"/>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26"/>
      <c r="BF78" s="226"/>
      <c r="BG78" s="226"/>
      <c r="BH78" s="226"/>
      <c r="BI78" s="226"/>
      <c r="BJ78" s="216"/>
      <c r="BK78" s="216"/>
      <c r="BL78" s="216"/>
      <c r="BM78" s="216"/>
      <c r="BN78" s="216"/>
      <c r="BO78" s="226"/>
      <c r="BP78" s="226"/>
      <c r="BQ78" s="223">
        <v>72</v>
      </c>
      <c r="BR78" s="228"/>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16"/>
    </row>
    <row r="79" spans="1:131" ht="26.25" customHeight="1" x14ac:dyDescent="0.2">
      <c r="A79" s="223">
        <v>12</v>
      </c>
      <c r="B79" s="911"/>
      <c r="C79" s="912"/>
      <c r="D79" s="912"/>
      <c r="E79" s="912"/>
      <c r="F79" s="912"/>
      <c r="G79" s="912"/>
      <c r="H79" s="912"/>
      <c r="I79" s="912"/>
      <c r="J79" s="912"/>
      <c r="K79" s="912"/>
      <c r="L79" s="912"/>
      <c r="M79" s="912"/>
      <c r="N79" s="912"/>
      <c r="O79" s="912"/>
      <c r="P79" s="913"/>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26"/>
      <c r="BF79" s="226"/>
      <c r="BG79" s="226"/>
      <c r="BH79" s="226"/>
      <c r="BI79" s="226"/>
      <c r="BJ79" s="216"/>
      <c r="BK79" s="216"/>
      <c r="BL79" s="216"/>
      <c r="BM79" s="216"/>
      <c r="BN79" s="216"/>
      <c r="BO79" s="226"/>
      <c r="BP79" s="226"/>
      <c r="BQ79" s="223">
        <v>73</v>
      </c>
      <c r="BR79" s="228"/>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16"/>
    </row>
    <row r="80" spans="1:131" ht="26.25" customHeight="1" x14ac:dyDescent="0.2">
      <c r="A80" s="223">
        <v>13</v>
      </c>
      <c r="B80" s="911"/>
      <c r="C80" s="912"/>
      <c r="D80" s="912"/>
      <c r="E80" s="912"/>
      <c r="F80" s="912"/>
      <c r="G80" s="912"/>
      <c r="H80" s="912"/>
      <c r="I80" s="912"/>
      <c r="J80" s="912"/>
      <c r="K80" s="912"/>
      <c r="L80" s="912"/>
      <c r="M80" s="912"/>
      <c r="N80" s="912"/>
      <c r="O80" s="912"/>
      <c r="P80" s="913"/>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26"/>
      <c r="BF80" s="226"/>
      <c r="BG80" s="226"/>
      <c r="BH80" s="226"/>
      <c r="BI80" s="226"/>
      <c r="BJ80" s="226"/>
      <c r="BK80" s="226"/>
      <c r="BL80" s="226"/>
      <c r="BM80" s="226"/>
      <c r="BN80" s="226"/>
      <c r="BO80" s="226"/>
      <c r="BP80" s="226"/>
      <c r="BQ80" s="223">
        <v>74</v>
      </c>
      <c r="BR80" s="228"/>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16"/>
    </row>
    <row r="81" spans="1:131" ht="26.25" customHeight="1" x14ac:dyDescent="0.2">
      <c r="A81" s="223">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26"/>
      <c r="BF81" s="226"/>
      <c r="BG81" s="226"/>
      <c r="BH81" s="226"/>
      <c r="BI81" s="226"/>
      <c r="BJ81" s="226"/>
      <c r="BK81" s="226"/>
      <c r="BL81" s="226"/>
      <c r="BM81" s="226"/>
      <c r="BN81" s="226"/>
      <c r="BO81" s="226"/>
      <c r="BP81" s="226"/>
      <c r="BQ81" s="223">
        <v>75</v>
      </c>
      <c r="BR81" s="228"/>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16"/>
    </row>
    <row r="82" spans="1:131" ht="26.25" customHeight="1" x14ac:dyDescent="0.2">
      <c r="A82" s="223">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26"/>
      <c r="BF82" s="226"/>
      <c r="BG82" s="226"/>
      <c r="BH82" s="226"/>
      <c r="BI82" s="226"/>
      <c r="BJ82" s="226"/>
      <c r="BK82" s="226"/>
      <c r="BL82" s="226"/>
      <c r="BM82" s="226"/>
      <c r="BN82" s="226"/>
      <c r="BO82" s="226"/>
      <c r="BP82" s="226"/>
      <c r="BQ82" s="223">
        <v>76</v>
      </c>
      <c r="BR82" s="228"/>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16"/>
    </row>
    <row r="83" spans="1:131" ht="26.25" customHeight="1" x14ac:dyDescent="0.2">
      <c r="A83" s="223">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26"/>
      <c r="BF83" s="226"/>
      <c r="BG83" s="226"/>
      <c r="BH83" s="226"/>
      <c r="BI83" s="226"/>
      <c r="BJ83" s="226"/>
      <c r="BK83" s="226"/>
      <c r="BL83" s="226"/>
      <c r="BM83" s="226"/>
      <c r="BN83" s="226"/>
      <c r="BO83" s="226"/>
      <c r="BP83" s="226"/>
      <c r="BQ83" s="223">
        <v>77</v>
      </c>
      <c r="BR83" s="228"/>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16"/>
    </row>
    <row r="84" spans="1:131" ht="26.25" customHeight="1" x14ac:dyDescent="0.2">
      <c r="A84" s="223">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26"/>
      <c r="BF84" s="226"/>
      <c r="BG84" s="226"/>
      <c r="BH84" s="226"/>
      <c r="BI84" s="226"/>
      <c r="BJ84" s="226"/>
      <c r="BK84" s="226"/>
      <c r="BL84" s="226"/>
      <c r="BM84" s="226"/>
      <c r="BN84" s="226"/>
      <c r="BO84" s="226"/>
      <c r="BP84" s="226"/>
      <c r="BQ84" s="223">
        <v>78</v>
      </c>
      <c r="BR84" s="228"/>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16"/>
    </row>
    <row r="85" spans="1:131" ht="26.25" customHeight="1" x14ac:dyDescent="0.2">
      <c r="A85" s="223">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26"/>
      <c r="BF85" s="226"/>
      <c r="BG85" s="226"/>
      <c r="BH85" s="226"/>
      <c r="BI85" s="226"/>
      <c r="BJ85" s="226"/>
      <c r="BK85" s="226"/>
      <c r="BL85" s="226"/>
      <c r="BM85" s="226"/>
      <c r="BN85" s="226"/>
      <c r="BO85" s="226"/>
      <c r="BP85" s="226"/>
      <c r="BQ85" s="223">
        <v>79</v>
      </c>
      <c r="BR85" s="228"/>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16"/>
    </row>
    <row r="86" spans="1:131" ht="26.25" customHeight="1" x14ac:dyDescent="0.2">
      <c r="A86" s="223">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26"/>
      <c r="BF86" s="226"/>
      <c r="BG86" s="226"/>
      <c r="BH86" s="226"/>
      <c r="BI86" s="226"/>
      <c r="BJ86" s="226"/>
      <c r="BK86" s="226"/>
      <c r="BL86" s="226"/>
      <c r="BM86" s="226"/>
      <c r="BN86" s="226"/>
      <c r="BO86" s="226"/>
      <c r="BP86" s="226"/>
      <c r="BQ86" s="223">
        <v>80</v>
      </c>
      <c r="BR86" s="228"/>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16"/>
    </row>
    <row r="87" spans="1:131" ht="26.25" customHeight="1" x14ac:dyDescent="0.2">
      <c r="A87" s="229">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26"/>
      <c r="BF87" s="226"/>
      <c r="BG87" s="226"/>
      <c r="BH87" s="226"/>
      <c r="BI87" s="226"/>
      <c r="BJ87" s="226"/>
      <c r="BK87" s="226"/>
      <c r="BL87" s="226"/>
      <c r="BM87" s="226"/>
      <c r="BN87" s="226"/>
      <c r="BO87" s="226"/>
      <c r="BP87" s="226"/>
      <c r="BQ87" s="223">
        <v>81</v>
      </c>
      <c r="BR87" s="228"/>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16"/>
    </row>
    <row r="88" spans="1:131" ht="26.25" customHeight="1" thickBot="1" x14ac:dyDescent="0.25">
      <c r="A88" s="225" t="s">
        <v>314</v>
      </c>
      <c r="B88" s="827" t="s">
        <v>352</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f>SUM(AF68:AJ76)</f>
        <v>7326</v>
      </c>
      <c r="AG88" s="882"/>
      <c r="AH88" s="882"/>
      <c r="AI88" s="882"/>
      <c r="AJ88" s="882"/>
      <c r="AK88" s="879"/>
      <c r="AL88" s="879"/>
      <c r="AM88" s="879"/>
      <c r="AN88" s="879"/>
      <c r="AO88" s="879"/>
      <c r="AP88" s="882">
        <f>SUM(AP68:AT76)</f>
        <v>15467</v>
      </c>
      <c r="AQ88" s="882"/>
      <c r="AR88" s="882"/>
      <c r="AS88" s="882"/>
      <c r="AT88" s="882"/>
      <c r="AU88" s="882">
        <v>30</v>
      </c>
      <c r="AV88" s="882"/>
      <c r="AW88" s="882"/>
      <c r="AX88" s="882"/>
      <c r="AY88" s="882"/>
      <c r="AZ88" s="887"/>
      <c r="BA88" s="887"/>
      <c r="BB88" s="887"/>
      <c r="BC88" s="887"/>
      <c r="BD88" s="888"/>
      <c r="BE88" s="226"/>
      <c r="BF88" s="226"/>
      <c r="BG88" s="226"/>
      <c r="BH88" s="226"/>
      <c r="BI88" s="226"/>
      <c r="BJ88" s="226"/>
      <c r="BK88" s="226"/>
      <c r="BL88" s="226"/>
      <c r="BM88" s="226"/>
      <c r="BN88" s="226"/>
      <c r="BO88" s="226"/>
      <c r="BP88" s="226"/>
      <c r="BQ88" s="223">
        <v>82</v>
      </c>
      <c r="BR88" s="228"/>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16"/>
    </row>
    <row r="89" spans="1:131" ht="26.25"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16"/>
    </row>
    <row r="90" spans="1:131" ht="26.25"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16"/>
    </row>
    <row r="91" spans="1:131" ht="26.25"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16"/>
    </row>
    <row r="92" spans="1:131" ht="26.25"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16"/>
    </row>
    <row r="93" spans="1:131" ht="26.25"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16"/>
    </row>
    <row r="94" spans="1:131" ht="26.25"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16"/>
    </row>
    <row r="95" spans="1:131" ht="26.25"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16"/>
    </row>
    <row r="96" spans="1:131" ht="26.25"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16"/>
    </row>
    <row r="97" spans="1:131" ht="26.25"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16"/>
    </row>
    <row r="98" spans="1:131" ht="26.25"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16"/>
    </row>
    <row r="99" spans="1:131" ht="26.25"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16"/>
    </row>
    <row r="100" spans="1:131" ht="26.25"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16"/>
    </row>
    <row r="101" spans="1:131" ht="26.25"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16"/>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314</v>
      </c>
      <c r="BR102" s="827" t="s">
        <v>353</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f>SUM(CR7:CV11)</f>
        <v>413</v>
      </c>
      <c r="CS102" s="890"/>
      <c r="CT102" s="890"/>
      <c r="CU102" s="890"/>
      <c r="CV102" s="929"/>
      <c r="CW102" s="928">
        <f>SUM(CW7:DA11)</f>
        <v>52</v>
      </c>
      <c r="CX102" s="890"/>
      <c r="CY102" s="890"/>
      <c r="CZ102" s="890"/>
      <c r="DA102" s="929"/>
      <c r="DB102" s="928" t="s">
        <v>304</v>
      </c>
      <c r="DC102" s="890"/>
      <c r="DD102" s="890"/>
      <c r="DE102" s="890"/>
      <c r="DF102" s="929"/>
      <c r="DG102" s="928" t="s">
        <v>304</v>
      </c>
      <c r="DH102" s="890"/>
      <c r="DI102" s="890"/>
      <c r="DJ102" s="890"/>
      <c r="DK102" s="929"/>
      <c r="DL102" s="928" t="s">
        <v>304</v>
      </c>
      <c r="DM102" s="890"/>
      <c r="DN102" s="890"/>
      <c r="DO102" s="890"/>
      <c r="DP102" s="929"/>
      <c r="DQ102" s="928" t="s">
        <v>304</v>
      </c>
      <c r="DR102" s="890"/>
      <c r="DS102" s="890"/>
      <c r="DT102" s="890"/>
      <c r="DU102" s="929"/>
      <c r="DV102" s="827"/>
      <c r="DW102" s="828"/>
      <c r="DX102" s="828"/>
      <c r="DY102" s="828"/>
      <c r="DZ102" s="952"/>
      <c r="EA102" s="216"/>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3" t="s">
        <v>354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16"/>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4" t="s">
        <v>355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16"/>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361" t="s">
        <v>356</v>
      </c>
      <c r="B107" s="365"/>
      <c r="C107" s="365"/>
      <c r="D107" s="365"/>
      <c r="E107" s="365"/>
      <c r="F107" s="365"/>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E107" s="365"/>
      <c r="AF107" s="365"/>
      <c r="AG107" s="365"/>
      <c r="AH107" s="365"/>
      <c r="AI107" s="365"/>
      <c r="AJ107" s="365"/>
      <c r="AK107" s="365"/>
      <c r="AL107" s="365"/>
      <c r="AM107" s="365"/>
      <c r="AN107" s="365"/>
      <c r="AO107" s="365"/>
      <c r="AP107" s="365"/>
      <c r="AQ107" s="365"/>
      <c r="AR107" s="365"/>
      <c r="AS107" s="365"/>
      <c r="AT107" s="365"/>
      <c r="AU107" s="361" t="s">
        <v>357</v>
      </c>
      <c r="AV107" s="365"/>
      <c r="AW107" s="365"/>
      <c r="AX107" s="365"/>
      <c r="AY107" s="365"/>
      <c r="AZ107" s="365"/>
      <c r="BA107" s="365"/>
      <c r="BB107" s="365"/>
      <c r="BC107" s="365"/>
      <c r="BD107" s="365"/>
      <c r="BE107" s="365"/>
      <c r="BF107" s="365"/>
      <c r="BG107" s="365"/>
      <c r="BH107" s="365"/>
      <c r="BI107" s="365"/>
      <c r="BJ107" s="365"/>
      <c r="BK107" s="365"/>
      <c r="BL107" s="365"/>
      <c r="BM107" s="365"/>
      <c r="BN107" s="365"/>
      <c r="BO107" s="365"/>
      <c r="BP107" s="365"/>
      <c r="BQ107" s="365"/>
      <c r="BR107" s="365"/>
      <c r="BS107" s="365"/>
      <c r="BT107" s="365"/>
      <c r="BU107" s="365"/>
      <c r="BV107" s="365"/>
      <c r="BW107" s="365"/>
      <c r="BX107" s="365"/>
      <c r="BY107" s="365"/>
      <c r="BZ107" s="365"/>
      <c r="CA107" s="365"/>
      <c r="CB107" s="365"/>
      <c r="CC107" s="365"/>
      <c r="CD107" s="365"/>
      <c r="CE107" s="365"/>
      <c r="CF107" s="365"/>
      <c r="CG107" s="365"/>
      <c r="CH107" s="365"/>
      <c r="CI107" s="365"/>
      <c r="CJ107" s="365"/>
      <c r="CK107" s="365"/>
      <c r="CL107" s="365"/>
      <c r="CM107" s="365"/>
      <c r="CN107" s="365"/>
      <c r="CO107" s="365"/>
      <c r="CP107" s="365"/>
      <c r="CQ107" s="365"/>
      <c r="CR107" s="365"/>
      <c r="CS107" s="365"/>
      <c r="CT107" s="365"/>
      <c r="CU107" s="365"/>
      <c r="CV107" s="365"/>
      <c r="CW107" s="365"/>
      <c r="CX107" s="365"/>
      <c r="CY107" s="365"/>
      <c r="CZ107" s="365"/>
      <c r="DA107" s="365"/>
      <c r="DB107" s="365"/>
      <c r="DC107" s="365"/>
      <c r="DD107" s="365"/>
      <c r="DE107" s="365"/>
      <c r="DF107" s="365"/>
      <c r="DG107" s="365"/>
      <c r="DH107" s="365"/>
      <c r="DI107" s="365"/>
      <c r="DJ107" s="365"/>
      <c r="DK107" s="365"/>
      <c r="DL107" s="365"/>
      <c r="DM107" s="365"/>
      <c r="DN107" s="365"/>
      <c r="DO107" s="365"/>
      <c r="DP107" s="365"/>
      <c r="DQ107" s="365"/>
      <c r="DR107" s="365"/>
      <c r="DS107" s="365"/>
      <c r="DT107" s="365"/>
      <c r="DU107" s="365"/>
      <c r="DV107" s="365"/>
      <c r="DW107" s="365"/>
      <c r="DX107" s="365"/>
      <c r="DY107" s="365"/>
      <c r="DZ107" s="365"/>
    </row>
    <row r="108" spans="1:131" s="216" customFormat="1" ht="26.25" customHeight="1" x14ac:dyDescent="0.2">
      <c r="A108" s="955" t="s">
        <v>358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359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16" customFormat="1" ht="26.25" customHeight="1" x14ac:dyDescent="0.2">
      <c r="A109" s="950" t="s">
        <v>360</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361</v>
      </c>
      <c r="AB109" s="931"/>
      <c r="AC109" s="931"/>
      <c r="AD109" s="931"/>
      <c r="AE109" s="932"/>
      <c r="AF109" s="930" t="s">
        <v>362</v>
      </c>
      <c r="AG109" s="931"/>
      <c r="AH109" s="931"/>
      <c r="AI109" s="931"/>
      <c r="AJ109" s="932"/>
      <c r="AK109" s="930" t="s">
        <v>222</v>
      </c>
      <c r="AL109" s="931"/>
      <c r="AM109" s="931"/>
      <c r="AN109" s="931"/>
      <c r="AO109" s="932"/>
      <c r="AP109" s="930" t="s">
        <v>363</v>
      </c>
      <c r="AQ109" s="931"/>
      <c r="AR109" s="931"/>
      <c r="AS109" s="931"/>
      <c r="AT109" s="933"/>
      <c r="AU109" s="950" t="s">
        <v>360</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361</v>
      </c>
      <c r="BR109" s="931"/>
      <c r="BS109" s="931"/>
      <c r="BT109" s="931"/>
      <c r="BU109" s="932"/>
      <c r="BV109" s="930" t="s">
        <v>362</v>
      </c>
      <c r="BW109" s="931"/>
      <c r="BX109" s="931"/>
      <c r="BY109" s="931"/>
      <c r="BZ109" s="932"/>
      <c r="CA109" s="930" t="s">
        <v>222</v>
      </c>
      <c r="CB109" s="931"/>
      <c r="CC109" s="931"/>
      <c r="CD109" s="931"/>
      <c r="CE109" s="932"/>
      <c r="CF109" s="951" t="s">
        <v>363</v>
      </c>
      <c r="CG109" s="951"/>
      <c r="CH109" s="951"/>
      <c r="CI109" s="951"/>
      <c r="CJ109" s="951"/>
      <c r="CK109" s="930" t="s">
        <v>364</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361</v>
      </c>
      <c r="DH109" s="931"/>
      <c r="DI109" s="931"/>
      <c r="DJ109" s="931"/>
      <c r="DK109" s="932"/>
      <c r="DL109" s="930" t="s">
        <v>362</v>
      </c>
      <c r="DM109" s="931"/>
      <c r="DN109" s="931"/>
      <c r="DO109" s="931"/>
      <c r="DP109" s="932"/>
      <c r="DQ109" s="930" t="s">
        <v>222</v>
      </c>
      <c r="DR109" s="931"/>
      <c r="DS109" s="931"/>
      <c r="DT109" s="931"/>
      <c r="DU109" s="932"/>
      <c r="DV109" s="930" t="s">
        <v>363</v>
      </c>
      <c r="DW109" s="931"/>
      <c r="DX109" s="931"/>
      <c r="DY109" s="931"/>
      <c r="DZ109" s="933"/>
    </row>
    <row r="110" spans="1:131" s="216" customFormat="1" ht="26.25" customHeight="1" x14ac:dyDescent="0.2">
      <c r="A110" s="934" t="s">
        <v>365</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1908882</v>
      </c>
      <c r="AB110" s="938"/>
      <c r="AC110" s="938"/>
      <c r="AD110" s="938"/>
      <c r="AE110" s="939"/>
      <c r="AF110" s="940">
        <v>1992766</v>
      </c>
      <c r="AG110" s="938"/>
      <c r="AH110" s="938"/>
      <c r="AI110" s="938"/>
      <c r="AJ110" s="939"/>
      <c r="AK110" s="940">
        <v>2030423</v>
      </c>
      <c r="AL110" s="938"/>
      <c r="AM110" s="938"/>
      <c r="AN110" s="938"/>
      <c r="AO110" s="939"/>
      <c r="AP110" s="941">
        <v>20.7</v>
      </c>
      <c r="AQ110" s="942"/>
      <c r="AR110" s="942"/>
      <c r="AS110" s="942"/>
      <c r="AT110" s="943"/>
      <c r="AU110" s="944" t="s">
        <v>366</v>
      </c>
      <c r="AV110" s="945"/>
      <c r="AW110" s="945"/>
      <c r="AX110" s="945"/>
      <c r="AY110" s="945"/>
      <c r="AZ110" s="967" t="s">
        <v>367</v>
      </c>
      <c r="BA110" s="935"/>
      <c r="BB110" s="935"/>
      <c r="BC110" s="935"/>
      <c r="BD110" s="935"/>
      <c r="BE110" s="935"/>
      <c r="BF110" s="935"/>
      <c r="BG110" s="935"/>
      <c r="BH110" s="935"/>
      <c r="BI110" s="935"/>
      <c r="BJ110" s="935"/>
      <c r="BK110" s="935"/>
      <c r="BL110" s="935"/>
      <c r="BM110" s="935"/>
      <c r="BN110" s="935"/>
      <c r="BO110" s="935"/>
      <c r="BP110" s="936"/>
      <c r="BQ110" s="968">
        <v>19762317</v>
      </c>
      <c r="BR110" s="969"/>
      <c r="BS110" s="969"/>
      <c r="BT110" s="969"/>
      <c r="BU110" s="969"/>
      <c r="BV110" s="969">
        <v>19436853</v>
      </c>
      <c r="BW110" s="969"/>
      <c r="BX110" s="969"/>
      <c r="BY110" s="969"/>
      <c r="BZ110" s="969"/>
      <c r="CA110" s="969">
        <v>18193336</v>
      </c>
      <c r="CB110" s="969"/>
      <c r="CC110" s="969"/>
      <c r="CD110" s="969"/>
      <c r="CE110" s="969"/>
      <c r="CF110" s="982">
        <v>185</v>
      </c>
      <c r="CG110" s="983"/>
      <c r="CH110" s="983"/>
      <c r="CI110" s="983"/>
      <c r="CJ110" s="983"/>
      <c r="CK110" s="984" t="s">
        <v>368</v>
      </c>
      <c r="CL110" s="985"/>
      <c r="CM110" s="967" t="s">
        <v>369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47</v>
      </c>
      <c r="DH110" s="969"/>
      <c r="DI110" s="969"/>
      <c r="DJ110" s="969"/>
      <c r="DK110" s="969"/>
      <c r="DL110" s="969" t="s">
        <v>47</v>
      </c>
      <c r="DM110" s="969"/>
      <c r="DN110" s="969"/>
      <c r="DO110" s="969"/>
      <c r="DP110" s="969"/>
      <c r="DQ110" s="969" t="s">
        <v>47</v>
      </c>
      <c r="DR110" s="969"/>
      <c r="DS110" s="969"/>
      <c r="DT110" s="969"/>
      <c r="DU110" s="969"/>
      <c r="DV110" s="970" t="s">
        <v>47</v>
      </c>
      <c r="DW110" s="970"/>
      <c r="DX110" s="970"/>
      <c r="DY110" s="970"/>
      <c r="DZ110" s="971"/>
    </row>
    <row r="111" spans="1:131" s="216" customFormat="1" ht="26.25" customHeight="1" x14ac:dyDescent="0.2">
      <c r="A111" s="972" t="s">
        <v>370</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47</v>
      </c>
      <c r="AB111" s="976"/>
      <c r="AC111" s="976"/>
      <c r="AD111" s="976"/>
      <c r="AE111" s="977"/>
      <c r="AF111" s="978" t="s">
        <v>47</v>
      </c>
      <c r="AG111" s="976"/>
      <c r="AH111" s="976"/>
      <c r="AI111" s="976"/>
      <c r="AJ111" s="977"/>
      <c r="AK111" s="978" t="s">
        <v>47</v>
      </c>
      <c r="AL111" s="976"/>
      <c r="AM111" s="976"/>
      <c r="AN111" s="976"/>
      <c r="AO111" s="977"/>
      <c r="AP111" s="979" t="s">
        <v>47</v>
      </c>
      <c r="AQ111" s="980"/>
      <c r="AR111" s="980"/>
      <c r="AS111" s="980"/>
      <c r="AT111" s="981"/>
      <c r="AU111" s="946"/>
      <c r="AV111" s="947"/>
      <c r="AW111" s="947"/>
      <c r="AX111" s="947"/>
      <c r="AY111" s="947"/>
      <c r="AZ111" s="960" t="s">
        <v>371</v>
      </c>
      <c r="BA111" s="961"/>
      <c r="BB111" s="961"/>
      <c r="BC111" s="961"/>
      <c r="BD111" s="961"/>
      <c r="BE111" s="961"/>
      <c r="BF111" s="961"/>
      <c r="BG111" s="961"/>
      <c r="BH111" s="961"/>
      <c r="BI111" s="961"/>
      <c r="BJ111" s="961"/>
      <c r="BK111" s="961"/>
      <c r="BL111" s="961"/>
      <c r="BM111" s="961"/>
      <c r="BN111" s="961"/>
      <c r="BO111" s="961"/>
      <c r="BP111" s="962"/>
      <c r="BQ111" s="963">
        <v>64401</v>
      </c>
      <c r="BR111" s="964"/>
      <c r="BS111" s="964"/>
      <c r="BT111" s="964"/>
      <c r="BU111" s="964"/>
      <c r="BV111" s="964">
        <v>50511</v>
      </c>
      <c r="BW111" s="964"/>
      <c r="BX111" s="964"/>
      <c r="BY111" s="964"/>
      <c r="BZ111" s="964"/>
      <c r="CA111" s="964">
        <v>37909</v>
      </c>
      <c r="CB111" s="964"/>
      <c r="CC111" s="964"/>
      <c r="CD111" s="964"/>
      <c r="CE111" s="964"/>
      <c r="CF111" s="958">
        <v>0.4</v>
      </c>
      <c r="CG111" s="959"/>
      <c r="CH111" s="959"/>
      <c r="CI111" s="959"/>
      <c r="CJ111" s="959"/>
      <c r="CK111" s="986"/>
      <c r="CL111" s="987"/>
      <c r="CM111" s="960" t="s">
        <v>372</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47</v>
      </c>
      <c r="DH111" s="964"/>
      <c r="DI111" s="964"/>
      <c r="DJ111" s="964"/>
      <c r="DK111" s="964"/>
      <c r="DL111" s="964" t="s">
        <v>47</v>
      </c>
      <c r="DM111" s="964"/>
      <c r="DN111" s="964"/>
      <c r="DO111" s="964"/>
      <c r="DP111" s="964"/>
      <c r="DQ111" s="964" t="s">
        <v>47</v>
      </c>
      <c r="DR111" s="964"/>
      <c r="DS111" s="964"/>
      <c r="DT111" s="964"/>
      <c r="DU111" s="964"/>
      <c r="DV111" s="965" t="s">
        <v>47</v>
      </c>
      <c r="DW111" s="965"/>
      <c r="DX111" s="965"/>
      <c r="DY111" s="965"/>
      <c r="DZ111" s="966"/>
    </row>
    <row r="112" spans="1:131" s="216" customFormat="1" ht="26.25" customHeight="1" x14ac:dyDescent="0.2">
      <c r="A112" s="990" t="s">
        <v>373</v>
      </c>
      <c r="B112" s="991"/>
      <c r="C112" s="961" t="s">
        <v>374</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47</v>
      </c>
      <c r="AB112" s="997"/>
      <c r="AC112" s="997"/>
      <c r="AD112" s="997"/>
      <c r="AE112" s="998"/>
      <c r="AF112" s="999" t="s">
        <v>47</v>
      </c>
      <c r="AG112" s="997"/>
      <c r="AH112" s="997"/>
      <c r="AI112" s="997"/>
      <c r="AJ112" s="998"/>
      <c r="AK112" s="999" t="s">
        <v>47</v>
      </c>
      <c r="AL112" s="997"/>
      <c r="AM112" s="997"/>
      <c r="AN112" s="997"/>
      <c r="AO112" s="998"/>
      <c r="AP112" s="1000" t="s">
        <v>47</v>
      </c>
      <c r="AQ112" s="1001"/>
      <c r="AR112" s="1001"/>
      <c r="AS112" s="1001"/>
      <c r="AT112" s="1002"/>
      <c r="AU112" s="946"/>
      <c r="AV112" s="947"/>
      <c r="AW112" s="947"/>
      <c r="AX112" s="947"/>
      <c r="AY112" s="947"/>
      <c r="AZ112" s="960" t="s">
        <v>375</v>
      </c>
      <c r="BA112" s="961"/>
      <c r="BB112" s="961"/>
      <c r="BC112" s="961"/>
      <c r="BD112" s="961"/>
      <c r="BE112" s="961"/>
      <c r="BF112" s="961"/>
      <c r="BG112" s="961"/>
      <c r="BH112" s="961"/>
      <c r="BI112" s="961"/>
      <c r="BJ112" s="961"/>
      <c r="BK112" s="961"/>
      <c r="BL112" s="961"/>
      <c r="BM112" s="961"/>
      <c r="BN112" s="961"/>
      <c r="BO112" s="961"/>
      <c r="BP112" s="962"/>
      <c r="BQ112" s="963">
        <v>12134472</v>
      </c>
      <c r="BR112" s="964"/>
      <c r="BS112" s="964"/>
      <c r="BT112" s="964"/>
      <c r="BU112" s="964"/>
      <c r="BV112" s="964">
        <v>11113136</v>
      </c>
      <c r="BW112" s="964"/>
      <c r="BX112" s="964"/>
      <c r="BY112" s="964"/>
      <c r="BZ112" s="964"/>
      <c r="CA112" s="964">
        <v>10442887</v>
      </c>
      <c r="CB112" s="964"/>
      <c r="CC112" s="964"/>
      <c r="CD112" s="964"/>
      <c r="CE112" s="964"/>
      <c r="CF112" s="958">
        <v>106.2</v>
      </c>
      <c r="CG112" s="959"/>
      <c r="CH112" s="959"/>
      <c r="CI112" s="959"/>
      <c r="CJ112" s="959"/>
      <c r="CK112" s="986"/>
      <c r="CL112" s="987"/>
      <c r="CM112" s="960" t="s">
        <v>376</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v>9000</v>
      </c>
      <c r="DH112" s="964"/>
      <c r="DI112" s="964"/>
      <c r="DJ112" s="964"/>
      <c r="DK112" s="964"/>
      <c r="DL112" s="964">
        <v>9000</v>
      </c>
      <c r="DM112" s="964"/>
      <c r="DN112" s="964"/>
      <c r="DO112" s="964"/>
      <c r="DP112" s="964"/>
      <c r="DQ112" s="964">
        <v>8583</v>
      </c>
      <c r="DR112" s="964"/>
      <c r="DS112" s="964"/>
      <c r="DT112" s="964"/>
      <c r="DU112" s="964"/>
      <c r="DV112" s="965">
        <v>0.1</v>
      </c>
      <c r="DW112" s="965"/>
      <c r="DX112" s="965"/>
      <c r="DY112" s="965"/>
      <c r="DZ112" s="966"/>
    </row>
    <row r="113" spans="1:130" s="216" customFormat="1" ht="26.25" customHeight="1" x14ac:dyDescent="0.2">
      <c r="A113" s="992"/>
      <c r="B113" s="993"/>
      <c r="C113" s="961" t="s">
        <v>377</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1611729</v>
      </c>
      <c r="AB113" s="976"/>
      <c r="AC113" s="976"/>
      <c r="AD113" s="976"/>
      <c r="AE113" s="977"/>
      <c r="AF113" s="978">
        <v>1649887</v>
      </c>
      <c r="AG113" s="976"/>
      <c r="AH113" s="976"/>
      <c r="AI113" s="976"/>
      <c r="AJ113" s="977"/>
      <c r="AK113" s="978">
        <v>1304866</v>
      </c>
      <c r="AL113" s="976"/>
      <c r="AM113" s="976"/>
      <c r="AN113" s="976"/>
      <c r="AO113" s="977"/>
      <c r="AP113" s="979">
        <v>13.3</v>
      </c>
      <c r="AQ113" s="980"/>
      <c r="AR113" s="980"/>
      <c r="AS113" s="980"/>
      <c r="AT113" s="981"/>
      <c r="AU113" s="946"/>
      <c r="AV113" s="947"/>
      <c r="AW113" s="947"/>
      <c r="AX113" s="947"/>
      <c r="AY113" s="947"/>
      <c r="AZ113" s="960" t="s">
        <v>378</v>
      </c>
      <c r="BA113" s="961"/>
      <c r="BB113" s="961"/>
      <c r="BC113" s="961"/>
      <c r="BD113" s="961"/>
      <c r="BE113" s="961"/>
      <c r="BF113" s="961"/>
      <c r="BG113" s="961"/>
      <c r="BH113" s="961"/>
      <c r="BI113" s="961"/>
      <c r="BJ113" s="961"/>
      <c r="BK113" s="961"/>
      <c r="BL113" s="961"/>
      <c r="BM113" s="961"/>
      <c r="BN113" s="961"/>
      <c r="BO113" s="961"/>
      <c r="BP113" s="962"/>
      <c r="BQ113" s="963">
        <v>107846</v>
      </c>
      <c r="BR113" s="964"/>
      <c r="BS113" s="964"/>
      <c r="BT113" s="964"/>
      <c r="BU113" s="964"/>
      <c r="BV113" s="964">
        <v>64490</v>
      </c>
      <c r="BW113" s="964"/>
      <c r="BX113" s="964"/>
      <c r="BY113" s="964"/>
      <c r="BZ113" s="964"/>
      <c r="CA113" s="964">
        <v>29660</v>
      </c>
      <c r="CB113" s="964"/>
      <c r="CC113" s="964"/>
      <c r="CD113" s="964"/>
      <c r="CE113" s="964"/>
      <c r="CF113" s="958">
        <v>0.3</v>
      </c>
      <c r="CG113" s="959"/>
      <c r="CH113" s="959"/>
      <c r="CI113" s="959"/>
      <c r="CJ113" s="959"/>
      <c r="CK113" s="986"/>
      <c r="CL113" s="987"/>
      <c r="CM113" s="960" t="s">
        <v>379</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47</v>
      </c>
      <c r="DH113" s="997"/>
      <c r="DI113" s="997"/>
      <c r="DJ113" s="997"/>
      <c r="DK113" s="998"/>
      <c r="DL113" s="999" t="s">
        <v>47</v>
      </c>
      <c r="DM113" s="997"/>
      <c r="DN113" s="997"/>
      <c r="DO113" s="997"/>
      <c r="DP113" s="998"/>
      <c r="DQ113" s="999" t="s">
        <v>47</v>
      </c>
      <c r="DR113" s="997"/>
      <c r="DS113" s="997"/>
      <c r="DT113" s="997"/>
      <c r="DU113" s="998"/>
      <c r="DV113" s="1000" t="s">
        <v>47</v>
      </c>
      <c r="DW113" s="1001"/>
      <c r="DX113" s="1001"/>
      <c r="DY113" s="1001"/>
      <c r="DZ113" s="1002"/>
    </row>
    <row r="114" spans="1:130" s="216" customFormat="1" ht="26.25" customHeight="1" x14ac:dyDescent="0.2">
      <c r="A114" s="992"/>
      <c r="B114" s="993"/>
      <c r="C114" s="961" t="s">
        <v>380</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56046</v>
      </c>
      <c r="AB114" s="997"/>
      <c r="AC114" s="997"/>
      <c r="AD114" s="997"/>
      <c r="AE114" s="998"/>
      <c r="AF114" s="999">
        <v>45232</v>
      </c>
      <c r="AG114" s="997"/>
      <c r="AH114" s="997"/>
      <c r="AI114" s="997"/>
      <c r="AJ114" s="998"/>
      <c r="AK114" s="999">
        <v>35874</v>
      </c>
      <c r="AL114" s="997"/>
      <c r="AM114" s="997"/>
      <c r="AN114" s="997"/>
      <c r="AO114" s="998"/>
      <c r="AP114" s="1000">
        <v>0.4</v>
      </c>
      <c r="AQ114" s="1001"/>
      <c r="AR114" s="1001"/>
      <c r="AS114" s="1001"/>
      <c r="AT114" s="1002"/>
      <c r="AU114" s="946"/>
      <c r="AV114" s="947"/>
      <c r="AW114" s="947"/>
      <c r="AX114" s="947"/>
      <c r="AY114" s="947"/>
      <c r="AZ114" s="960" t="s">
        <v>381</v>
      </c>
      <c r="BA114" s="961"/>
      <c r="BB114" s="961"/>
      <c r="BC114" s="961"/>
      <c r="BD114" s="961"/>
      <c r="BE114" s="961"/>
      <c r="BF114" s="961"/>
      <c r="BG114" s="961"/>
      <c r="BH114" s="961"/>
      <c r="BI114" s="961"/>
      <c r="BJ114" s="961"/>
      <c r="BK114" s="961"/>
      <c r="BL114" s="961"/>
      <c r="BM114" s="961"/>
      <c r="BN114" s="961"/>
      <c r="BO114" s="961"/>
      <c r="BP114" s="962"/>
      <c r="BQ114" s="963">
        <v>1240213</v>
      </c>
      <c r="BR114" s="964"/>
      <c r="BS114" s="964"/>
      <c r="BT114" s="964"/>
      <c r="BU114" s="964"/>
      <c r="BV114" s="964">
        <v>1405123</v>
      </c>
      <c r="BW114" s="964"/>
      <c r="BX114" s="964"/>
      <c r="BY114" s="964"/>
      <c r="BZ114" s="964"/>
      <c r="CA114" s="964">
        <v>1502460</v>
      </c>
      <c r="CB114" s="964"/>
      <c r="CC114" s="964"/>
      <c r="CD114" s="964"/>
      <c r="CE114" s="964"/>
      <c r="CF114" s="958">
        <v>15.3</v>
      </c>
      <c r="CG114" s="959"/>
      <c r="CH114" s="959"/>
      <c r="CI114" s="959"/>
      <c r="CJ114" s="959"/>
      <c r="CK114" s="986"/>
      <c r="CL114" s="987"/>
      <c r="CM114" s="960" t="s">
        <v>382</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47</v>
      </c>
      <c r="DH114" s="997"/>
      <c r="DI114" s="997"/>
      <c r="DJ114" s="997"/>
      <c r="DK114" s="998"/>
      <c r="DL114" s="999" t="s">
        <v>47</v>
      </c>
      <c r="DM114" s="997"/>
      <c r="DN114" s="997"/>
      <c r="DO114" s="997"/>
      <c r="DP114" s="998"/>
      <c r="DQ114" s="999" t="s">
        <v>47</v>
      </c>
      <c r="DR114" s="997"/>
      <c r="DS114" s="997"/>
      <c r="DT114" s="997"/>
      <c r="DU114" s="998"/>
      <c r="DV114" s="1000" t="s">
        <v>47</v>
      </c>
      <c r="DW114" s="1001"/>
      <c r="DX114" s="1001"/>
      <c r="DY114" s="1001"/>
      <c r="DZ114" s="1002"/>
    </row>
    <row r="115" spans="1:130" s="216" customFormat="1" ht="26.25" customHeight="1" x14ac:dyDescent="0.2">
      <c r="A115" s="992"/>
      <c r="B115" s="993"/>
      <c r="C115" s="961" t="s">
        <v>383</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8992</v>
      </c>
      <c r="AB115" s="976"/>
      <c r="AC115" s="976"/>
      <c r="AD115" s="976"/>
      <c r="AE115" s="977"/>
      <c r="AF115" s="978">
        <v>7853</v>
      </c>
      <c r="AG115" s="976"/>
      <c r="AH115" s="976"/>
      <c r="AI115" s="976"/>
      <c r="AJ115" s="977"/>
      <c r="AK115" s="978">
        <v>7188</v>
      </c>
      <c r="AL115" s="976"/>
      <c r="AM115" s="976"/>
      <c r="AN115" s="976"/>
      <c r="AO115" s="977"/>
      <c r="AP115" s="979">
        <v>0.1</v>
      </c>
      <c r="AQ115" s="980"/>
      <c r="AR115" s="980"/>
      <c r="AS115" s="980"/>
      <c r="AT115" s="981"/>
      <c r="AU115" s="946"/>
      <c r="AV115" s="947"/>
      <c r="AW115" s="947"/>
      <c r="AX115" s="947"/>
      <c r="AY115" s="947"/>
      <c r="AZ115" s="960" t="s">
        <v>384</v>
      </c>
      <c r="BA115" s="961"/>
      <c r="BB115" s="961"/>
      <c r="BC115" s="961"/>
      <c r="BD115" s="961"/>
      <c r="BE115" s="961"/>
      <c r="BF115" s="961"/>
      <c r="BG115" s="961"/>
      <c r="BH115" s="961"/>
      <c r="BI115" s="961"/>
      <c r="BJ115" s="961"/>
      <c r="BK115" s="961"/>
      <c r="BL115" s="961"/>
      <c r="BM115" s="961"/>
      <c r="BN115" s="961"/>
      <c r="BO115" s="961"/>
      <c r="BP115" s="962"/>
      <c r="BQ115" s="963">
        <v>357</v>
      </c>
      <c r="BR115" s="964"/>
      <c r="BS115" s="964"/>
      <c r="BT115" s="964"/>
      <c r="BU115" s="964"/>
      <c r="BV115" s="964">
        <v>156</v>
      </c>
      <c r="BW115" s="964"/>
      <c r="BX115" s="964"/>
      <c r="BY115" s="964"/>
      <c r="BZ115" s="964"/>
      <c r="CA115" s="964">
        <v>505</v>
      </c>
      <c r="CB115" s="964"/>
      <c r="CC115" s="964"/>
      <c r="CD115" s="964"/>
      <c r="CE115" s="964"/>
      <c r="CF115" s="958">
        <v>0</v>
      </c>
      <c r="CG115" s="959"/>
      <c r="CH115" s="959"/>
      <c r="CI115" s="959"/>
      <c r="CJ115" s="959"/>
      <c r="CK115" s="986"/>
      <c r="CL115" s="987"/>
      <c r="CM115" s="960" t="s">
        <v>385</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47</v>
      </c>
      <c r="DH115" s="997"/>
      <c r="DI115" s="997"/>
      <c r="DJ115" s="997"/>
      <c r="DK115" s="998"/>
      <c r="DL115" s="999" t="s">
        <v>47</v>
      </c>
      <c r="DM115" s="997"/>
      <c r="DN115" s="997"/>
      <c r="DO115" s="997"/>
      <c r="DP115" s="998"/>
      <c r="DQ115" s="999" t="s">
        <v>47</v>
      </c>
      <c r="DR115" s="997"/>
      <c r="DS115" s="997"/>
      <c r="DT115" s="997"/>
      <c r="DU115" s="998"/>
      <c r="DV115" s="1000" t="s">
        <v>47</v>
      </c>
      <c r="DW115" s="1001"/>
      <c r="DX115" s="1001"/>
      <c r="DY115" s="1001"/>
      <c r="DZ115" s="1002"/>
    </row>
    <row r="116" spans="1:130" s="216" customFormat="1" ht="26.25" customHeight="1" x14ac:dyDescent="0.2">
      <c r="A116" s="994"/>
      <c r="B116" s="995"/>
      <c r="C116" s="1003" t="s">
        <v>386</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47</v>
      </c>
      <c r="AB116" s="997"/>
      <c r="AC116" s="997"/>
      <c r="AD116" s="997"/>
      <c r="AE116" s="998"/>
      <c r="AF116" s="999" t="s">
        <v>47</v>
      </c>
      <c r="AG116" s="997"/>
      <c r="AH116" s="997"/>
      <c r="AI116" s="997"/>
      <c r="AJ116" s="998"/>
      <c r="AK116" s="999" t="s">
        <v>47</v>
      </c>
      <c r="AL116" s="997"/>
      <c r="AM116" s="997"/>
      <c r="AN116" s="997"/>
      <c r="AO116" s="998"/>
      <c r="AP116" s="1000" t="s">
        <v>47</v>
      </c>
      <c r="AQ116" s="1001"/>
      <c r="AR116" s="1001"/>
      <c r="AS116" s="1001"/>
      <c r="AT116" s="1002"/>
      <c r="AU116" s="946"/>
      <c r="AV116" s="947"/>
      <c r="AW116" s="947"/>
      <c r="AX116" s="947"/>
      <c r="AY116" s="947"/>
      <c r="AZ116" s="1005" t="s">
        <v>387</v>
      </c>
      <c r="BA116" s="1006"/>
      <c r="BB116" s="1006"/>
      <c r="BC116" s="1006"/>
      <c r="BD116" s="1006"/>
      <c r="BE116" s="1006"/>
      <c r="BF116" s="1006"/>
      <c r="BG116" s="1006"/>
      <c r="BH116" s="1006"/>
      <c r="BI116" s="1006"/>
      <c r="BJ116" s="1006"/>
      <c r="BK116" s="1006"/>
      <c r="BL116" s="1006"/>
      <c r="BM116" s="1006"/>
      <c r="BN116" s="1006"/>
      <c r="BO116" s="1006"/>
      <c r="BP116" s="1007"/>
      <c r="BQ116" s="963" t="s">
        <v>47</v>
      </c>
      <c r="BR116" s="964"/>
      <c r="BS116" s="964"/>
      <c r="BT116" s="964"/>
      <c r="BU116" s="964"/>
      <c r="BV116" s="964" t="s">
        <v>47</v>
      </c>
      <c r="BW116" s="964"/>
      <c r="BX116" s="964"/>
      <c r="BY116" s="964"/>
      <c r="BZ116" s="964"/>
      <c r="CA116" s="964" t="s">
        <v>47</v>
      </c>
      <c r="CB116" s="964"/>
      <c r="CC116" s="964"/>
      <c r="CD116" s="964"/>
      <c r="CE116" s="964"/>
      <c r="CF116" s="958" t="s">
        <v>47</v>
      </c>
      <c r="CG116" s="959"/>
      <c r="CH116" s="959"/>
      <c r="CI116" s="959"/>
      <c r="CJ116" s="959"/>
      <c r="CK116" s="986"/>
      <c r="CL116" s="987"/>
      <c r="CM116" s="960" t="s">
        <v>388</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47</v>
      </c>
      <c r="DH116" s="997"/>
      <c r="DI116" s="997"/>
      <c r="DJ116" s="997"/>
      <c r="DK116" s="998"/>
      <c r="DL116" s="999" t="s">
        <v>47</v>
      </c>
      <c r="DM116" s="997"/>
      <c r="DN116" s="997"/>
      <c r="DO116" s="997"/>
      <c r="DP116" s="998"/>
      <c r="DQ116" s="999" t="s">
        <v>47</v>
      </c>
      <c r="DR116" s="997"/>
      <c r="DS116" s="997"/>
      <c r="DT116" s="997"/>
      <c r="DU116" s="998"/>
      <c r="DV116" s="1000" t="s">
        <v>47</v>
      </c>
      <c r="DW116" s="1001"/>
      <c r="DX116" s="1001"/>
      <c r="DY116" s="1001"/>
      <c r="DZ116" s="1002"/>
    </row>
    <row r="117" spans="1:130" s="216" customFormat="1" ht="26.25" customHeight="1" x14ac:dyDescent="0.2">
      <c r="A117" s="950" t="s">
        <v>103</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389</v>
      </c>
      <c r="Z117" s="932"/>
      <c r="AA117" s="1016">
        <v>3585649</v>
      </c>
      <c r="AB117" s="1017"/>
      <c r="AC117" s="1017"/>
      <c r="AD117" s="1017"/>
      <c r="AE117" s="1018"/>
      <c r="AF117" s="1019">
        <v>3695738</v>
      </c>
      <c r="AG117" s="1017"/>
      <c r="AH117" s="1017"/>
      <c r="AI117" s="1017"/>
      <c r="AJ117" s="1018"/>
      <c r="AK117" s="1019">
        <v>3378351</v>
      </c>
      <c r="AL117" s="1017"/>
      <c r="AM117" s="1017"/>
      <c r="AN117" s="1017"/>
      <c r="AO117" s="1018"/>
      <c r="AP117" s="1020"/>
      <c r="AQ117" s="1021"/>
      <c r="AR117" s="1021"/>
      <c r="AS117" s="1021"/>
      <c r="AT117" s="1022"/>
      <c r="AU117" s="946"/>
      <c r="AV117" s="947"/>
      <c r="AW117" s="947"/>
      <c r="AX117" s="947"/>
      <c r="AY117" s="947"/>
      <c r="AZ117" s="1012" t="s">
        <v>390</v>
      </c>
      <c r="BA117" s="1013"/>
      <c r="BB117" s="1013"/>
      <c r="BC117" s="1013"/>
      <c r="BD117" s="1013"/>
      <c r="BE117" s="1013"/>
      <c r="BF117" s="1013"/>
      <c r="BG117" s="1013"/>
      <c r="BH117" s="1013"/>
      <c r="BI117" s="1013"/>
      <c r="BJ117" s="1013"/>
      <c r="BK117" s="1013"/>
      <c r="BL117" s="1013"/>
      <c r="BM117" s="1013"/>
      <c r="BN117" s="1013"/>
      <c r="BO117" s="1013"/>
      <c r="BP117" s="1014"/>
      <c r="BQ117" s="963" t="s">
        <v>47</v>
      </c>
      <c r="BR117" s="964"/>
      <c r="BS117" s="964"/>
      <c r="BT117" s="964"/>
      <c r="BU117" s="964"/>
      <c r="BV117" s="964" t="s">
        <v>47</v>
      </c>
      <c r="BW117" s="964"/>
      <c r="BX117" s="964"/>
      <c r="BY117" s="964"/>
      <c r="BZ117" s="964"/>
      <c r="CA117" s="964" t="s">
        <v>47</v>
      </c>
      <c r="CB117" s="964"/>
      <c r="CC117" s="964"/>
      <c r="CD117" s="964"/>
      <c r="CE117" s="964"/>
      <c r="CF117" s="958" t="s">
        <v>47</v>
      </c>
      <c r="CG117" s="959"/>
      <c r="CH117" s="959"/>
      <c r="CI117" s="959"/>
      <c r="CJ117" s="959"/>
      <c r="CK117" s="986"/>
      <c r="CL117" s="987"/>
      <c r="CM117" s="960" t="s">
        <v>391</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47</v>
      </c>
      <c r="DH117" s="997"/>
      <c r="DI117" s="997"/>
      <c r="DJ117" s="997"/>
      <c r="DK117" s="998"/>
      <c r="DL117" s="999" t="s">
        <v>47</v>
      </c>
      <c r="DM117" s="997"/>
      <c r="DN117" s="997"/>
      <c r="DO117" s="997"/>
      <c r="DP117" s="998"/>
      <c r="DQ117" s="999" t="s">
        <v>47</v>
      </c>
      <c r="DR117" s="997"/>
      <c r="DS117" s="997"/>
      <c r="DT117" s="997"/>
      <c r="DU117" s="998"/>
      <c r="DV117" s="1000" t="s">
        <v>47</v>
      </c>
      <c r="DW117" s="1001"/>
      <c r="DX117" s="1001"/>
      <c r="DY117" s="1001"/>
      <c r="DZ117" s="1002"/>
    </row>
    <row r="118" spans="1:130" s="216" customFormat="1" ht="26.25" customHeight="1" x14ac:dyDescent="0.2">
      <c r="A118" s="950" t="s">
        <v>364</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361</v>
      </c>
      <c r="AB118" s="931"/>
      <c r="AC118" s="931"/>
      <c r="AD118" s="931"/>
      <c r="AE118" s="932"/>
      <c r="AF118" s="930" t="s">
        <v>362</v>
      </c>
      <c r="AG118" s="931"/>
      <c r="AH118" s="931"/>
      <c r="AI118" s="931"/>
      <c r="AJ118" s="932"/>
      <c r="AK118" s="930" t="s">
        <v>222</v>
      </c>
      <c r="AL118" s="931"/>
      <c r="AM118" s="931"/>
      <c r="AN118" s="931"/>
      <c r="AO118" s="932"/>
      <c r="AP118" s="1008" t="s">
        <v>363</v>
      </c>
      <c r="AQ118" s="1009"/>
      <c r="AR118" s="1009"/>
      <c r="AS118" s="1009"/>
      <c r="AT118" s="1010"/>
      <c r="AU118" s="946"/>
      <c r="AV118" s="947"/>
      <c r="AW118" s="947"/>
      <c r="AX118" s="947"/>
      <c r="AY118" s="947"/>
      <c r="AZ118" s="1011" t="s">
        <v>392</v>
      </c>
      <c r="BA118" s="1003"/>
      <c r="BB118" s="1003"/>
      <c r="BC118" s="1003"/>
      <c r="BD118" s="1003"/>
      <c r="BE118" s="1003"/>
      <c r="BF118" s="1003"/>
      <c r="BG118" s="1003"/>
      <c r="BH118" s="1003"/>
      <c r="BI118" s="1003"/>
      <c r="BJ118" s="1003"/>
      <c r="BK118" s="1003"/>
      <c r="BL118" s="1003"/>
      <c r="BM118" s="1003"/>
      <c r="BN118" s="1003"/>
      <c r="BO118" s="1003"/>
      <c r="BP118" s="1004"/>
      <c r="BQ118" s="1037" t="s">
        <v>47</v>
      </c>
      <c r="BR118" s="1038"/>
      <c r="BS118" s="1038"/>
      <c r="BT118" s="1038"/>
      <c r="BU118" s="1038"/>
      <c r="BV118" s="1038" t="s">
        <v>47</v>
      </c>
      <c r="BW118" s="1038"/>
      <c r="BX118" s="1038"/>
      <c r="BY118" s="1038"/>
      <c r="BZ118" s="1038"/>
      <c r="CA118" s="1038" t="s">
        <v>47</v>
      </c>
      <c r="CB118" s="1038"/>
      <c r="CC118" s="1038"/>
      <c r="CD118" s="1038"/>
      <c r="CE118" s="1038"/>
      <c r="CF118" s="958" t="s">
        <v>47</v>
      </c>
      <c r="CG118" s="959"/>
      <c r="CH118" s="959"/>
      <c r="CI118" s="959"/>
      <c r="CJ118" s="959"/>
      <c r="CK118" s="986"/>
      <c r="CL118" s="987"/>
      <c r="CM118" s="960" t="s">
        <v>393</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47</v>
      </c>
      <c r="DH118" s="997"/>
      <c r="DI118" s="997"/>
      <c r="DJ118" s="997"/>
      <c r="DK118" s="998"/>
      <c r="DL118" s="999" t="s">
        <v>47</v>
      </c>
      <c r="DM118" s="997"/>
      <c r="DN118" s="997"/>
      <c r="DO118" s="997"/>
      <c r="DP118" s="998"/>
      <c r="DQ118" s="999" t="s">
        <v>47</v>
      </c>
      <c r="DR118" s="997"/>
      <c r="DS118" s="997"/>
      <c r="DT118" s="997"/>
      <c r="DU118" s="998"/>
      <c r="DV118" s="1000" t="s">
        <v>47</v>
      </c>
      <c r="DW118" s="1001"/>
      <c r="DX118" s="1001"/>
      <c r="DY118" s="1001"/>
      <c r="DZ118" s="1002"/>
    </row>
    <row r="119" spans="1:130" s="216" customFormat="1" ht="26.25" customHeight="1" x14ac:dyDescent="0.2">
      <c r="A119" s="1094" t="s">
        <v>368</v>
      </c>
      <c r="B119" s="985"/>
      <c r="C119" s="967" t="s">
        <v>369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47</v>
      </c>
      <c r="AB119" s="938"/>
      <c r="AC119" s="938"/>
      <c r="AD119" s="938"/>
      <c r="AE119" s="939"/>
      <c r="AF119" s="940" t="s">
        <v>47</v>
      </c>
      <c r="AG119" s="938"/>
      <c r="AH119" s="938"/>
      <c r="AI119" s="938"/>
      <c r="AJ119" s="939"/>
      <c r="AK119" s="940" t="s">
        <v>47</v>
      </c>
      <c r="AL119" s="938"/>
      <c r="AM119" s="938"/>
      <c r="AN119" s="938"/>
      <c r="AO119" s="939"/>
      <c r="AP119" s="941" t="s">
        <v>47</v>
      </c>
      <c r="AQ119" s="942"/>
      <c r="AR119" s="942"/>
      <c r="AS119" s="942"/>
      <c r="AT119" s="943"/>
      <c r="AU119" s="948"/>
      <c r="AV119" s="949"/>
      <c r="AW119" s="949"/>
      <c r="AX119" s="949"/>
      <c r="AY119" s="949"/>
      <c r="AZ119" s="234" t="s">
        <v>103</v>
      </c>
      <c r="BA119" s="234"/>
      <c r="BB119" s="234"/>
      <c r="BC119" s="234"/>
      <c r="BD119" s="234"/>
      <c r="BE119" s="234"/>
      <c r="BF119" s="234"/>
      <c r="BG119" s="234"/>
      <c r="BH119" s="234"/>
      <c r="BI119" s="234"/>
      <c r="BJ119" s="234"/>
      <c r="BK119" s="234"/>
      <c r="BL119" s="234"/>
      <c r="BM119" s="234"/>
      <c r="BN119" s="234"/>
      <c r="BO119" s="1015" t="s">
        <v>394</v>
      </c>
      <c r="BP119" s="1043"/>
      <c r="BQ119" s="1037">
        <v>33309606</v>
      </c>
      <c r="BR119" s="1038"/>
      <c r="BS119" s="1038"/>
      <c r="BT119" s="1038"/>
      <c r="BU119" s="1038"/>
      <c r="BV119" s="1038">
        <v>32070269</v>
      </c>
      <c r="BW119" s="1038"/>
      <c r="BX119" s="1038"/>
      <c r="BY119" s="1038"/>
      <c r="BZ119" s="1038"/>
      <c r="CA119" s="1038">
        <v>30206757</v>
      </c>
      <c r="CB119" s="1038"/>
      <c r="CC119" s="1038"/>
      <c r="CD119" s="1038"/>
      <c r="CE119" s="1038"/>
      <c r="CF119" s="1039"/>
      <c r="CG119" s="1040"/>
      <c r="CH119" s="1040"/>
      <c r="CI119" s="1040"/>
      <c r="CJ119" s="1041"/>
      <c r="CK119" s="988"/>
      <c r="CL119" s="989"/>
      <c r="CM119" s="1011" t="s">
        <v>395</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v>55401</v>
      </c>
      <c r="DH119" s="1024"/>
      <c r="DI119" s="1024"/>
      <c r="DJ119" s="1024"/>
      <c r="DK119" s="1025"/>
      <c r="DL119" s="1023">
        <v>41511</v>
      </c>
      <c r="DM119" s="1024"/>
      <c r="DN119" s="1024"/>
      <c r="DO119" s="1024"/>
      <c r="DP119" s="1025"/>
      <c r="DQ119" s="1023">
        <v>29326</v>
      </c>
      <c r="DR119" s="1024"/>
      <c r="DS119" s="1024"/>
      <c r="DT119" s="1024"/>
      <c r="DU119" s="1025"/>
      <c r="DV119" s="1026">
        <v>0.3</v>
      </c>
      <c r="DW119" s="1027"/>
      <c r="DX119" s="1027"/>
      <c r="DY119" s="1027"/>
      <c r="DZ119" s="1028"/>
    </row>
    <row r="120" spans="1:130" s="216" customFormat="1" ht="26.25" customHeight="1" x14ac:dyDescent="0.2">
      <c r="A120" s="1095"/>
      <c r="B120" s="987"/>
      <c r="C120" s="960" t="s">
        <v>372</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47</v>
      </c>
      <c r="AB120" s="997"/>
      <c r="AC120" s="997"/>
      <c r="AD120" s="997"/>
      <c r="AE120" s="998"/>
      <c r="AF120" s="999" t="s">
        <v>47</v>
      </c>
      <c r="AG120" s="997"/>
      <c r="AH120" s="997"/>
      <c r="AI120" s="997"/>
      <c r="AJ120" s="998"/>
      <c r="AK120" s="999" t="s">
        <v>47</v>
      </c>
      <c r="AL120" s="997"/>
      <c r="AM120" s="997"/>
      <c r="AN120" s="997"/>
      <c r="AO120" s="998"/>
      <c r="AP120" s="1000" t="s">
        <v>47</v>
      </c>
      <c r="AQ120" s="1001"/>
      <c r="AR120" s="1001"/>
      <c r="AS120" s="1001"/>
      <c r="AT120" s="1002"/>
      <c r="AU120" s="1029" t="s">
        <v>396</v>
      </c>
      <c r="AV120" s="1030"/>
      <c r="AW120" s="1030"/>
      <c r="AX120" s="1030"/>
      <c r="AY120" s="1031"/>
      <c r="AZ120" s="967" t="s">
        <v>397</v>
      </c>
      <c r="BA120" s="935"/>
      <c r="BB120" s="935"/>
      <c r="BC120" s="935"/>
      <c r="BD120" s="935"/>
      <c r="BE120" s="935"/>
      <c r="BF120" s="935"/>
      <c r="BG120" s="935"/>
      <c r="BH120" s="935"/>
      <c r="BI120" s="935"/>
      <c r="BJ120" s="935"/>
      <c r="BK120" s="935"/>
      <c r="BL120" s="935"/>
      <c r="BM120" s="935"/>
      <c r="BN120" s="935"/>
      <c r="BO120" s="935"/>
      <c r="BP120" s="936"/>
      <c r="BQ120" s="968">
        <v>11029606</v>
      </c>
      <c r="BR120" s="969"/>
      <c r="BS120" s="969"/>
      <c r="BT120" s="969"/>
      <c r="BU120" s="969"/>
      <c r="BV120" s="969">
        <v>11900259</v>
      </c>
      <c r="BW120" s="969"/>
      <c r="BX120" s="969"/>
      <c r="BY120" s="969"/>
      <c r="BZ120" s="969"/>
      <c r="CA120" s="969">
        <v>10567734</v>
      </c>
      <c r="CB120" s="969"/>
      <c r="CC120" s="969"/>
      <c r="CD120" s="969"/>
      <c r="CE120" s="969"/>
      <c r="CF120" s="982">
        <v>107.5</v>
      </c>
      <c r="CG120" s="983"/>
      <c r="CH120" s="983"/>
      <c r="CI120" s="983"/>
      <c r="CJ120" s="983"/>
      <c r="CK120" s="1044" t="s">
        <v>398</v>
      </c>
      <c r="CL120" s="1045"/>
      <c r="CM120" s="1045"/>
      <c r="CN120" s="1045"/>
      <c r="CO120" s="1046"/>
      <c r="CP120" s="1052" t="s">
        <v>332</v>
      </c>
      <c r="CQ120" s="1053"/>
      <c r="CR120" s="1053"/>
      <c r="CS120" s="1053"/>
      <c r="CT120" s="1053"/>
      <c r="CU120" s="1053"/>
      <c r="CV120" s="1053"/>
      <c r="CW120" s="1053"/>
      <c r="CX120" s="1053"/>
      <c r="CY120" s="1053"/>
      <c r="CZ120" s="1053"/>
      <c r="DA120" s="1053"/>
      <c r="DB120" s="1053"/>
      <c r="DC120" s="1053"/>
      <c r="DD120" s="1053"/>
      <c r="DE120" s="1053"/>
      <c r="DF120" s="1054"/>
      <c r="DG120" s="968">
        <v>10660788</v>
      </c>
      <c r="DH120" s="969"/>
      <c r="DI120" s="969"/>
      <c r="DJ120" s="969"/>
      <c r="DK120" s="969"/>
      <c r="DL120" s="969">
        <v>9661840</v>
      </c>
      <c r="DM120" s="969"/>
      <c r="DN120" s="969"/>
      <c r="DO120" s="969"/>
      <c r="DP120" s="969"/>
      <c r="DQ120" s="969">
        <v>9012556</v>
      </c>
      <c r="DR120" s="969"/>
      <c r="DS120" s="969"/>
      <c r="DT120" s="969"/>
      <c r="DU120" s="969"/>
      <c r="DV120" s="970">
        <v>91.7</v>
      </c>
      <c r="DW120" s="970"/>
      <c r="DX120" s="970"/>
      <c r="DY120" s="970"/>
      <c r="DZ120" s="971"/>
    </row>
    <row r="121" spans="1:130" s="216" customFormat="1" ht="26.25" customHeight="1" x14ac:dyDescent="0.2">
      <c r="A121" s="1095"/>
      <c r="B121" s="987"/>
      <c r="C121" s="1012" t="s">
        <v>399</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47</v>
      </c>
      <c r="AB121" s="997"/>
      <c r="AC121" s="997"/>
      <c r="AD121" s="997"/>
      <c r="AE121" s="998"/>
      <c r="AF121" s="999" t="s">
        <v>47</v>
      </c>
      <c r="AG121" s="997"/>
      <c r="AH121" s="997"/>
      <c r="AI121" s="997"/>
      <c r="AJ121" s="998"/>
      <c r="AK121" s="999" t="s">
        <v>47</v>
      </c>
      <c r="AL121" s="997"/>
      <c r="AM121" s="997"/>
      <c r="AN121" s="997"/>
      <c r="AO121" s="998"/>
      <c r="AP121" s="1000" t="s">
        <v>47</v>
      </c>
      <c r="AQ121" s="1001"/>
      <c r="AR121" s="1001"/>
      <c r="AS121" s="1001"/>
      <c r="AT121" s="1002"/>
      <c r="AU121" s="1032"/>
      <c r="AV121" s="1033"/>
      <c r="AW121" s="1033"/>
      <c r="AX121" s="1033"/>
      <c r="AY121" s="1034"/>
      <c r="AZ121" s="960" t="s">
        <v>400</v>
      </c>
      <c r="BA121" s="961"/>
      <c r="BB121" s="961"/>
      <c r="BC121" s="961"/>
      <c r="BD121" s="961"/>
      <c r="BE121" s="961"/>
      <c r="BF121" s="961"/>
      <c r="BG121" s="961"/>
      <c r="BH121" s="961"/>
      <c r="BI121" s="961"/>
      <c r="BJ121" s="961"/>
      <c r="BK121" s="961"/>
      <c r="BL121" s="961"/>
      <c r="BM121" s="961"/>
      <c r="BN121" s="961"/>
      <c r="BO121" s="961"/>
      <c r="BP121" s="962"/>
      <c r="BQ121" s="963">
        <v>780565</v>
      </c>
      <c r="BR121" s="964"/>
      <c r="BS121" s="964"/>
      <c r="BT121" s="964"/>
      <c r="BU121" s="964"/>
      <c r="BV121" s="964">
        <v>27462</v>
      </c>
      <c r="BW121" s="964"/>
      <c r="BX121" s="964"/>
      <c r="BY121" s="964"/>
      <c r="BZ121" s="964"/>
      <c r="CA121" s="964">
        <v>588554</v>
      </c>
      <c r="CB121" s="964"/>
      <c r="CC121" s="964"/>
      <c r="CD121" s="964"/>
      <c r="CE121" s="964"/>
      <c r="CF121" s="958">
        <v>6</v>
      </c>
      <c r="CG121" s="959"/>
      <c r="CH121" s="959"/>
      <c r="CI121" s="959"/>
      <c r="CJ121" s="959"/>
      <c r="CK121" s="1047"/>
      <c r="CL121" s="1048"/>
      <c r="CM121" s="1048"/>
      <c r="CN121" s="1048"/>
      <c r="CO121" s="1049"/>
      <c r="CP121" s="1057" t="s">
        <v>333</v>
      </c>
      <c r="CQ121" s="1058"/>
      <c r="CR121" s="1058"/>
      <c r="CS121" s="1058"/>
      <c r="CT121" s="1058"/>
      <c r="CU121" s="1058"/>
      <c r="CV121" s="1058"/>
      <c r="CW121" s="1058"/>
      <c r="CX121" s="1058"/>
      <c r="CY121" s="1058"/>
      <c r="CZ121" s="1058"/>
      <c r="DA121" s="1058"/>
      <c r="DB121" s="1058"/>
      <c r="DC121" s="1058"/>
      <c r="DD121" s="1058"/>
      <c r="DE121" s="1058"/>
      <c r="DF121" s="1059"/>
      <c r="DG121" s="963">
        <v>1307199</v>
      </c>
      <c r="DH121" s="964"/>
      <c r="DI121" s="964"/>
      <c r="DJ121" s="964"/>
      <c r="DK121" s="964"/>
      <c r="DL121" s="964">
        <v>1279547</v>
      </c>
      <c r="DM121" s="964"/>
      <c r="DN121" s="964"/>
      <c r="DO121" s="964"/>
      <c r="DP121" s="964"/>
      <c r="DQ121" s="964">
        <v>1215679</v>
      </c>
      <c r="DR121" s="964"/>
      <c r="DS121" s="964"/>
      <c r="DT121" s="964"/>
      <c r="DU121" s="964"/>
      <c r="DV121" s="965">
        <v>12.4</v>
      </c>
      <c r="DW121" s="965"/>
      <c r="DX121" s="965"/>
      <c r="DY121" s="965"/>
      <c r="DZ121" s="966"/>
    </row>
    <row r="122" spans="1:130" s="216" customFormat="1" ht="26.25" customHeight="1" x14ac:dyDescent="0.2">
      <c r="A122" s="1095"/>
      <c r="B122" s="987"/>
      <c r="C122" s="960" t="s">
        <v>382</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47</v>
      </c>
      <c r="AB122" s="997"/>
      <c r="AC122" s="997"/>
      <c r="AD122" s="997"/>
      <c r="AE122" s="998"/>
      <c r="AF122" s="999" t="s">
        <v>47</v>
      </c>
      <c r="AG122" s="997"/>
      <c r="AH122" s="997"/>
      <c r="AI122" s="997"/>
      <c r="AJ122" s="998"/>
      <c r="AK122" s="999" t="s">
        <v>47</v>
      </c>
      <c r="AL122" s="997"/>
      <c r="AM122" s="997"/>
      <c r="AN122" s="997"/>
      <c r="AO122" s="998"/>
      <c r="AP122" s="1000" t="s">
        <v>47</v>
      </c>
      <c r="AQ122" s="1001"/>
      <c r="AR122" s="1001"/>
      <c r="AS122" s="1001"/>
      <c r="AT122" s="1002"/>
      <c r="AU122" s="1032"/>
      <c r="AV122" s="1033"/>
      <c r="AW122" s="1033"/>
      <c r="AX122" s="1033"/>
      <c r="AY122" s="1034"/>
      <c r="AZ122" s="1011" t="s">
        <v>401</v>
      </c>
      <c r="BA122" s="1003"/>
      <c r="BB122" s="1003"/>
      <c r="BC122" s="1003"/>
      <c r="BD122" s="1003"/>
      <c r="BE122" s="1003"/>
      <c r="BF122" s="1003"/>
      <c r="BG122" s="1003"/>
      <c r="BH122" s="1003"/>
      <c r="BI122" s="1003"/>
      <c r="BJ122" s="1003"/>
      <c r="BK122" s="1003"/>
      <c r="BL122" s="1003"/>
      <c r="BM122" s="1003"/>
      <c r="BN122" s="1003"/>
      <c r="BO122" s="1003"/>
      <c r="BP122" s="1004"/>
      <c r="BQ122" s="1037">
        <v>24486133</v>
      </c>
      <c r="BR122" s="1038"/>
      <c r="BS122" s="1038"/>
      <c r="BT122" s="1038"/>
      <c r="BU122" s="1038"/>
      <c r="BV122" s="1038">
        <v>23220519</v>
      </c>
      <c r="BW122" s="1038"/>
      <c r="BX122" s="1038"/>
      <c r="BY122" s="1038"/>
      <c r="BZ122" s="1038"/>
      <c r="CA122" s="1038">
        <v>21171235</v>
      </c>
      <c r="CB122" s="1038"/>
      <c r="CC122" s="1038"/>
      <c r="CD122" s="1038"/>
      <c r="CE122" s="1038"/>
      <c r="CF122" s="1055">
        <v>215.3</v>
      </c>
      <c r="CG122" s="1056"/>
      <c r="CH122" s="1056"/>
      <c r="CI122" s="1056"/>
      <c r="CJ122" s="1056"/>
      <c r="CK122" s="1047"/>
      <c r="CL122" s="1048"/>
      <c r="CM122" s="1048"/>
      <c r="CN122" s="1048"/>
      <c r="CO122" s="1049"/>
      <c r="CP122" s="1057" t="s">
        <v>330</v>
      </c>
      <c r="CQ122" s="1058"/>
      <c r="CR122" s="1058"/>
      <c r="CS122" s="1058"/>
      <c r="CT122" s="1058"/>
      <c r="CU122" s="1058"/>
      <c r="CV122" s="1058"/>
      <c r="CW122" s="1058"/>
      <c r="CX122" s="1058"/>
      <c r="CY122" s="1058"/>
      <c r="CZ122" s="1058"/>
      <c r="DA122" s="1058"/>
      <c r="DB122" s="1058"/>
      <c r="DC122" s="1058"/>
      <c r="DD122" s="1058"/>
      <c r="DE122" s="1058"/>
      <c r="DF122" s="1059"/>
      <c r="DG122" s="963">
        <v>56119</v>
      </c>
      <c r="DH122" s="964"/>
      <c r="DI122" s="964"/>
      <c r="DJ122" s="964"/>
      <c r="DK122" s="964"/>
      <c r="DL122" s="964">
        <v>71166</v>
      </c>
      <c r="DM122" s="964"/>
      <c r="DN122" s="964"/>
      <c r="DO122" s="964"/>
      <c r="DP122" s="964"/>
      <c r="DQ122" s="964">
        <v>124073</v>
      </c>
      <c r="DR122" s="964"/>
      <c r="DS122" s="964"/>
      <c r="DT122" s="964"/>
      <c r="DU122" s="964"/>
      <c r="DV122" s="965">
        <v>1.3</v>
      </c>
      <c r="DW122" s="965"/>
      <c r="DX122" s="965"/>
      <c r="DY122" s="965"/>
      <c r="DZ122" s="966"/>
    </row>
    <row r="123" spans="1:130" s="216" customFormat="1" ht="26.25" customHeight="1" x14ac:dyDescent="0.2">
      <c r="A123" s="1095"/>
      <c r="B123" s="987"/>
      <c r="C123" s="960" t="s">
        <v>388</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47</v>
      </c>
      <c r="AB123" s="997"/>
      <c r="AC123" s="997"/>
      <c r="AD123" s="997"/>
      <c r="AE123" s="998"/>
      <c r="AF123" s="999" t="s">
        <v>47</v>
      </c>
      <c r="AG123" s="997"/>
      <c r="AH123" s="997"/>
      <c r="AI123" s="997"/>
      <c r="AJ123" s="998"/>
      <c r="AK123" s="999" t="s">
        <v>47</v>
      </c>
      <c r="AL123" s="997"/>
      <c r="AM123" s="997"/>
      <c r="AN123" s="997"/>
      <c r="AO123" s="998"/>
      <c r="AP123" s="1000" t="s">
        <v>47</v>
      </c>
      <c r="AQ123" s="1001"/>
      <c r="AR123" s="1001"/>
      <c r="AS123" s="1001"/>
      <c r="AT123" s="1002"/>
      <c r="AU123" s="1035"/>
      <c r="AV123" s="1036"/>
      <c r="AW123" s="1036"/>
      <c r="AX123" s="1036"/>
      <c r="AY123" s="1036"/>
      <c r="AZ123" s="234" t="s">
        <v>103</v>
      </c>
      <c r="BA123" s="234"/>
      <c r="BB123" s="234"/>
      <c r="BC123" s="234"/>
      <c r="BD123" s="234"/>
      <c r="BE123" s="234"/>
      <c r="BF123" s="234"/>
      <c r="BG123" s="234"/>
      <c r="BH123" s="234"/>
      <c r="BI123" s="234"/>
      <c r="BJ123" s="234"/>
      <c r="BK123" s="234"/>
      <c r="BL123" s="234"/>
      <c r="BM123" s="234"/>
      <c r="BN123" s="234"/>
      <c r="BO123" s="1015" t="s">
        <v>402</v>
      </c>
      <c r="BP123" s="1043"/>
      <c r="BQ123" s="1101">
        <v>36296304</v>
      </c>
      <c r="BR123" s="1102"/>
      <c r="BS123" s="1102"/>
      <c r="BT123" s="1102"/>
      <c r="BU123" s="1102"/>
      <c r="BV123" s="1102">
        <v>35148240</v>
      </c>
      <c r="BW123" s="1102"/>
      <c r="BX123" s="1102"/>
      <c r="BY123" s="1102"/>
      <c r="BZ123" s="1102"/>
      <c r="CA123" s="1102">
        <v>32327523</v>
      </c>
      <c r="CB123" s="1102"/>
      <c r="CC123" s="1102"/>
      <c r="CD123" s="1102"/>
      <c r="CE123" s="1102"/>
      <c r="CF123" s="1039"/>
      <c r="CG123" s="1040"/>
      <c r="CH123" s="1040"/>
      <c r="CI123" s="1040"/>
      <c r="CJ123" s="1041"/>
      <c r="CK123" s="1047"/>
      <c r="CL123" s="1048"/>
      <c r="CM123" s="1048"/>
      <c r="CN123" s="1048"/>
      <c r="CO123" s="1049"/>
      <c r="CP123" s="1057" t="s">
        <v>334</v>
      </c>
      <c r="CQ123" s="1058"/>
      <c r="CR123" s="1058"/>
      <c r="CS123" s="1058"/>
      <c r="CT123" s="1058"/>
      <c r="CU123" s="1058"/>
      <c r="CV123" s="1058"/>
      <c r="CW123" s="1058"/>
      <c r="CX123" s="1058"/>
      <c r="CY123" s="1058"/>
      <c r="CZ123" s="1058"/>
      <c r="DA123" s="1058"/>
      <c r="DB123" s="1058"/>
      <c r="DC123" s="1058"/>
      <c r="DD123" s="1058"/>
      <c r="DE123" s="1058"/>
      <c r="DF123" s="1059"/>
      <c r="DG123" s="996">
        <v>107372</v>
      </c>
      <c r="DH123" s="997"/>
      <c r="DI123" s="997"/>
      <c r="DJ123" s="997"/>
      <c r="DK123" s="998"/>
      <c r="DL123" s="999">
        <v>98315</v>
      </c>
      <c r="DM123" s="997"/>
      <c r="DN123" s="997"/>
      <c r="DO123" s="997"/>
      <c r="DP123" s="998"/>
      <c r="DQ123" s="999">
        <v>89083</v>
      </c>
      <c r="DR123" s="997"/>
      <c r="DS123" s="997"/>
      <c r="DT123" s="997"/>
      <c r="DU123" s="998"/>
      <c r="DV123" s="1000">
        <v>0.9</v>
      </c>
      <c r="DW123" s="1001"/>
      <c r="DX123" s="1001"/>
      <c r="DY123" s="1001"/>
      <c r="DZ123" s="1002"/>
    </row>
    <row r="124" spans="1:130" s="216" customFormat="1" ht="26.25" customHeight="1" thickBot="1" x14ac:dyDescent="0.25">
      <c r="A124" s="1095"/>
      <c r="B124" s="987"/>
      <c r="C124" s="960" t="s">
        <v>391</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47</v>
      </c>
      <c r="AB124" s="997"/>
      <c r="AC124" s="997"/>
      <c r="AD124" s="997"/>
      <c r="AE124" s="998"/>
      <c r="AF124" s="999" t="s">
        <v>47</v>
      </c>
      <c r="AG124" s="997"/>
      <c r="AH124" s="997"/>
      <c r="AI124" s="997"/>
      <c r="AJ124" s="998"/>
      <c r="AK124" s="999" t="s">
        <v>47</v>
      </c>
      <c r="AL124" s="997"/>
      <c r="AM124" s="997"/>
      <c r="AN124" s="997"/>
      <c r="AO124" s="998"/>
      <c r="AP124" s="1000" t="s">
        <v>47</v>
      </c>
      <c r="AQ124" s="1001"/>
      <c r="AR124" s="1001"/>
      <c r="AS124" s="1001"/>
      <c r="AT124" s="1002"/>
      <c r="AU124" s="1097" t="s">
        <v>403</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47</v>
      </c>
      <c r="BR124" s="1065"/>
      <c r="BS124" s="1065"/>
      <c r="BT124" s="1065"/>
      <c r="BU124" s="1065"/>
      <c r="BV124" s="1065" t="s">
        <v>47</v>
      </c>
      <c r="BW124" s="1065"/>
      <c r="BX124" s="1065"/>
      <c r="BY124" s="1065"/>
      <c r="BZ124" s="1065"/>
      <c r="CA124" s="1065" t="s">
        <v>47</v>
      </c>
      <c r="CB124" s="1065"/>
      <c r="CC124" s="1065"/>
      <c r="CD124" s="1065"/>
      <c r="CE124" s="1065"/>
      <c r="CF124" s="1066"/>
      <c r="CG124" s="1067"/>
      <c r="CH124" s="1067"/>
      <c r="CI124" s="1067"/>
      <c r="CJ124" s="1068"/>
      <c r="CK124" s="1050"/>
      <c r="CL124" s="1050"/>
      <c r="CM124" s="1050"/>
      <c r="CN124" s="1050"/>
      <c r="CO124" s="1051"/>
      <c r="CP124" s="1057" t="s">
        <v>404</v>
      </c>
      <c r="CQ124" s="1058"/>
      <c r="CR124" s="1058"/>
      <c r="CS124" s="1058"/>
      <c r="CT124" s="1058"/>
      <c r="CU124" s="1058"/>
      <c r="CV124" s="1058"/>
      <c r="CW124" s="1058"/>
      <c r="CX124" s="1058"/>
      <c r="CY124" s="1058"/>
      <c r="CZ124" s="1058"/>
      <c r="DA124" s="1058"/>
      <c r="DB124" s="1058"/>
      <c r="DC124" s="1058"/>
      <c r="DD124" s="1058"/>
      <c r="DE124" s="1058"/>
      <c r="DF124" s="1059"/>
      <c r="DG124" s="1042">
        <v>2994</v>
      </c>
      <c r="DH124" s="1024"/>
      <c r="DI124" s="1024"/>
      <c r="DJ124" s="1024"/>
      <c r="DK124" s="1025"/>
      <c r="DL124" s="1023">
        <v>2268</v>
      </c>
      <c r="DM124" s="1024"/>
      <c r="DN124" s="1024"/>
      <c r="DO124" s="1024"/>
      <c r="DP124" s="1025"/>
      <c r="DQ124" s="1023">
        <v>1496</v>
      </c>
      <c r="DR124" s="1024"/>
      <c r="DS124" s="1024"/>
      <c r="DT124" s="1024"/>
      <c r="DU124" s="1025"/>
      <c r="DV124" s="1026">
        <v>0</v>
      </c>
      <c r="DW124" s="1027"/>
      <c r="DX124" s="1027"/>
      <c r="DY124" s="1027"/>
      <c r="DZ124" s="1028"/>
    </row>
    <row r="125" spans="1:130" s="216" customFormat="1" ht="26.25" customHeight="1" x14ac:dyDescent="0.2">
      <c r="A125" s="1095"/>
      <c r="B125" s="987"/>
      <c r="C125" s="960" t="s">
        <v>393</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47</v>
      </c>
      <c r="AB125" s="997"/>
      <c r="AC125" s="997"/>
      <c r="AD125" s="997"/>
      <c r="AE125" s="998"/>
      <c r="AF125" s="999" t="s">
        <v>47</v>
      </c>
      <c r="AG125" s="997"/>
      <c r="AH125" s="997"/>
      <c r="AI125" s="997"/>
      <c r="AJ125" s="998"/>
      <c r="AK125" s="999" t="s">
        <v>47</v>
      </c>
      <c r="AL125" s="997"/>
      <c r="AM125" s="997"/>
      <c r="AN125" s="997"/>
      <c r="AO125" s="998"/>
      <c r="AP125" s="1000" t="s">
        <v>47</v>
      </c>
      <c r="AQ125" s="1001"/>
      <c r="AR125" s="1001"/>
      <c r="AS125" s="1001"/>
      <c r="AT125" s="1002"/>
      <c r="AU125" s="362"/>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4"/>
      <c r="BR125" s="364"/>
      <c r="BS125" s="364"/>
      <c r="BT125" s="364"/>
      <c r="BU125" s="364"/>
      <c r="BV125" s="364"/>
      <c r="BW125" s="364"/>
      <c r="BX125" s="364"/>
      <c r="BY125" s="364"/>
      <c r="BZ125" s="364"/>
      <c r="CA125" s="364"/>
      <c r="CB125" s="364"/>
      <c r="CC125" s="364"/>
      <c r="CD125" s="364"/>
      <c r="CE125" s="364"/>
      <c r="CF125" s="364"/>
      <c r="CG125" s="364"/>
      <c r="CH125" s="364"/>
      <c r="CI125" s="364"/>
      <c r="CJ125" s="235"/>
      <c r="CK125" s="1060" t="s">
        <v>405</v>
      </c>
      <c r="CL125" s="1045"/>
      <c r="CM125" s="1045"/>
      <c r="CN125" s="1045"/>
      <c r="CO125" s="1046"/>
      <c r="CP125" s="967" t="s">
        <v>406</v>
      </c>
      <c r="CQ125" s="935"/>
      <c r="CR125" s="935"/>
      <c r="CS125" s="935"/>
      <c r="CT125" s="935"/>
      <c r="CU125" s="935"/>
      <c r="CV125" s="935"/>
      <c r="CW125" s="935"/>
      <c r="CX125" s="935"/>
      <c r="CY125" s="935"/>
      <c r="CZ125" s="935"/>
      <c r="DA125" s="935"/>
      <c r="DB125" s="935"/>
      <c r="DC125" s="935"/>
      <c r="DD125" s="935"/>
      <c r="DE125" s="935"/>
      <c r="DF125" s="936"/>
      <c r="DG125" s="968" t="s">
        <v>47</v>
      </c>
      <c r="DH125" s="969"/>
      <c r="DI125" s="969"/>
      <c r="DJ125" s="969"/>
      <c r="DK125" s="969"/>
      <c r="DL125" s="969" t="s">
        <v>47</v>
      </c>
      <c r="DM125" s="969"/>
      <c r="DN125" s="969"/>
      <c r="DO125" s="969"/>
      <c r="DP125" s="969"/>
      <c r="DQ125" s="969" t="s">
        <v>47</v>
      </c>
      <c r="DR125" s="969"/>
      <c r="DS125" s="969"/>
      <c r="DT125" s="969"/>
      <c r="DU125" s="969"/>
      <c r="DV125" s="970" t="s">
        <v>47</v>
      </c>
      <c r="DW125" s="970"/>
      <c r="DX125" s="970"/>
      <c r="DY125" s="970"/>
      <c r="DZ125" s="971"/>
    </row>
    <row r="126" spans="1:130" s="216" customFormat="1" ht="26.25" customHeight="1" thickBot="1" x14ac:dyDescent="0.25">
      <c r="A126" s="1095"/>
      <c r="B126" s="987"/>
      <c r="C126" s="960" t="s">
        <v>395</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v>8357</v>
      </c>
      <c r="AB126" s="997"/>
      <c r="AC126" s="997"/>
      <c r="AD126" s="997"/>
      <c r="AE126" s="998"/>
      <c r="AF126" s="999">
        <v>7357</v>
      </c>
      <c r="AG126" s="997"/>
      <c r="AH126" s="997"/>
      <c r="AI126" s="997"/>
      <c r="AJ126" s="998"/>
      <c r="AK126" s="999">
        <v>6818</v>
      </c>
      <c r="AL126" s="997"/>
      <c r="AM126" s="997"/>
      <c r="AN126" s="997"/>
      <c r="AO126" s="998"/>
      <c r="AP126" s="1000">
        <v>0.1</v>
      </c>
      <c r="AQ126" s="1001"/>
      <c r="AR126" s="1001"/>
      <c r="AS126" s="1001"/>
      <c r="AT126" s="1002"/>
      <c r="AU126" s="364"/>
      <c r="AV126" s="364"/>
      <c r="AW126" s="364"/>
      <c r="AX126" s="364"/>
      <c r="AY126" s="364"/>
      <c r="AZ126" s="364"/>
      <c r="BA126" s="364"/>
      <c r="BB126" s="364"/>
      <c r="BC126" s="364"/>
      <c r="BD126" s="364"/>
      <c r="BE126" s="364"/>
      <c r="BF126" s="364"/>
      <c r="BG126" s="364"/>
      <c r="BH126" s="364"/>
      <c r="BI126" s="364"/>
      <c r="BJ126" s="364"/>
      <c r="BK126" s="364"/>
      <c r="BL126" s="364"/>
      <c r="BM126" s="364"/>
      <c r="BN126" s="364"/>
      <c r="BO126" s="364"/>
      <c r="BP126" s="364"/>
      <c r="BQ126" s="364"/>
      <c r="BR126" s="364"/>
      <c r="BS126" s="364"/>
      <c r="BT126" s="364"/>
      <c r="BU126" s="364"/>
      <c r="BV126" s="364"/>
      <c r="BW126" s="364"/>
      <c r="BX126" s="364"/>
      <c r="BY126" s="364"/>
      <c r="BZ126" s="364"/>
      <c r="CA126" s="364"/>
      <c r="CB126" s="364"/>
      <c r="CC126" s="364"/>
      <c r="CD126" s="236"/>
      <c r="CE126" s="236"/>
      <c r="CF126" s="236"/>
      <c r="CG126" s="364"/>
      <c r="CH126" s="364"/>
      <c r="CI126" s="364"/>
      <c r="CJ126" s="235"/>
      <c r="CK126" s="1061"/>
      <c r="CL126" s="1048"/>
      <c r="CM126" s="1048"/>
      <c r="CN126" s="1048"/>
      <c r="CO126" s="1049"/>
      <c r="CP126" s="960" t="s">
        <v>407</v>
      </c>
      <c r="CQ126" s="961"/>
      <c r="CR126" s="961"/>
      <c r="CS126" s="961"/>
      <c r="CT126" s="961"/>
      <c r="CU126" s="961"/>
      <c r="CV126" s="961"/>
      <c r="CW126" s="961"/>
      <c r="CX126" s="961"/>
      <c r="CY126" s="961"/>
      <c r="CZ126" s="961"/>
      <c r="DA126" s="961"/>
      <c r="DB126" s="961"/>
      <c r="DC126" s="961"/>
      <c r="DD126" s="961"/>
      <c r="DE126" s="961"/>
      <c r="DF126" s="962"/>
      <c r="DG126" s="963" t="s">
        <v>47</v>
      </c>
      <c r="DH126" s="964"/>
      <c r="DI126" s="964"/>
      <c r="DJ126" s="964"/>
      <c r="DK126" s="964"/>
      <c r="DL126" s="964" t="s">
        <v>47</v>
      </c>
      <c r="DM126" s="964"/>
      <c r="DN126" s="964"/>
      <c r="DO126" s="964"/>
      <c r="DP126" s="964"/>
      <c r="DQ126" s="964" t="s">
        <v>47</v>
      </c>
      <c r="DR126" s="964"/>
      <c r="DS126" s="964"/>
      <c r="DT126" s="964"/>
      <c r="DU126" s="964"/>
      <c r="DV126" s="965" t="s">
        <v>47</v>
      </c>
      <c r="DW126" s="965"/>
      <c r="DX126" s="965"/>
      <c r="DY126" s="965"/>
      <c r="DZ126" s="966"/>
    </row>
    <row r="127" spans="1:130" s="216" customFormat="1" ht="26.25" customHeight="1" x14ac:dyDescent="0.2">
      <c r="A127" s="1096"/>
      <c r="B127" s="989"/>
      <c r="C127" s="1011" t="s">
        <v>408</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635</v>
      </c>
      <c r="AB127" s="997"/>
      <c r="AC127" s="997"/>
      <c r="AD127" s="997"/>
      <c r="AE127" s="998"/>
      <c r="AF127" s="999">
        <v>496</v>
      </c>
      <c r="AG127" s="997"/>
      <c r="AH127" s="997"/>
      <c r="AI127" s="997"/>
      <c r="AJ127" s="998"/>
      <c r="AK127" s="999">
        <v>370</v>
      </c>
      <c r="AL127" s="997"/>
      <c r="AM127" s="997"/>
      <c r="AN127" s="997"/>
      <c r="AO127" s="998"/>
      <c r="AP127" s="1000">
        <v>0</v>
      </c>
      <c r="AQ127" s="1001"/>
      <c r="AR127" s="1001"/>
      <c r="AS127" s="1001"/>
      <c r="AT127" s="1002"/>
      <c r="AU127" s="364"/>
      <c r="AV127" s="364"/>
      <c r="AW127" s="364"/>
      <c r="AX127" s="1069" t="s">
        <v>409</v>
      </c>
      <c r="AY127" s="1070"/>
      <c r="AZ127" s="1070"/>
      <c r="BA127" s="1070"/>
      <c r="BB127" s="1070"/>
      <c r="BC127" s="1070"/>
      <c r="BD127" s="1070"/>
      <c r="BE127" s="1071"/>
      <c r="BF127" s="1072" t="s">
        <v>410</v>
      </c>
      <c r="BG127" s="1070"/>
      <c r="BH127" s="1070"/>
      <c r="BI127" s="1070"/>
      <c r="BJ127" s="1070"/>
      <c r="BK127" s="1070"/>
      <c r="BL127" s="1071"/>
      <c r="BM127" s="1072" t="s">
        <v>411</v>
      </c>
      <c r="BN127" s="1070"/>
      <c r="BO127" s="1070"/>
      <c r="BP127" s="1070"/>
      <c r="BQ127" s="1070"/>
      <c r="BR127" s="1070"/>
      <c r="BS127" s="1071"/>
      <c r="BT127" s="1072" t="s">
        <v>412</v>
      </c>
      <c r="BU127" s="1070"/>
      <c r="BV127" s="1070"/>
      <c r="BW127" s="1070"/>
      <c r="BX127" s="1070"/>
      <c r="BY127" s="1070"/>
      <c r="BZ127" s="1093"/>
      <c r="CA127" s="364"/>
      <c r="CB127" s="364"/>
      <c r="CC127" s="364"/>
      <c r="CD127" s="236"/>
      <c r="CE127" s="236"/>
      <c r="CF127" s="236"/>
      <c r="CG127" s="364"/>
      <c r="CH127" s="364"/>
      <c r="CI127" s="364"/>
      <c r="CJ127" s="235"/>
      <c r="CK127" s="1061"/>
      <c r="CL127" s="1048"/>
      <c r="CM127" s="1048"/>
      <c r="CN127" s="1048"/>
      <c r="CO127" s="1049"/>
      <c r="CP127" s="960" t="s">
        <v>413</v>
      </c>
      <c r="CQ127" s="961"/>
      <c r="CR127" s="961"/>
      <c r="CS127" s="961"/>
      <c r="CT127" s="961"/>
      <c r="CU127" s="961"/>
      <c r="CV127" s="961"/>
      <c r="CW127" s="961"/>
      <c r="CX127" s="961"/>
      <c r="CY127" s="961"/>
      <c r="CZ127" s="961"/>
      <c r="DA127" s="961"/>
      <c r="DB127" s="961"/>
      <c r="DC127" s="961"/>
      <c r="DD127" s="961"/>
      <c r="DE127" s="961"/>
      <c r="DF127" s="962"/>
      <c r="DG127" s="963" t="s">
        <v>47</v>
      </c>
      <c r="DH127" s="964"/>
      <c r="DI127" s="964"/>
      <c r="DJ127" s="964"/>
      <c r="DK127" s="964"/>
      <c r="DL127" s="964" t="s">
        <v>47</v>
      </c>
      <c r="DM127" s="964"/>
      <c r="DN127" s="964"/>
      <c r="DO127" s="964"/>
      <c r="DP127" s="964"/>
      <c r="DQ127" s="964" t="s">
        <v>47</v>
      </c>
      <c r="DR127" s="964"/>
      <c r="DS127" s="964"/>
      <c r="DT127" s="964"/>
      <c r="DU127" s="964"/>
      <c r="DV127" s="965" t="s">
        <v>47</v>
      </c>
      <c r="DW127" s="965"/>
      <c r="DX127" s="965"/>
      <c r="DY127" s="965"/>
      <c r="DZ127" s="966"/>
    </row>
    <row r="128" spans="1:130" s="216" customFormat="1" ht="26.25" customHeight="1" thickBot="1" x14ac:dyDescent="0.25">
      <c r="A128" s="1079" t="s">
        <v>414</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415</v>
      </c>
      <c r="X128" s="1081"/>
      <c r="Y128" s="1081"/>
      <c r="Z128" s="1082"/>
      <c r="AA128" s="1083">
        <v>188853</v>
      </c>
      <c r="AB128" s="1084"/>
      <c r="AC128" s="1084"/>
      <c r="AD128" s="1084"/>
      <c r="AE128" s="1085"/>
      <c r="AF128" s="1086">
        <v>169871</v>
      </c>
      <c r="AG128" s="1084"/>
      <c r="AH128" s="1084"/>
      <c r="AI128" s="1084"/>
      <c r="AJ128" s="1085"/>
      <c r="AK128" s="1086">
        <v>179866</v>
      </c>
      <c r="AL128" s="1084"/>
      <c r="AM128" s="1084"/>
      <c r="AN128" s="1084"/>
      <c r="AO128" s="1085"/>
      <c r="AP128" s="1087"/>
      <c r="AQ128" s="1088"/>
      <c r="AR128" s="1088"/>
      <c r="AS128" s="1088"/>
      <c r="AT128" s="1089"/>
      <c r="AU128" s="364"/>
      <c r="AV128" s="364"/>
      <c r="AW128" s="364"/>
      <c r="AX128" s="934" t="s">
        <v>416</v>
      </c>
      <c r="AY128" s="935"/>
      <c r="AZ128" s="935"/>
      <c r="BA128" s="935"/>
      <c r="BB128" s="935"/>
      <c r="BC128" s="935"/>
      <c r="BD128" s="935"/>
      <c r="BE128" s="936"/>
      <c r="BF128" s="1090" t="s">
        <v>47</v>
      </c>
      <c r="BG128" s="1091"/>
      <c r="BH128" s="1091"/>
      <c r="BI128" s="1091"/>
      <c r="BJ128" s="1091"/>
      <c r="BK128" s="1091"/>
      <c r="BL128" s="1092"/>
      <c r="BM128" s="1090">
        <v>13.03</v>
      </c>
      <c r="BN128" s="1091"/>
      <c r="BO128" s="1091"/>
      <c r="BP128" s="1091"/>
      <c r="BQ128" s="1091"/>
      <c r="BR128" s="1091"/>
      <c r="BS128" s="1092"/>
      <c r="BT128" s="1090">
        <v>20</v>
      </c>
      <c r="BU128" s="1091"/>
      <c r="BV128" s="1091"/>
      <c r="BW128" s="1091"/>
      <c r="BX128" s="1091"/>
      <c r="BY128" s="1091"/>
      <c r="BZ128" s="1114"/>
      <c r="CA128" s="236"/>
      <c r="CB128" s="236"/>
      <c r="CC128" s="236"/>
      <c r="CD128" s="236"/>
      <c r="CE128" s="236"/>
      <c r="CF128" s="236"/>
      <c r="CG128" s="364"/>
      <c r="CH128" s="364"/>
      <c r="CI128" s="364"/>
      <c r="CJ128" s="235"/>
      <c r="CK128" s="1062"/>
      <c r="CL128" s="1063"/>
      <c r="CM128" s="1063"/>
      <c r="CN128" s="1063"/>
      <c r="CO128" s="1064"/>
      <c r="CP128" s="1073" t="s">
        <v>417</v>
      </c>
      <c r="CQ128" s="764"/>
      <c r="CR128" s="764"/>
      <c r="CS128" s="764"/>
      <c r="CT128" s="764"/>
      <c r="CU128" s="764"/>
      <c r="CV128" s="764"/>
      <c r="CW128" s="764"/>
      <c r="CX128" s="764"/>
      <c r="CY128" s="764"/>
      <c r="CZ128" s="764"/>
      <c r="DA128" s="764"/>
      <c r="DB128" s="764"/>
      <c r="DC128" s="764"/>
      <c r="DD128" s="764"/>
      <c r="DE128" s="764"/>
      <c r="DF128" s="1074"/>
      <c r="DG128" s="1075">
        <v>357</v>
      </c>
      <c r="DH128" s="1076"/>
      <c r="DI128" s="1076"/>
      <c r="DJ128" s="1076"/>
      <c r="DK128" s="1076"/>
      <c r="DL128" s="1076">
        <v>156</v>
      </c>
      <c r="DM128" s="1076"/>
      <c r="DN128" s="1076"/>
      <c r="DO128" s="1076"/>
      <c r="DP128" s="1076"/>
      <c r="DQ128" s="1076">
        <v>505</v>
      </c>
      <c r="DR128" s="1076"/>
      <c r="DS128" s="1076"/>
      <c r="DT128" s="1076"/>
      <c r="DU128" s="1076"/>
      <c r="DV128" s="1077">
        <v>0</v>
      </c>
      <c r="DW128" s="1077"/>
      <c r="DX128" s="1077"/>
      <c r="DY128" s="1077"/>
      <c r="DZ128" s="1078"/>
    </row>
    <row r="129" spans="1:131" s="216" customFormat="1" ht="26.25" customHeight="1" x14ac:dyDescent="0.2">
      <c r="A129" s="972" t="s">
        <v>27</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418</v>
      </c>
      <c r="X129" s="1109"/>
      <c r="Y129" s="1109"/>
      <c r="Z129" s="1110"/>
      <c r="AA129" s="996">
        <v>12533511</v>
      </c>
      <c r="AB129" s="997"/>
      <c r="AC129" s="997"/>
      <c r="AD129" s="997"/>
      <c r="AE129" s="998"/>
      <c r="AF129" s="999">
        <v>12358591</v>
      </c>
      <c r="AG129" s="997"/>
      <c r="AH129" s="997"/>
      <c r="AI129" s="997"/>
      <c r="AJ129" s="998"/>
      <c r="AK129" s="999">
        <v>12263444</v>
      </c>
      <c r="AL129" s="997"/>
      <c r="AM129" s="997"/>
      <c r="AN129" s="997"/>
      <c r="AO129" s="998"/>
      <c r="AP129" s="1111"/>
      <c r="AQ129" s="1112"/>
      <c r="AR129" s="1112"/>
      <c r="AS129" s="1112"/>
      <c r="AT129" s="1113"/>
      <c r="AU129" s="218"/>
      <c r="AV129" s="218"/>
      <c r="AW129" s="218"/>
      <c r="AX129" s="1103" t="s">
        <v>419</v>
      </c>
      <c r="AY129" s="961"/>
      <c r="AZ129" s="961"/>
      <c r="BA129" s="961"/>
      <c r="BB129" s="961"/>
      <c r="BC129" s="961"/>
      <c r="BD129" s="961"/>
      <c r="BE129" s="962"/>
      <c r="BF129" s="1104" t="s">
        <v>47</v>
      </c>
      <c r="BG129" s="1105"/>
      <c r="BH129" s="1105"/>
      <c r="BI129" s="1105"/>
      <c r="BJ129" s="1105"/>
      <c r="BK129" s="1105"/>
      <c r="BL129" s="1106"/>
      <c r="BM129" s="1104">
        <v>18.03</v>
      </c>
      <c r="BN129" s="1105"/>
      <c r="BO129" s="1105"/>
      <c r="BP129" s="1105"/>
      <c r="BQ129" s="1105"/>
      <c r="BR129" s="1105"/>
      <c r="BS129" s="1106"/>
      <c r="BT129" s="1104">
        <v>30</v>
      </c>
      <c r="BU129" s="1105"/>
      <c r="BV129" s="1105"/>
      <c r="BW129" s="1105"/>
      <c r="BX129" s="1105"/>
      <c r="BY129" s="1105"/>
      <c r="BZ129" s="1107"/>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18"/>
      <c r="DQ129" s="218"/>
      <c r="DR129" s="218"/>
      <c r="DS129" s="218"/>
      <c r="DT129" s="218"/>
      <c r="DU129" s="218"/>
      <c r="DV129" s="218"/>
      <c r="DW129" s="218"/>
      <c r="DX129" s="218"/>
      <c r="DY129" s="218"/>
      <c r="DZ129" s="218"/>
    </row>
    <row r="130" spans="1:131" s="216" customFormat="1" ht="26.25" customHeight="1" x14ac:dyDescent="0.2">
      <c r="A130" s="972" t="s">
        <v>420</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421</v>
      </c>
      <c r="X130" s="1109"/>
      <c r="Y130" s="1109"/>
      <c r="Z130" s="1110"/>
      <c r="AA130" s="996">
        <v>2458585</v>
      </c>
      <c r="AB130" s="997"/>
      <c r="AC130" s="997"/>
      <c r="AD130" s="997"/>
      <c r="AE130" s="998"/>
      <c r="AF130" s="999">
        <v>2508760</v>
      </c>
      <c r="AG130" s="997"/>
      <c r="AH130" s="997"/>
      <c r="AI130" s="997"/>
      <c r="AJ130" s="998"/>
      <c r="AK130" s="999">
        <v>2431525</v>
      </c>
      <c r="AL130" s="997"/>
      <c r="AM130" s="997"/>
      <c r="AN130" s="997"/>
      <c r="AO130" s="998"/>
      <c r="AP130" s="1111"/>
      <c r="AQ130" s="1112"/>
      <c r="AR130" s="1112"/>
      <c r="AS130" s="1112"/>
      <c r="AT130" s="1113"/>
      <c r="AU130" s="218"/>
      <c r="AV130" s="218"/>
      <c r="AW130" s="218"/>
      <c r="AX130" s="1103" t="s">
        <v>422</v>
      </c>
      <c r="AY130" s="961"/>
      <c r="AZ130" s="961"/>
      <c r="BA130" s="961"/>
      <c r="BB130" s="961"/>
      <c r="BC130" s="961"/>
      <c r="BD130" s="961"/>
      <c r="BE130" s="962"/>
      <c r="BF130" s="1139">
        <v>9.1</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18"/>
      <c r="DQ130" s="218"/>
      <c r="DR130" s="218"/>
      <c r="DS130" s="218"/>
      <c r="DT130" s="218"/>
      <c r="DU130" s="218"/>
      <c r="DV130" s="218"/>
      <c r="DW130" s="218"/>
      <c r="DX130" s="218"/>
      <c r="DY130" s="218"/>
      <c r="DZ130" s="218"/>
    </row>
    <row r="131" spans="1:131" s="216" customFormat="1" ht="26.25" customHeight="1" thickBot="1" x14ac:dyDescent="0.25">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423</v>
      </c>
      <c r="X131" s="1146"/>
      <c r="Y131" s="1146"/>
      <c r="Z131" s="1147"/>
      <c r="AA131" s="1042">
        <v>10074926</v>
      </c>
      <c r="AB131" s="1024"/>
      <c r="AC131" s="1024"/>
      <c r="AD131" s="1024"/>
      <c r="AE131" s="1025"/>
      <c r="AF131" s="1023">
        <v>9849831</v>
      </c>
      <c r="AG131" s="1024"/>
      <c r="AH131" s="1024"/>
      <c r="AI131" s="1024"/>
      <c r="AJ131" s="1025"/>
      <c r="AK131" s="1023">
        <v>9831919</v>
      </c>
      <c r="AL131" s="1024"/>
      <c r="AM131" s="1024"/>
      <c r="AN131" s="1024"/>
      <c r="AO131" s="1025"/>
      <c r="AP131" s="1148"/>
      <c r="AQ131" s="1149"/>
      <c r="AR131" s="1149"/>
      <c r="AS131" s="1149"/>
      <c r="AT131" s="1150"/>
      <c r="AU131" s="218"/>
      <c r="AV131" s="218"/>
      <c r="AW131" s="218"/>
      <c r="AX131" s="1121" t="s">
        <v>424</v>
      </c>
      <c r="AY131" s="764"/>
      <c r="AZ131" s="764"/>
      <c r="BA131" s="764"/>
      <c r="BB131" s="764"/>
      <c r="BC131" s="764"/>
      <c r="BD131" s="764"/>
      <c r="BE131" s="1074"/>
      <c r="BF131" s="1122" t="s">
        <v>47</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18"/>
      <c r="DQ131" s="218"/>
      <c r="DR131" s="218"/>
      <c r="DS131" s="218"/>
      <c r="DT131" s="218"/>
      <c r="DU131" s="218"/>
      <c r="DV131" s="218"/>
      <c r="DW131" s="218"/>
      <c r="DX131" s="218"/>
      <c r="DY131" s="218"/>
      <c r="DZ131" s="218"/>
    </row>
    <row r="132" spans="1:131" s="216" customFormat="1" ht="26.25" customHeight="1" x14ac:dyDescent="0.2">
      <c r="A132" s="1128" t="s">
        <v>425</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426</v>
      </c>
      <c r="W132" s="1132"/>
      <c r="X132" s="1132"/>
      <c r="Y132" s="1132"/>
      <c r="Z132" s="1133"/>
      <c r="AA132" s="1134">
        <v>9.3123363880000003</v>
      </c>
      <c r="AB132" s="1135"/>
      <c r="AC132" s="1135"/>
      <c r="AD132" s="1135"/>
      <c r="AE132" s="1136"/>
      <c r="AF132" s="1137">
        <v>10.32613656</v>
      </c>
      <c r="AG132" s="1135"/>
      <c r="AH132" s="1135"/>
      <c r="AI132" s="1135"/>
      <c r="AJ132" s="1136"/>
      <c r="AK132" s="1137">
        <v>7.800715201</v>
      </c>
      <c r="AL132" s="1135"/>
      <c r="AM132" s="1135"/>
      <c r="AN132" s="1135"/>
      <c r="AO132" s="1136"/>
      <c r="AP132" s="1039"/>
      <c r="AQ132" s="1040"/>
      <c r="AR132" s="1040"/>
      <c r="AS132" s="1040"/>
      <c r="AT132" s="1138"/>
      <c r="AU132" s="23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8"/>
      <c r="DQ132" s="218"/>
      <c r="DR132" s="218"/>
      <c r="DS132" s="218"/>
      <c r="DT132" s="218"/>
      <c r="DU132" s="218"/>
      <c r="DV132" s="218"/>
      <c r="DW132" s="218"/>
      <c r="DX132" s="218"/>
      <c r="DY132" s="218"/>
      <c r="DZ132" s="218"/>
    </row>
    <row r="133" spans="1:131" s="216" customFormat="1" ht="26.25" customHeight="1" thickBot="1" x14ac:dyDescent="0.25">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427</v>
      </c>
      <c r="W133" s="1115"/>
      <c r="X133" s="1115"/>
      <c r="Y133" s="1115"/>
      <c r="Z133" s="1116"/>
      <c r="AA133" s="1117">
        <v>9.9</v>
      </c>
      <c r="AB133" s="1118"/>
      <c r="AC133" s="1118"/>
      <c r="AD133" s="1118"/>
      <c r="AE133" s="1119"/>
      <c r="AF133" s="1117">
        <v>9.6</v>
      </c>
      <c r="AG133" s="1118"/>
      <c r="AH133" s="1118"/>
      <c r="AI133" s="1118"/>
      <c r="AJ133" s="1119"/>
      <c r="AK133" s="1117">
        <v>9.1</v>
      </c>
      <c r="AL133" s="1118"/>
      <c r="AM133" s="1118"/>
      <c r="AN133" s="1118"/>
      <c r="AO133" s="1119"/>
      <c r="AP133" s="1066"/>
      <c r="AQ133" s="1067"/>
      <c r="AR133" s="1067"/>
      <c r="AS133" s="1067"/>
      <c r="AT133" s="1120"/>
      <c r="AU133" s="218"/>
      <c r="AV133" s="218"/>
      <c r="AW133" s="218"/>
      <c r="AX133" s="218"/>
      <c r="AY133" s="218"/>
      <c r="AZ133" s="218"/>
      <c r="BA133" s="218"/>
      <c r="BB133" s="218"/>
      <c r="BC133" s="218"/>
      <c r="BD133" s="218"/>
      <c r="BE133" s="218"/>
      <c r="BF133" s="218"/>
      <c r="BG133" s="218"/>
      <c r="BH133" s="218"/>
      <c r="BI133" s="218"/>
      <c r="BJ133" s="218"/>
      <c r="BK133" s="218"/>
      <c r="BL133" s="218"/>
      <c r="BM133" s="218"/>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8"/>
      <c r="DQ133" s="218"/>
      <c r="DR133" s="218"/>
      <c r="DS133" s="218"/>
      <c r="DT133" s="218"/>
      <c r="DU133" s="218"/>
      <c r="DV133" s="218"/>
      <c r="DW133" s="218"/>
      <c r="DX133" s="218"/>
      <c r="DY133" s="218"/>
      <c r="DZ133" s="218"/>
    </row>
    <row r="134" spans="1:131" ht="11.25" customHeight="1" x14ac:dyDescent="0.2">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18"/>
      <c r="AV134" s="218"/>
      <c r="AW134" s="218"/>
      <c r="AX134" s="218"/>
      <c r="AY134" s="218"/>
      <c r="AZ134" s="218"/>
      <c r="BA134" s="218"/>
      <c r="BB134" s="218"/>
      <c r="BC134" s="218"/>
      <c r="BD134" s="218"/>
      <c r="BE134" s="218"/>
      <c r="BF134" s="218"/>
      <c r="BG134" s="218"/>
      <c r="BH134" s="218"/>
      <c r="BI134" s="218"/>
      <c r="BJ134" s="218"/>
      <c r="BK134" s="218"/>
      <c r="BL134" s="218"/>
      <c r="BM134" s="218"/>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8"/>
      <c r="DQ134" s="218"/>
      <c r="DR134" s="218"/>
      <c r="DS134" s="218"/>
      <c r="DT134" s="218"/>
      <c r="DU134" s="218"/>
      <c r="DV134" s="218"/>
      <c r="DW134" s="218"/>
      <c r="DX134" s="218"/>
      <c r="DY134" s="218"/>
      <c r="DZ134" s="218"/>
      <c r="EA134" s="216"/>
    </row>
    <row r="135" spans="1:131" ht="14" hidden="1" x14ac:dyDescent="0.2">
      <c r="AU135" s="239"/>
      <c r="AV135" s="239"/>
      <c r="AW135" s="239"/>
      <c r="AX135" s="239"/>
      <c r="AY135" s="239"/>
      <c r="AZ135" s="239"/>
      <c r="BA135" s="239"/>
      <c r="BB135" s="239"/>
      <c r="BC135" s="239"/>
      <c r="BD135" s="239"/>
      <c r="BE135" s="239"/>
      <c r="BF135" s="239"/>
      <c r="BG135" s="239"/>
      <c r="BH135" s="239"/>
      <c r="BI135" s="239"/>
      <c r="BJ135" s="239"/>
      <c r="BK135" s="239"/>
      <c r="BL135" s="239"/>
      <c r="BM135" s="239"/>
      <c r="BN135" s="239"/>
      <c r="BO135" s="239"/>
      <c r="BP135" s="239"/>
      <c r="BQ135" s="239"/>
      <c r="BR135" s="239"/>
      <c r="BS135" s="239"/>
      <c r="BT135" s="239"/>
      <c r="BU135" s="239"/>
      <c r="BV135" s="239"/>
      <c r="BW135" s="239"/>
      <c r="BX135" s="239"/>
      <c r="BY135" s="239"/>
      <c r="BZ135" s="239"/>
      <c r="CA135" s="239"/>
      <c r="CB135" s="239"/>
      <c r="CC135" s="239"/>
      <c r="CD135" s="239"/>
      <c r="CE135" s="239"/>
      <c r="CF135" s="239"/>
      <c r="CG135" s="239"/>
      <c r="CH135" s="239"/>
      <c r="CI135" s="239"/>
      <c r="CJ135" s="239"/>
      <c r="CK135" s="239"/>
      <c r="CL135" s="239"/>
      <c r="CM135" s="239"/>
      <c r="CN135" s="239"/>
      <c r="CO135" s="239"/>
      <c r="CP135" s="239"/>
      <c r="CQ135" s="239"/>
      <c r="CR135" s="239"/>
      <c r="CS135" s="239"/>
      <c r="CT135" s="239"/>
      <c r="CU135" s="239"/>
      <c r="CV135" s="239"/>
      <c r="CW135" s="239"/>
      <c r="CX135" s="239"/>
      <c r="CY135" s="239"/>
      <c r="CZ135" s="239"/>
      <c r="DA135" s="239"/>
      <c r="DB135" s="239"/>
      <c r="DC135" s="239"/>
      <c r="DD135" s="239"/>
      <c r="DE135" s="239"/>
      <c r="DF135" s="239"/>
      <c r="DG135" s="239"/>
      <c r="DH135" s="239"/>
      <c r="DI135" s="239"/>
      <c r="DJ135" s="239"/>
      <c r="DK135" s="239"/>
      <c r="DL135" s="239"/>
      <c r="DM135" s="239"/>
      <c r="DN135" s="239"/>
      <c r="DO135" s="239"/>
      <c r="DP135" s="239"/>
      <c r="DQ135" s="239"/>
      <c r="DR135" s="239"/>
      <c r="DS135" s="239"/>
      <c r="DT135" s="239"/>
      <c r="DU135" s="239"/>
      <c r="DV135" s="239"/>
      <c r="DW135" s="239"/>
      <c r="DX135" s="239"/>
      <c r="DY135" s="239"/>
      <c r="DZ135" s="239"/>
    </row>
  </sheetData>
  <sheetProtection algorithmName="SHA-512" hashValue="sM9v9DNwwg9P2x6RUkA+H063jzkv5Rju7UbRzlJfnXl2hsxfhL/rkSBpO7wSj25W6VOJD23nJPOF8bcL0u0W4Q==" saltValue="Q6SfeH/2bpg+ARVYYtwr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11" orientation="landscape" cellComments="asDisplayed" horizontalDpi="300" verticalDpi="300"/>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0" zoomScaleNormal="85" zoomScaleSheetLayoutView="110" workbookViewId="0"/>
  </sheetViews>
  <sheetFormatPr defaultColWidth="0" defaultRowHeight="13.5" customHeight="1" zeroHeight="1" x14ac:dyDescent="0.2"/>
  <cols>
    <col min="1" max="120" width="2.7265625" style="241" customWidth="1"/>
    <col min="121" max="121" width="0" style="240" hidden="1" customWidth="1"/>
    <col min="122" max="16384" width="9" style="240" hidden="1"/>
  </cols>
  <sheetData>
    <row r="1" spans="1:120" ht="13" x14ac:dyDescent="0.2">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0"/>
    </row>
    <row r="17" spans="119:120" ht="13" x14ac:dyDescent="0.2">
      <c r="DP17" s="240"/>
    </row>
    <row r="18" spans="119:120" ht="13" x14ac:dyDescent="0.2"/>
    <row r="19" spans="119:120" ht="13" x14ac:dyDescent="0.2"/>
    <row r="20" spans="119:120" ht="13" x14ac:dyDescent="0.2">
      <c r="DO20" s="240"/>
      <c r="DP20" s="240"/>
    </row>
    <row r="21" spans="119:120" ht="13" x14ac:dyDescent="0.2">
      <c r="DP21" s="240"/>
    </row>
    <row r="22" spans="119:120" ht="13" x14ac:dyDescent="0.2"/>
    <row r="23" spans="119:120" ht="13" x14ac:dyDescent="0.2">
      <c r="DO23" s="240"/>
      <c r="DP23" s="240"/>
    </row>
    <row r="24" spans="119:120" ht="13" x14ac:dyDescent="0.2">
      <c r="DP24" s="240"/>
    </row>
    <row r="25" spans="119:120" ht="13" x14ac:dyDescent="0.2">
      <c r="DP25" s="240"/>
    </row>
    <row r="26" spans="119:120" ht="13" x14ac:dyDescent="0.2">
      <c r="DO26" s="240"/>
      <c r="DP26" s="240"/>
    </row>
    <row r="27" spans="119:120" ht="13" x14ac:dyDescent="0.2"/>
    <row r="28" spans="119:120" ht="13" x14ac:dyDescent="0.2">
      <c r="DO28" s="240"/>
      <c r="DP28" s="240"/>
    </row>
    <row r="29" spans="119:120" ht="13" x14ac:dyDescent="0.2">
      <c r="DP29" s="240"/>
    </row>
    <row r="30" spans="119:120" ht="13" x14ac:dyDescent="0.2"/>
    <row r="31" spans="119:120" ht="13" x14ac:dyDescent="0.2">
      <c r="DO31" s="240"/>
      <c r="DP31" s="240"/>
    </row>
    <row r="32" spans="119:120" ht="13" x14ac:dyDescent="0.2"/>
    <row r="33" spans="98:120" ht="13" x14ac:dyDescent="0.2">
      <c r="DO33" s="240"/>
      <c r="DP33" s="240"/>
    </row>
    <row r="34" spans="98:120" ht="13" x14ac:dyDescent="0.2">
      <c r="DM34" s="240"/>
    </row>
    <row r="35" spans="98:120" ht="13" x14ac:dyDescent="0.2">
      <c r="CT35" s="240"/>
      <c r="CU35" s="240"/>
      <c r="CV35" s="240"/>
      <c r="CY35" s="240"/>
      <c r="CZ35" s="240"/>
      <c r="DA35" s="240"/>
      <c r="DD35" s="240"/>
      <c r="DE35" s="240"/>
      <c r="DF35" s="240"/>
      <c r="DI35" s="240"/>
      <c r="DJ35" s="240"/>
      <c r="DK35" s="240"/>
      <c r="DM35" s="240"/>
      <c r="DN35" s="240"/>
      <c r="DO35" s="240"/>
      <c r="DP35" s="240"/>
    </row>
    <row r="36" spans="98:120" ht="13" x14ac:dyDescent="0.2"/>
    <row r="37" spans="98:120" ht="13" x14ac:dyDescent="0.2">
      <c r="CW37" s="240"/>
      <c r="DB37" s="240"/>
      <c r="DG37" s="240"/>
      <c r="DL37" s="240"/>
      <c r="DP37" s="240"/>
    </row>
    <row r="38" spans="98:120" ht="13" x14ac:dyDescent="0.2">
      <c r="CT38" s="240"/>
      <c r="CU38" s="240"/>
      <c r="CV38" s="240"/>
      <c r="CW38" s="240"/>
      <c r="CY38" s="240"/>
      <c r="CZ38" s="240"/>
      <c r="DA38" s="240"/>
      <c r="DB38" s="240"/>
      <c r="DD38" s="240"/>
      <c r="DE38" s="240"/>
      <c r="DF38" s="240"/>
      <c r="DG38" s="240"/>
      <c r="DI38" s="240"/>
      <c r="DJ38" s="240"/>
      <c r="DK38" s="240"/>
      <c r="DL38" s="240"/>
      <c r="DN38" s="240"/>
      <c r="DO38" s="240"/>
      <c r="DP38" s="24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0"/>
      <c r="DO49" s="240"/>
      <c r="DP49" s="24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0"/>
      <c r="CS63" s="240"/>
      <c r="CX63" s="240"/>
      <c r="DC63" s="240"/>
      <c r="DH63" s="240"/>
    </row>
    <row r="64" spans="22:120" ht="13" x14ac:dyDescent="0.2">
      <c r="V64" s="240"/>
    </row>
    <row r="65" spans="15:120" ht="13" x14ac:dyDescent="0.2">
      <c r="X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c r="CO65" s="240"/>
      <c r="CP65" s="240"/>
      <c r="CQ65" s="240"/>
      <c r="CR65" s="240"/>
      <c r="CU65" s="240"/>
      <c r="CZ65" s="240"/>
      <c r="DE65" s="240"/>
      <c r="DJ65" s="240"/>
    </row>
    <row r="66" spans="15:120" ht="13" x14ac:dyDescent="0.2">
      <c r="Q66" s="240"/>
      <c r="S66" s="240"/>
      <c r="U66" s="240"/>
      <c r="DM66" s="240"/>
    </row>
    <row r="67" spans="15:120" ht="13" x14ac:dyDescent="0.2">
      <c r="O67" s="240"/>
      <c r="P67" s="240"/>
      <c r="R67" s="240"/>
      <c r="T67" s="240"/>
      <c r="Y67" s="240"/>
      <c r="CT67" s="240"/>
      <c r="CV67" s="240"/>
      <c r="CW67" s="240"/>
      <c r="CY67" s="240"/>
      <c r="DA67" s="240"/>
      <c r="DB67" s="240"/>
      <c r="DD67" s="240"/>
      <c r="DF67" s="240"/>
      <c r="DG67" s="240"/>
      <c r="DI67" s="240"/>
      <c r="DK67" s="240"/>
      <c r="DL67" s="240"/>
      <c r="DN67" s="240"/>
      <c r="DO67" s="240"/>
      <c r="DP67" s="240"/>
    </row>
    <row r="68" spans="15:120" ht="13" x14ac:dyDescent="0.2"/>
    <row r="69" spans="15:120" ht="13" x14ac:dyDescent="0.2"/>
    <row r="70" spans="15:120" ht="13" x14ac:dyDescent="0.2"/>
    <row r="71" spans="15:120" ht="13" x14ac:dyDescent="0.2"/>
    <row r="72" spans="15:120" ht="13" x14ac:dyDescent="0.2">
      <c r="DP72" s="240"/>
    </row>
    <row r="73" spans="15:120" ht="13" x14ac:dyDescent="0.2">
      <c r="DP73" s="24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0"/>
      <c r="CX96" s="240"/>
      <c r="DC96" s="240"/>
      <c r="DH96" s="240"/>
    </row>
    <row r="97" spans="24:120" ht="13" x14ac:dyDescent="0.2">
      <c r="CS97" s="240"/>
      <c r="CX97" s="240"/>
      <c r="DC97" s="240"/>
      <c r="DH97" s="240"/>
      <c r="DP97" s="241" t="s">
        <v>428</v>
      </c>
    </row>
    <row r="98" spans="24:120" ht="13" hidden="1" x14ac:dyDescent="0.2">
      <c r="CS98" s="240"/>
      <c r="CX98" s="240"/>
      <c r="DC98" s="240"/>
      <c r="DH98" s="240"/>
    </row>
    <row r="99" spans="24:120" ht="13" hidden="1" x14ac:dyDescent="0.2">
      <c r="CS99" s="240"/>
      <c r="CX99" s="240"/>
      <c r="DC99" s="240"/>
      <c r="DH99" s="240"/>
    </row>
    <row r="101" spans="24:120" ht="12" hidden="1" customHeight="1" x14ac:dyDescent="0.2">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c r="CF101" s="240"/>
      <c r="CG101" s="240"/>
      <c r="CH101" s="240"/>
      <c r="CI101" s="240"/>
      <c r="CJ101" s="240"/>
      <c r="CK101" s="240"/>
      <c r="CL101" s="240"/>
      <c r="CM101" s="240"/>
      <c r="CN101" s="240"/>
      <c r="CO101" s="240"/>
      <c r="CP101" s="240"/>
      <c r="CQ101" s="240"/>
      <c r="CR101" s="240"/>
      <c r="CU101" s="240"/>
      <c r="CZ101" s="240"/>
      <c r="DE101" s="240"/>
      <c r="DJ101" s="240"/>
    </row>
    <row r="102" spans="24:120" ht="1.5" hidden="1" customHeight="1" x14ac:dyDescent="0.2">
      <c r="CU102" s="240"/>
      <c r="CZ102" s="240"/>
      <c r="DE102" s="240"/>
      <c r="DJ102" s="240"/>
      <c r="DM102" s="240"/>
    </row>
    <row r="103" spans="24:120" ht="13" hidden="1" x14ac:dyDescent="0.2">
      <c r="CT103" s="240"/>
      <c r="CV103" s="240"/>
      <c r="CW103" s="240"/>
      <c r="CY103" s="240"/>
      <c r="DA103" s="240"/>
      <c r="DB103" s="240"/>
      <c r="DD103" s="240"/>
      <c r="DF103" s="240"/>
      <c r="DG103" s="240"/>
      <c r="DI103" s="240"/>
      <c r="DK103" s="240"/>
      <c r="DL103" s="240"/>
      <c r="DM103" s="240"/>
      <c r="DN103" s="240"/>
      <c r="DO103" s="240"/>
      <c r="DP103" s="240"/>
    </row>
    <row r="104" spans="24:120" ht="13" hidden="1" x14ac:dyDescent="0.2">
      <c r="CV104" s="240"/>
      <c r="CW104" s="240"/>
      <c r="DA104" s="240"/>
      <c r="DB104" s="240"/>
      <c r="DF104" s="240"/>
      <c r="DG104" s="240"/>
      <c r="DK104" s="240"/>
      <c r="DL104" s="240"/>
      <c r="DN104" s="240"/>
      <c r="DO104" s="240"/>
      <c r="DP104" s="240"/>
    </row>
    <row r="105" spans="24:120" ht="12.75" hidden="1" customHeight="1" x14ac:dyDescent="0.2"/>
  </sheetData>
  <sheetProtection algorithmName="SHA-512" hashValue="pdNABifZEF/Vw7u7z9nb6iMOo6SpCquLLlHWd6iSmdPKc8cnolXQLu80ypmB/jjyp7+hwlQhWO7oPG7xkWL73A==" saltValue="Vkr2B8aLCLJXHfh7s+nUEA==" spinCount="100000"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1" customWidth="1"/>
    <col min="117" max="16384" width="9" style="240" hidden="1"/>
  </cols>
  <sheetData>
    <row r="1" spans="2:116" ht="13" x14ac:dyDescent="0.2">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row>
    <row r="2" spans="2:116" ht="13" x14ac:dyDescent="0.2"/>
    <row r="3" spans="2:116" ht="13" x14ac:dyDescent="0.2"/>
    <row r="4" spans="2:116" ht="13" x14ac:dyDescent="0.2">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row>
    <row r="5" spans="2:116" ht="13" x14ac:dyDescent="0.2">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c r="CP5" s="240"/>
      <c r="CQ5" s="240"/>
      <c r="CR5" s="240"/>
      <c r="CS5" s="240"/>
      <c r="CT5" s="240"/>
      <c r="CU5" s="240"/>
      <c r="CV5" s="240"/>
      <c r="CW5" s="240"/>
      <c r="CX5" s="240"/>
      <c r="CY5" s="240"/>
      <c r="CZ5" s="240"/>
      <c r="DA5" s="240"/>
      <c r="DB5" s="240"/>
      <c r="DC5" s="240"/>
      <c r="DD5" s="240"/>
      <c r="DE5" s="240"/>
      <c r="DF5" s="240"/>
      <c r="DG5" s="240"/>
      <c r="DH5" s="240"/>
      <c r="DI5" s="240"/>
      <c r="DJ5" s="240"/>
      <c r="DK5" s="240"/>
      <c r="DL5" s="24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0"/>
      <c r="CA18" s="240"/>
      <c r="CB18" s="240"/>
      <c r="CC18" s="240"/>
      <c r="CD18" s="240"/>
      <c r="CE18" s="240"/>
      <c r="CF18" s="240"/>
      <c r="CG18" s="240"/>
      <c r="CH18" s="240"/>
      <c r="CI18" s="240"/>
      <c r="CJ18" s="240"/>
      <c r="CK18" s="240"/>
      <c r="CL18" s="240"/>
      <c r="CM18" s="240"/>
      <c r="CN18" s="240"/>
      <c r="CO18" s="240"/>
      <c r="CP18" s="240"/>
      <c r="CQ18" s="240"/>
      <c r="CR18" s="240"/>
      <c r="CS18" s="240"/>
      <c r="CT18" s="240"/>
      <c r="CU18" s="240"/>
      <c r="CV18" s="240"/>
      <c r="CW18" s="240"/>
      <c r="CX18" s="240"/>
      <c r="CY18" s="240"/>
      <c r="CZ18" s="240"/>
      <c r="DA18" s="240"/>
      <c r="DB18" s="240"/>
      <c r="DC18" s="240"/>
      <c r="DD18" s="240"/>
      <c r="DE18" s="240"/>
      <c r="DF18" s="240"/>
      <c r="DG18" s="240"/>
      <c r="DH18" s="240"/>
      <c r="DI18" s="240"/>
      <c r="DJ18" s="240"/>
      <c r="DK18" s="240"/>
      <c r="DL18" s="240"/>
    </row>
    <row r="19" spans="9:116" ht="13" x14ac:dyDescent="0.2"/>
    <row r="20" spans="9:116" ht="13" x14ac:dyDescent="0.2"/>
    <row r="21" spans="9:116" ht="13" x14ac:dyDescent="0.2">
      <c r="DL21" s="240"/>
    </row>
    <row r="22" spans="9:116" ht="13" x14ac:dyDescent="0.2">
      <c r="DI22" s="240"/>
      <c r="DJ22" s="240"/>
      <c r="DK22" s="240"/>
      <c r="DL22" s="240"/>
    </row>
    <row r="23" spans="9:116" ht="13" x14ac:dyDescent="0.2">
      <c r="CY23" s="240"/>
      <c r="CZ23" s="240"/>
      <c r="DA23" s="240"/>
      <c r="DB23" s="240"/>
      <c r="DC23" s="240"/>
      <c r="DD23" s="240"/>
      <c r="DE23" s="240"/>
      <c r="DF23" s="240"/>
      <c r="DG23" s="240"/>
      <c r="DH23" s="240"/>
      <c r="DI23" s="240"/>
      <c r="DJ23" s="240"/>
      <c r="DK23" s="240"/>
      <c r="DL23" s="24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0"/>
      <c r="DA35" s="240"/>
      <c r="DB35" s="240"/>
      <c r="DC35" s="240"/>
      <c r="DD35" s="240"/>
      <c r="DE35" s="240"/>
      <c r="DF35" s="240"/>
      <c r="DG35" s="240"/>
      <c r="DH35" s="240"/>
      <c r="DI35" s="240"/>
      <c r="DJ35" s="240"/>
      <c r="DK35" s="240"/>
      <c r="DL35" s="240"/>
    </row>
    <row r="36" spans="15:116" ht="13" x14ac:dyDescent="0.2"/>
    <row r="37" spans="15:116" ht="13" x14ac:dyDescent="0.2">
      <c r="DL37" s="240"/>
    </row>
    <row r="38" spans="15:116" ht="13" x14ac:dyDescent="0.2">
      <c r="DI38" s="240"/>
      <c r="DJ38" s="240"/>
      <c r="DK38" s="240"/>
      <c r="DL38" s="240"/>
    </row>
    <row r="39" spans="15:116" ht="13" x14ac:dyDescent="0.2"/>
    <row r="40" spans="15:116" ht="13" x14ac:dyDescent="0.2"/>
    <row r="41" spans="15:116" ht="13" x14ac:dyDescent="0.2"/>
    <row r="42" spans="15:116" ht="13" x14ac:dyDescent="0.2"/>
    <row r="43" spans="15:116" ht="13" x14ac:dyDescent="0.2">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E43" s="240"/>
      <c r="DF43" s="240"/>
      <c r="DG43" s="240"/>
      <c r="DH43" s="240"/>
      <c r="DI43" s="240"/>
      <c r="DJ43" s="240"/>
      <c r="DK43" s="240"/>
      <c r="DL43" s="240"/>
    </row>
    <row r="44" spans="15:116" ht="13" x14ac:dyDescent="0.2">
      <c r="DL44" s="240"/>
    </row>
    <row r="45" spans="15:116" ht="13" x14ac:dyDescent="0.2"/>
    <row r="46" spans="15:116" ht="13" x14ac:dyDescent="0.2">
      <c r="DA46" s="240"/>
      <c r="DB46" s="240"/>
      <c r="DC46" s="240"/>
      <c r="DD46" s="240"/>
      <c r="DE46" s="240"/>
      <c r="DF46" s="240"/>
      <c r="DG46" s="240"/>
      <c r="DH46" s="240"/>
      <c r="DI46" s="240"/>
      <c r="DJ46" s="240"/>
      <c r="DK46" s="240"/>
      <c r="DL46" s="240"/>
    </row>
    <row r="47" spans="15:116" ht="13" x14ac:dyDescent="0.2"/>
    <row r="48" spans="15:116" ht="13" x14ac:dyDescent="0.2"/>
    <row r="49" spans="104:116" ht="13" x14ac:dyDescent="0.2"/>
    <row r="50" spans="104:116" ht="13" x14ac:dyDescent="0.2">
      <c r="CZ50" s="240"/>
      <c r="DA50" s="240"/>
      <c r="DB50" s="240"/>
      <c r="DC50" s="240"/>
      <c r="DD50" s="240"/>
      <c r="DE50" s="240"/>
      <c r="DF50" s="240"/>
      <c r="DG50" s="240"/>
      <c r="DH50" s="240"/>
      <c r="DI50" s="240"/>
      <c r="DJ50" s="240"/>
      <c r="DK50" s="240"/>
      <c r="DL50" s="240"/>
    </row>
    <row r="51" spans="104:116" ht="13" x14ac:dyDescent="0.2"/>
    <row r="52" spans="104:116" ht="13" x14ac:dyDescent="0.2"/>
    <row r="53" spans="104:116" ht="13" x14ac:dyDescent="0.2">
      <c r="DL53" s="24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0"/>
      <c r="DD67" s="240"/>
      <c r="DE67" s="240"/>
      <c r="DF67" s="240"/>
      <c r="DG67" s="240"/>
      <c r="DH67" s="240"/>
      <c r="DI67" s="240"/>
      <c r="DJ67" s="240"/>
      <c r="DK67" s="240"/>
      <c r="DL67" s="24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50uSyBH7DHuyqpvY/XtmHXBw/w8rewtl1N+vu3G2Jhto+wKEaXnY/mf7KT1mtysLdwEoGbnQBuJscANvA+XeQ==" saltValue="1us0YBs1f60OpSb+A7hhE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42" customWidth="1"/>
    <col min="37" max="44" width="17" style="242" customWidth="1"/>
    <col min="45" max="45" width="6.08984375" style="249" customWidth="1"/>
    <col min="46" max="46" width="3" style="247" customWidth="1"/>
    <col min="47" max="47" width="19.08984375" style="242" hidden="1" customWidth="1"/>
    <col min="48" max="52" width="12.6328125" style="242" hidden="1" customWidth="1"/>
    <col min="53" max="16384" width="8.6328125" style="242"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429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8" t="s">
        <v>430</v>
      </c>
      <c r="AL6" s="248"/>
      <c r="AM6" s="248"/>
      <c r="AN6" s="248"/>
      <c r="AO6" s="243"/>
      <c r="AP6" s="243"/>
      <c r="AQ6" s="243"/>
      <c r="AR6" s="243"/>
    </row>
    <row r="7" spans="1:46" ht="13.5" customHeight="1" x14ac:dyDescent="0.2">
      <c r="A7" s="247"/>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50"/>
      <c r="AL7" s="251"/>
      <c r="AM7" s="251"/>
      <c r="AN7" s="252"/>
      <c r="AO7" s="1152" t="s">
        <v>431</v>
      </c>
      <c r="AP7" s="253"/>
      <c r="AQ7" s="254" t="s">
        <v>432</v>
      </c>
      <c r="AR7" s="255"/>
    </row>
    <row r="8" spans="1:46" ht="13" x14ac:dyDescent="0.2">
      <c r="A8" s="247"/>
      <c r="B8" s="243"/>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56"/>
      <c r="AL8" s="257"/>
      <c r="AM8" s="257"/>
      <c r="AN8" s="258"/>
      <c r="AO8" s="1153"/>
      <c r="AP8" s="259" t="s">
        <v>433</v>
      </c>
      <c r="AQ8" s="260" t="s">
        <v>434</v>
      </c>
      <c r="AR8" s="261" t="s">
        <v>435</v>
      </c>
    </row>
    <row r="9" spans="1:46" ht="13" x14ac:dyDescent="0.2">
      <c r="A9" s="247"/>
      <c r="B9" s="243"/>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1154" t="s">
        <v>436</v>
      </c>
      <c r="AL9" s="1155"/>
      <c r="AM9" s="1155"/>
      <c r="AN9" s="1156"/>
      <c r="AO9" s="262">
        <v>3879111</v>
      </c>
      <c r="AP9" s="262">
        <v>123495</v>
      </c>
      <c r="AQ9" s="263">
        <v>90328</v>
      </c>
      <c r="AR9" s="264">
        <v>36.700000000000003</v>
      </c>
    </row>
    <row r="10" spans="1:46" ht="13.5" customHeight="1" x14ac:dyDescent="0.2">
      <c r="A10" s="247"/>
      <c r="B10" s="243"/>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1154" t="s">
        <v>437</v>
      </c>
      <c r="AL10" s="1155"/>
      <c r="AM10" s="1155"/>
      <c r="AN10" s="1156"/>
      <c r="AO10" s="265">
        <v>481918</v>
      </c>
      <c r="AP10" s="265">
        <v>15342</v>
      </c>
      <c r="AQ10" s="266">
        <v>7878</v>
      </c>
      <c r="AR10" s="267">
        <v>94.7</v>
      </c>
    </row>
    <row r="11" spans="1:46" ht="13.5" customHeight="1" x14ac:dyDescent="0.2">
      <c r="A11" s="247"/>
      <c r="B11" s="243"/>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1154" t="s">
        <v>438</v>
      </c>
      <c r="AL11" s="1155"/>
      <c r="AM11" s="1155"/>
      <c r="AN11" s="1156"/>
      <c r="AO11" s="265" t="s">
        <v>439</v>
      </c>
      <c r="AP11" s="265" t="s">
        <v>439</v>
      </c>
      <c r="AQ11" s="266">
        <v>2111</v>
      </c>
      <c r="AR11" s="267" t="s">
        <v>439</v>
      </c>
    </row>
    <row r="12" spans="1:46" ht="13.5" customHeight="1" x14ac:dyDescent="0.2">
      <c r="A12" s="247"/>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1154" t="s">
        <v>440</v>
      </c>
      <c r="AL12" s="1155"/>
      <c r="AM12" s="1155"/>
      <c r="AN12" s="1156"/>
      <c r="AO12" s="265" t="s">
        <v>439</v>
      </c>
      <c r="AP12" s="265" t="s">
        <v>439</v>
      </c>
      <c r="AQ12" s="266">
        <v>26</v>
      </c>
      <c r="AR12" s="267" t="s">
        <v>439</v>
      </c>
    </row>
    <row r="13" spans="1:46" ht="13.5" customHeight="1" x14ac:dyDescent="0.2">
      <c r="A13" s="247"/>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1154" t="s">
        <v>441</v>
      </c>
      <c r="AL13" s="1155"/>
      <c r="AM13" s="1155"/>
      <c r="AN13" s="1156"/>
      <c r="AO13" s="265">
        <v>99948</v>
      </c>
      <c r="AP13" s="265">
        <v>3182</v>
      </c>
      <c r="AQ13" s="266">
        <v>2999</v>
      </c>
      <c r="AR13" s="267">
        <v>6.1</v>
      </c>
    </row>
    <row r="14" spans="1:46" ht="13.5" customHeight="1" x14ac:dyDescent="0.2">
      <c r="A14" s="247"/>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1154" t="s">
        <v>442</v>
      </c>
      <c r="AL14" s="1155"/>
      <c r="AM14" s="1155"/>
      <c r="AN14" s="1156"/>
      <c r="AO14" s="265">
        <v>87254</v>
      </c>
      <c r="AP14" s="265">
        <v>2778</v>
      </c>
      <c r="AQ14" s="266">
        <v>1839</v>
      </c>
      <c r="AR14" s="267">
        <v>51.1</v>
      </c>
    </row>
    <row r="15" spans="1:46" ht="13.5" customHeight="1" x14ac:dyDescent="0.2">
      <c r="A15" s="247"/>
      <c r="B15" s="243"/>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1157" t="s">
        <v>443</v>
      </c>
      <c r="AL15" s="1158"/>
      <c r="AM15" s="1158"/>
      <c r="AN15" s="1159"/>
      <c r="AO15" s="265">
        <v>-159487</v>
      </c>
      <c r="AP15" s="265">
        <v>-5077</v>
      </c>
      <c r="AQ15" s="266">
        <v>-5426</v>
      </c>
      <c r="AR15" s="267">
        <v>-6.4</v>
      </c>
    </row>
    <row r="16" spans="1:46" ht="13" x14ac:dyDescent="0.2">
      <c r="A16" s="247"/>
      <c r="B16" s="243"/>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1157" t="s">
        <v>103</v>
      </c>
      <c r="AL16" s="1158"/>
      <c r="AM16" s="1158"/>
      <c r="AN16" s="1159"/>
      <c r="AO16" s="265">
        <v>4388744</v>
      </c>
      <c r="AP16" s="265">
        <v>139720</v>
      </c>
      <c r="AQ16" s="266">
        <v>99756</v>
      </c>
      <c r="AR16" s="267">
        <v>40.1</v>
      </c>
    </row>
    <row r="17" spans="1:46" ht="13" x14ac:dyDescent="0.2">
      <c r="A17" s="247"/>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68"/>
    </row>
    <row r="18" spans="1:46" ht="13" x14ac:dyDescent="0.2">
      <c r="A18" s="247"/>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69"/>
      <c r="AR18" s="269"/>
    </row>
    <row r="19" spans="1:46" ht="13" x14ac:dyDescent="0.2">
      <c r="A19" s="247"/>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t="s">
        <v>444</v>
      </c>
      <c r="AL19" s="243"/>
      <c r="AM19" s="243"/>
      <c r="AN19" s="243"/>
      <c r="AO19" s="243"/>
      <c r="AP19" s="243"/>
      <c r="AQ19" s="243"/>
      <c r="AR19" s="243"/>
    </row>
    <row r="20" spans="1:46" ht="13" x14ac:dyDescent="0.2">
      <c r="A20" s="247"/>
      <c r="B20" s="24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70"/>
      <c r="AL20" s="271"/>
      <c r="AM20" s="271"/>
      <c r="AN20" s="272"/>
      <c r="AO20" s="273" t="s">
        <v>445</v>
      </c>
      <c r="AP20" s="274" t="s">
        <v>446</v>
      </c>
      <c r="AQ20" s="275" t="s">
        <v>447</v>
      </c>
      <c r="AR20" s="276"/>
    </row>
    <row r="21" spans="1:46" s="282" customFormat="1" ht="13" x14ac:dyDescent="0.2">
      <c r="A21" s="277"/>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1160" t="s">
        <v>448</v>
      </c>
      <c r="AL21" s="1161"/>
      <c r="AM21" s="1161"/>
      <c r="AN21" s="1162"/>
      <c r="AO21" s="278">
        <v>12.19</v>
      </c>
      <c r="AP21" s="279">
        <v>9.01</v>
      </c>
      <c r="AQ21" s="280">
        <v>3.18</v>
      </c>
      <c r="AR21" s="248"/>
      <c r="AS21" s="281"/>
      <c r="AT21" s="277"/>
    </row>
    <row r="22" spans="1:46" s="282" customFormat="1" ht="13" x14ac:dyDescent="0.2">
      <c r="A22" s="277"/>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1160" t="s">
        <v>449</v>
      </c>
      <c r="AL22" s="1161"/>
      <c r="AM22" s="1161"/>
      <c r="AN22" s="1162"/>
      <c r="AO22" s="283">
        <v>98</v>
      </c>
      <c r="AP22" s="284">
        <v>97.5</v>
      </c>
      <c r="AQ22" s="285">
        <v>0.5</v>
      </c>
      <c r="AR22" s="269"/>
      <c r="AS22" s="281"/>
      <c r="AT22" s="277"/>
    </row>
    <row r="23" spans="1:46" s="282" customFormat="1" ht="13" x14ac:dyDescent="0.2">
      <c r="A23" s="277"/>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69"/>
      <c r="AQ23" s="269"/>
      <c r="AR23" s="269"/>
      <c r="AS23" s="281"/>
      <c r="AT23" s="277"/>
    </row>
    <row r="24" spans="1:46" s="282" customFormat="1" ht="13" x14ac:dyDescent="0.2">
      <c r="A24" s="277"/>
      <c r="B24" s="248"/>
      <c r="C24" s="248"/>
      <c r="D24" s="248"/>
      <c r="E24" s="248"/>
      <c r="F24" s="248"/>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69"/>
      <c r="AQ24" s="269"/>
      <c r="AR24" s="269"/>
      <c r="AS24" s="281"/>
      <c r="AT24" s="277"/>
    </row>
    <row r="25" spans="1:46" s="282" customFormat="1" ht="13"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7"/>
    </row>
    <row r="26" spans="1:46" s="282" customFormat="1" ht="13" x14ac:dyDescent="0.2">
      <c r="A26" s="1151" t="s">
        <v>450</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48"/>
    </row>
    <row r="27" spans="1:46" ht="13" x14ac:dyDescent="0.2">
      <c r="A27" s="290"/>
      <c r="AO27" s="243"/>
      <c r="AP27" s="243"/>
      <c r="AQ27" s="243"/>
      <c r="AR27" s="243"/>
      <c r="AS27" s="243"/>
      <c r="AT27" s="243"/>
    </row>
    <row r="28" spans="1:46" ht="16.5" x14ac:dyDescent="0.2">
      <c r="A28" s="244" t="s">
        <v>451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91"/>
    </row>
    <row r="29" spans="1:46" ht="13" x14ac:dyDescent="0.2">
      <c r="A29" s="247"/>
      <c r="B29" s="243"/>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8" t="s">
        <v>452</v>
      </c>
      <c r="AL29" s="248"/>
      <c r="AM29" s="248"/>
      <c r="AN29" s="248"/>
      <c r="AO29" s="243"/>
      <c r="AP29" s="243"/>
      <c r="AQ29" s="243"/>
      <c r="AR29" s="243"/>
      <c r="AS29" s="292"/>
    </row>
    <row r="30" spans="1:46" ht="13.5" customHeight="1" x14ac:dyDescent="0.2">
      <c r="A30" s="247"/>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50"/>
      <c r="AL30" s="251"/>
      <c r="AM30" s="251"/>
      <c r="AN30" s="252"/>
      <c r="AO30" s="1152" t="s">
        <v>431</v>
      </c>
      <c r="AP30" s="253"/>
      <c r="AQ30" s="254" t="s">
        <v>432</v>
      </c>
      <c r="AR30" s="255"/>
    </row>
    <row r="31" spans="1:46" ht="13" x14ac:dyDescent="0.2">
      <c r="A31" s="247"/>
      <c r="B31" s="243"/>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56"/>
      <c r="AL31" s="257"/>
      <c r="AM31" s="257"/>
      <c r="AN31" s="258"/>
      <c r="AO31" s="1153"/>
      <c r="AP31" s="259" t="s">
        <v>433</v>
      </c>
      <c r="AQ31" s="260" t="s">
        <v>434</v>
      </c>
      <c r="AR31" s="261" t="s">
        <v>435</v>
      </c>
    </row>
    <row r="32" spans="1:46" ht="27" customHeight="1" x14ac:dyDescent="0.2">
      <c r="A32" s="247"/>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1168" t="s">
        <v>453</v>
      </c>
      <c r="AL32" s="1169"/>
      <c r="AM32" s="1169"/>
      <c r="AN32" s="1170"/>
      <c r="AO32" s="293">
        <v>2030423</v>
      </c>
      <c r="AP32" s="293">
        <v>64641</v>
      </c>
      <c r="AQ32" s="294">
        <v>56025</v>
      </c>
      <c r="AR32" s="295">
        <v>15.4</v>
      </c>
    </row>
    <row r="33" spans="1:46" ht="13.5" customHeight="1" x14ac:dyDescent="0.2">
      <c r="A33" s="247"/>
      <c r="B33" s="243"/>
      <c r="C33" s="243"/>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1168" t="s">
        <v>454</v>
      </c>
      <c r="AL33" s="1169"/>
      <c r="AM33" s="1169"/>
      <c r="AN33" s="1170"/>
      <c r="AO33" s="293" t="s">
        <v>439</v>
      </c>
      <c r="AP33" s="293" t="s">
        <v>439</v>
      </c>
      <c r="AQ33" s="294" t="s">
        <v>439</v>
      </c>
      <c r="AR33" s="295" t="s">
        <v>439</v>
      </c>
    </row>
    <row r="34" spans="1:46" ht="27" customHeight="1" x14ac:dyDescent="0.2">
      <c r="A34" s="247"/>
      <c r="B34" s="243"/>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1168" t="s">
        <v>455</v>
      </c>
      <c r="AL34" s="1169"/>
      <c r="AM34" s="1169"/>
      <c r="AN34" s="1170"/>
      <c r="AO34" s="293" t="s">
        <v>439</v>
      </c>
      <c r="AP34" s="293" t="s">
        <v>439</v>
      </c>
      <c r="AQ34" s="294" t="s">
        <v>439</v>
      </c>
      <c r="AR34" s="295" t="s">
        <v>439</v>
      </c>
    </row>
    <row r="35" spans="1:46" ht="27" customHeight="1" x14ac:dyDescent="0.2">
      <c r="A35" s="247"/>
      <c r="B35" s="243"/>
      <c r="C35" s="243"/>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1168" t="s">
        <v>456</v>
      </c>
      <c r="AL35" s="1169"/>
      <c r="AM35" s="1169"/>
      <c r="AN35" s="1170"/>
      <c r="AO35" s="293">
        <v>1304866</v>
      </c>
      <c r="AP35" s="293">
        <v>41542</v>
      </c>
      <c r="AQ35" s="294">
        <v>18604</v>
      </c>
      <c r="AR35" s="295">
        <v>123.3</v>
      </c>
    </row>
    <row r="36" spans="1:46" ht="27" customHeight="1" x14ac:dyDescent="0.2">
      <c r="A36" s="247"/>
      <c r="B36" s="243"/>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1168" t="s">
        <v>457</v>
      </c>
      <c r="AL36" s="1169"/>
      <c r="AM36" s="1169"/>
      <c r="AN36" s="1170"/>
      <c r="AO36" s="293">
        <v>35874</v>
      </c>
      <c r="AP36" s="293">
        <v>1142</v>
      </c>
      <c r="AQ36" s="294">
        <v>2667</v>
      </c>
      <c r="AR36" s="295">
        <v>-57.2</v>
      </c>
    </row>
    <row r="37" spans="1:46" ht="13.5" customHeight="1" x14ac:dyDescent="0.2">
      <c r="A37" s="247"/>
      <c r="B37" s="243"/>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1168" t="s">
        <v>458</v>
      </c>
      <c r="AL37" s="1169"/>
      <c r="AM37" s="1169"/>
      <c r="AN37" s="1170"/>
      <c r="AO37" s="293">
        <v>7188</v>
      </c>
      <c r="AP37" s="293">
        <v>229</v>
      </c>
      <c r="AQ37" s="294">
        <v>441</v>
      </c>
      <c r="AR37" s="295">
        <v>-48.1</v>
      </c>
    </row>
    <row r="38" spans="1:46" ht="27" customHeight="1" x14ac:dyDescent="0.2">
      <c r="A38" s="247"/>
      <c r="B38" s="243"/>
      <c r="C38" s="243"/>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43"/>
      <c r="AI38" s="243"/>
      <c r="AJ38" s="243"/>
      <c r="AK38" s="1171" t="s">
        <v>459</v>
      </c>
      <c r="AL38" s="1172"/>
      <c r="AM38" s="1172"/>
      <c r="AN38" s="1173"/>
      <c r="AO38" s="296" t="s">
        <v>439</v>
      </c>
      <c r="AP38" s="296" t="s">
        <v>439</v>
      </c>
      <c r="AQ38" s="297">
        <v>6</v>
      </c>
      <c r="AR38" s="285" t="s">
        <v>439</v>
      </c>
      <c r="AS38" s="292"/>
    </row>
    <row r="39" spans="1:46" ht="13" x14ac:dyDescent="0.2">
      <c r="A39" s="247"/>
      <c r="B39" s="243"/>
      <c r="C39" s="243"/>
      <c r="D39" s="243"/>
      <c r="E39" s="243"/>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43"/>
      <c r="AE39" s="243"/>
      <c r="AF39" s="243"/>
      <c r="AG39" s="243"/>
      <c r="AH39" s="243"/>
      <c r="AI39" s="243"/>
      <c r="AJ39" s="243"/>
      <c r="AK39" s="1171" t="s">
        <v>460</v>
      </c>
      <c r="AL39" s="1172"/>
      <c r="AM39" s="1172"/>
      <c r="AN39" s="1173"/>
      <c r="AO39" s="293">
        <v>-179866</v>
      </c>
      <c r="AP39" s="293">
        <v>-5726</v>
      </c>
      <c r="AQ39" s="294">
        <v>-4261</v>
      </c>
      <c r="AR39" s="295">
        <v>34.4</v>
      </c>
      <c r="AS39" s="292"/>
    </row>
    <row r="40" spans="1:46" ht="27" customHeight="1" x14ac:dyDescent="0.2">
      <c r="A40" s="247"/>
      <c r="B40" s="243"/>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1168" t="s">
        <v>461</v>
      </c>
      <c r="AL40" s="1169"/>
      <c r="AM40" s="1169"/>
      <c r="AN40" s="1170"/>
      <c r="AO40" s="293">
        <v>-2431525</v>
      </c>
      <c r="AP40" s="293">
        <v>-77410</v>
      </c>
      <c r="AQ40" s="294">
        <v>-49695</v>
      </c>
      <c r="AR40" s="295">
        <v>55.8</v>
      </c>
      <c r="AS40" s="292"/>
    </row>
    <row r="41" spans="1:46" ht="13" x14ac:dyDescent="0.2">
      <c r="A41" s="247"/>
      <c r="B41" s="243"/>
      <c r="C41" s="243"/>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c r="AF41" s="243"/>
      <c r="AG41" s="243"/>
      <c r="AH41" s="243"/>
      <c r="AI41" s="243"/>
      <c r="AJ41" s="243"/>
      <c r="AK41" s="1174" t="s">
        <v>214</v>
      </c>
      <c r="AL41" s="1175"/>
      <c r="AM41" s="1175"/>
      <c r="AN41" s="1176"/>
      <c r="AO41" s="293">
        <v>766960</v>
      </c>
      <c r="AP41" s="293">
        <v>24417</v>
      </c>
      <c r="AQ41" s="294">
        <v>23786</v>
      </c>
      <c r="AR41" s="295">
        <v>2.7</v>
      </c>
      <c r="AS41" s="292"/>
    </row>
    <row r="42" spans="1:46" ht="13" x14ac:dyDescent="0.2">
      <c r="A42" s="247"/>
      <c r="B42" s="243"/>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98"/>
      <c r="AL42" s="243"/>
      <c r="AM42" s="243"/>
      <c r="AN42" s="243"/>
      <c r="AO42" s="243"/>
      <c r="AP42" s="243"/>
      <c r="AQ42" s="269"/>
      <c r="AR42" s="269"/>
      <c r="AS42" s="292"/>
    </row>
    <row r="43" spans="1:46" ht="13" x14ac:dyDescent="0.2">
      <c r="A43" s="247"/>
      <c r="B43" s="243"/>
      <c r="C43" s="243"/>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99"/>
      <c r="AQ43" s="269"/>
      <c r="AR43" s="243"/>
      <c r="AS43" s="292"/>
    </row>
    <row r="44" spans="1:46" ht="13" x14ac:dyDescent="0.2">
      <c r="A44" s="247"/>
      <c r="B44" s="243"/>
      <c r="C44" s="243"/>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69"/>
      <c r="AR44" s="243"/>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300"/>
      <c r="AR45" s="245"/>
      <c r="AS45" s="245"/>
      <c r="AT45" s="243"/>
    </row>
    <row r="46" spans="1:46" ht="13"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3"/>
    </row>
    <row r="47" spans="1:46" ht="17.25" customHeight="1" x14ac:dyDescent="0.2">
      <c r="A47" s="302" t="s">
        <v>462</v>
      </c>
      <c r="B47" s="243"/>
      <c r="C47" s="243"/>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row>
    <row r="48" spans="1:46" ht="13" x14ac:dyDescent="0.2">
      <c r="A48" s="247"/>
      <c r="B48" s="243"/>
      <c r="C48" s="243"/>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303" t="s">
        <v>463</v>
      </c>
      <c r="AL48" s="303"/>
      <c r="AM48" s="303"/>
      <c r="AN48" s="303"/>
      <c r="AO48" s="303"/>
      <c r="AP48" s="303"/>
      <c r="AQ48" s="304"/>
      <c r="AR48" s="303"/>
    </row>
    <row r="49" spans="1:44" ht="13.5" customHeight="1" x14ac:dyDescent="0.2">
      <c r="A49" s="247"/>
      <c r="B49" s="243"/>
      <c r="C49" s="243"/>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305"/>
      <c r="AL49" s="306"/>
      <c r="AM49" s="1163" t="s">
        <v>431</v>
      </c>
      <c r="AN49" s="1165" t="s">
        <v>464</v>
      </c>
      <c r="AO49" s="1166"/>
      <c r="AP49" s="1166"/>
      <c r="AQ49" s="1166"/>
      <c r="AR49" s="1167"/>
    </row>
    <row r="50" spans="1:44" ht="13" x14ac:dyDescent="0.2">
      <c r="A50" s="247"/>
      <c r="B50" s="243"/>
      <c r="C50" s="243"/>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307"/>
      <c r="AL50" s="308"/>
      <c r="AM50" s="1164"/>
      <c r="AN50" s="309" t="s">
        <v>465</v>
      </c>
      <c r="AO50" s="310" t="s">
        <v>466</v>
      </c>
      <c r="AP50" s="311" t="s">
        <v>467</v>
      </c>
      <c r="AQ50" s="312" t="s">
        <v>468</v>
      </c>
      <c r="AR50" s="313" t="s">
        <v>469</v>
      </c>
    </row>
    <row r="51" spans="1:44" ht="13" x14ac:dyDescent="0.2">
      <c r="A51" s="247"/>
      <c r="B51" s="243"/>
      <c r="C51" s="243"/>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305" t="s">
        <v>470</v>
      </c>
      <c r="AL51" s="306"/>
      <c r="AM51" s="314">
        <v>5367881</v>
      </c>
      <c r="AN51" s="315">
        <v>156658</v>
      </c>
      <c r="AO51" s="316">
        <v>46.4</v>
      </c>
      <c r="AP51" s="317">
        <v>74581</v>
      </c>
      <c r="AQ51" s="318">
        <v>7</v>
      </c>
      <c r="AR51" s="319">
        <v>39.4</v>
      </c>
    </row>
    <row r="52" spans="1:44" ht="13" x14ac:dyDescent="0.2">
      <c r="A52" s="247"/>
      <c r="B52" s="243"/>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320"/>
      <c r="AL52" s="321" t="s">
        <v>471</v>
      </c>
      <c r="AM52" s="322">
        <v>4741790</v>
      </c>
      <c r="AN52" s="323">
        <v>138386</v>
      </c>
      <c r="AO52" s="324">
        <v>80.099999999999994</v>
      </c>
      <c r="AP52" s="325">
        <v>41563</v>
      </c>
      <c r="AQ52" s="326">
        <v>6.8</v>
      </c>
      <c r="AR52" s="327">
        <v>73.3</v>
      </c>
    </row>
    <row r="53" spans="1:44" ht="13" x14ac:dyDescent="0.2">
      <c r="A53" s="247"/>
      <c r="B53" s="243"/>
      <c r="C53" s="243"/>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305" t="s">
        <v>472</v>
      </c>
      <c r="AL53" s="306"/>
      <c r="AM53" s="314">
        <v>2460727</v>
      </c>
      <c r="AN53" s="315">
        <v>73395</v>
      </c>
      <c r="AO53" s="316">
        <v>-53.1</v>
      </c>
      <c r="AP53" s="317">
        <v>76347</v>
      </c>
      <c r="AQ53" s="318">
        <v>2.4</v>
      </c>
      <c r="AR53" s="319">
        <v>-55.5</v>
      </c>
    </row>
    <row r="54" spans="1:44" ht="13" x14ac:dyDescent="0.2">
      <c r="A54" s="247"/>
      <c r="B54" s="243"/>
      <c r="C54" s="243"/>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320"/>
      <c r="AL54" s="321" t="s">
        <v>471</v>
      </c>
      <c r="AM54" s="322">
        <v>2034214</v>
      </c>
      <c r="AN54" s="323">
        <v>60674</v>
      </c>
      <c r="AO54" s="324">
        <v>-56.2</v>
      </c>
      <c r="AP54" s="325">
        <v>41762</v>
      </c>
      <c r="AQ54" s="326">
        <v>0.5</v>
      </c>
      <c r="AR54" s="327">
        <v>-56.7</v>
      </c>
    </row>
    <row r="55" spans="1:44" ht="13" x14ac:dyDescent="0.2">
      <c r="A55" s="247"/>
      <c r="B55" s="243"/>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305" t="s">
        <v>473</v>
      </c>
      <c r="AL55" s="306"/>
      <c r="AM55" s="314">
        <v>1765260</v>
      </c>
      <c r="AN55" s="315">
        <v>54038</v>
      </c>
      <c r="AO55" s="316">
        <v>-26.4</v>
      </c>
      <c r="AP55" s="317">
        <v>69604</v>
      </c>
      <c r="AQ55" s="318">
        <v>-8.8000000000000007</v>
      </c>
      <c r="AR55" s="319">
        <v>-17.600000000000001</v>
      </c>
    </row>
    <row r="56" spans="1:44" ht="13" x14ac:dyDescent="0.2">
      <c r="A56" s="247"/>
      <c r="B56" s="243"/>
      <c r="C56" s="24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320"/>
      <c r="AL56" s="321" t="s">
        <v>471</v>
      </c>
      <c r="AM56" s="322">
        <v>1274109</v>
      </c>
      <c r="AN56" s="323">
        <v>39003</v>
      </c>
      <c r="AO56" s="324">
        <v>-35.700000000000003</v>
      </c>
      <c r="AP56" s="325">
        <v>36247</v>
      </c>
      <c r="AQ56" s="326">
        <v>-13.2</v>
      </c>
      <c r="AR56" s="327">
        <v>-22.5</v>
      </c>
    </row>
    <row r="57" spans="1:44" ht="13" x14ac:dyDescent="0.2">
      <c r="A57" s="247"/>
      <c r="B57" s="243"/>
      <c r="C57" s="243"/>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305" t="s">
        <v>474</v>
      </c>
      <c r="AL57" s="306"/>
      <c r="AM57" s="314">
        <v>2466021</v>
      </c>
      <c r="AN57" s="315">
        <v>76900</v>
      </c>
      <c r="AO57" s="316">
        <v>42.3</v>
      </c>
      <c r="AP57" s="317">
        <v>68410</v>
      </c>
      <c r="AQ57" s="318">
        <v>-1.7</v>
      </c>
      <c r="AR57" s="319">
        <v>44</v>
      </c>
    </row>
    <row r="58" spans="1:44" ht="13" x14ac:dyDescent="0.2">
      <c r="A58" s="247"/>
      <c r="B58" s="243"/>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320"/>
      <c r="AL58" s="321" t="s">
        <v>471</v>
      </c>
      <c r="AM58" s="322">
        <v>1643508</v>
      </c>
      <c r="AN58" s="323">
        <v>51251</v>
      </c>
      <c r="AO58" s="324">
        <v>31.4</v>
      </c>
      <c r="AP58" s="325">
        <v>35086</v>
      </c>
      <c r="AQ58" s="326">
        <v>-3.2</v>
      </c>
      <c r="AR58" s="327">
        <v>34.6</v>
      </c>
    </row>
    <row r="59" spans="1:44" ht="13" x14ac:dyDescent="0.2">
      <c r="A59" s="247"/>
      <c r="B59" s="243"/>
      <c r="C59" s="24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305" t="s">
        <v>475</v>
      </c>
      <c r="AL59" s="306"/>
      <c r="AM59" s="314">
        <v>2555199</v>
      </c>
      <c r="AN59" s="315">
        <v>81347</v>
      </c>
      <c r="AO59" s="316">
        <v>5.8</v>
      </c>
      <c r="AP59" s="317">
        <v>73019</v>
      </c>
      <c r="AQ59" s="318">
        <v>6.7</v>
      </c>
      <c r="AR59" s="319">
        <v>-0.9</v>
      </c>
    </row>
    <row r="60" spans="1:44" ht="13" x14ac:dyDescent="0.2">
      <c r="A60" s="247"/>
      <c r="B60" s="243"/>
      <c r="C60" s="243"/>
      <c r="D60" s="243"/>
      <c r="E60" s="243"/>
      <c r="F60" s="243"/>
      <c r="G60" s="243"/>
      <c r="H60" s="243"/>
      <c r="I60" s="243"/>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320"/>
      <c r="AL60" s="321" t="s">
        <v>471</v>
      </c>
      <c r="AM60" s="322">
        <v>1539758</v>
      </c>
      <c r="AN60" s="323">
        <v>49020</v>
      </c>
      <c r="AO60" s="324">
        <v>-4.4000000000000004</v>
      </c>
      <c r="AP60" s="325">
        <v>39427</v>
      </c>
      <c r="AQ60" s="326">
        <v>12.4</v>
      </c>
      <c r="AR60" s="327">
        <v>-16.8</v>
      </c>
    </row>
    <row r="61" spans="1:44" ht="13" x14ac:dyDescent="0.2">
      <c r="A61" s="247"/>
      <c r="B61" s="243"/>
      <c r="C61" s="243"/>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305" t="s">
        <v>476</v>
      </c>
      <c r="AL61" s="328"/>
      <c r="AM61" s="329">
        <v>2923018</v>
      </c>
      <c r="AN61" s="330">
        <v>88468</v>
      </c>
      <c r="AO61" s="331">
        <v>3</v>
      </c>
      <c r="AP61" s="332">
        <v>72392</v>
      </c>
      <c r="AQ61" s="333">
        <v>1.1000000000000001</v>
      </c>
      <c r="AR61" s="319">
        <v>1.9</v>
      </c>
    </row>
    <row r="62" spans="1:44" ht="13" x14ac:dyDescent="0.2">
      <c r="A62" s="247"/>
      <c r="B62" s="243"/>
      <c r="C62" s="243"/>
      <c r="D62" s="243"/>
      <c r="E62" s="243"/>
      <c r="F62" s="243"/>
      <c r="G62" s="243"/>
      <c r="H62" s="243"/>
      <c r="I62" s="243"/>
      <c r="J62" s="243"/>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320"/>
      <c r="AL62" s="321" t="s">
        <v>471</v>
      </c>
      <c r="AM62" s="322">
        <v>2246676</v>
      </c>
      <c r="AN62" s="323">
        <v>67667</v>
      </c>
      <c r="AO62" s="324">
        <v>3</v>
      </c>
      <c r="AP62" s="325">
        <v>38817</v>
      </c>
      <c r="AQ62" s="326">
        <v>0.7</v>
      </c>
      <c r="AR62" s="327">
        <v>2.2999999999999998</v>
      </c>
    </row>
    <row r="63" spans="1:44" ht="13" x14ac:dyDescent="0.2">
      <c r="A63" s="247"/>
      <c r="B63" s="243"/>
      <c r="C63" s="243"/>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row>
    <row r="64" spans="1:44" ht="13" x14ac:dyDescent="0.2">
      <c r="A64" s="247"/>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row>
    <row r="65" spans="1:46" ht="13" x14ac:dyDescent="0.2">
      <c r="A65" s="247"/>
      <c r="B65" s="243"/>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row>
    <row r="66" spans="1:46" ht="13" x14ac:dyDescent="0.2">
      <c r="A66" s="334"/>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5"/>
    </row>
    <row r="67" spans="1:46" ht="13.5" hidden="1" customHeight="1" x14ac:dyDescent="0.2">
      <c r="AK67" s="243"/>
      <c r="AL67" s="243"/>
      <c r="AM67" s="243"/>
      <c r="AN67" s="243"/>
      <c r="AO67" s="243"/>
      <c r="AP67" s="243"/>
      <c r="AQ67" s="243"/>
      <c r="AR67" s="243"/>
      <c r="AS67" s="243"/>
      <c r="AT67" s="243"/>
    </row>
    <row r="68" spans="1:46" ht="13.5" hidden="1" customHeight="1" x14ac:dyDescent="0.2">
      <c r="AK68" s="243"/>
      <c r="AL68" s="243"/>
      <c r="AM68" s="243"/>
      <c r="AN68" s="243"/>
      <c r="AO68" s="243"/>
      <c r="AP68" s="243"/>
      <c r="AQ68" s="243"/>
      <c r="AR68" s="243"/>
    </row>
    <row r="69" spans="1:46" ht="13.5" hidden="1" customHeight="1" x14ac:dyDescent="0.2">
      <c r="AK69" s="243"/>
      <c r="AL69" s="243"/>
      <c r="AM69" s="243"/>
      <c r="AN69" s="243"/>
      <c r="AO69" s="243"/>
      <c r="AP69" s="243"/>
      <c r="AQ69" s="243"/>
      <c r="AR69" s="243"/>
    </row>
    <row r="70" spans="1:46" ht="13" hidden="1" x14ac:dyDescent="0.2">
      <c r="AK70" s="243"/>
      <c r="AL70" s="243"/>
      <c r="AM70" s="243"/>
      <c r="AN70" s="243"/>
      <c r="AO70" s="243"/>
      <c r="AP70" s="243"/>
      <c r="AQ70" s="243"/>
      <c r="AR70" s="243"/>
    </row>
    <row r="71" spans="1:46" ht="13" hidden="1" x14ac:dyDescent="0.2">
      <c r="AK71" s="243"/>
      <c r="AL71" s="243"/>
      <c r="AM71" s="243"/>
      <c r="AN71" s="243"/>
      <c r="AO71" s="243"/>
      <c r="AP71" s="243"/>
      <c r="AQ71" s="243"/>
      <c r="AR71" s="243"/>
    </row>
    <row r="72" spans="1:46" ht="13" hidden="1" x14ac:dyDescent="0.2">
      <c r="AK72" s="243"/>
      <c r="AL72" s="243"/>
      <c r="AM72" s="243"/>
      <c r="AN72" s="243"/>
      <c r="AO72" s="243"/>
      <c r="AP72" s="243"/>
      <c r="AQ72" s="243"/>
      <c r="AR72" s="243"/>
    </row>
    <row r="73" spans="1:46" ht="13" hidden="1" x14ac:dyDescent="0.2">
      <c r="AK73" s="243"/>
      <c r="AL73" s="243"/>
      <c r="AM73" s="243"/>
      <c r="AN73" s="243"/>
      <c r="AO73" s="243"/>
      <c r="AP73" s="243"/>
      <c r="AQ73" s="243"/>
      <c r="AR73" s="243"/>
    </row>
  </sheetData>
  <sheetProtection algorithmName="SHA-512" hashValue="at1mrJl4PQkT4NyxpZxNgd5IJ37u6kv2iBLZ42V71K4RK8mXcdfpGAwSkZX+lD3O9eyLx6Bg1Bhj88DL7I59Fg==" saltValue="a6hdWeOVHIpRUaAns2cD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1" customWidth="1"/>
    <col min="126" max="16384" width="9" style="240" hidden="1"/>
  </cols>
  <sheetData>
    <row r="1" spans="2:125" ht="13.5" customHeight="1" x14ac:dyDescent="0.2">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2:125" ht="13" x14ac:dyDescent="0.2">
      <c r="B2" s="240"/>
      <c r="DG2" s="240"/>
    </row>
    <row r="3" spans="2:125" ht="13" x14ac:dyDescent="0.2">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H3" s="240"/>
      <c r="DI3" s="240"/>
      <c r="DJ3" s="240"/>
      <c r="DK3" s="240"/>
      <c r="DL3" s="240"/>
      <c r="DM3" s="240"/>
      <c r="DN3" s="240"/>
      <c r="DO3" s="240"/>
      <c r="DP3" s="240"/>
      <c r="DQ3" s="240"/>
      <c r="DR3" s="240"/>
      <c r="DS3" s="240"/>
      <c r="DT3" s="240"/>
      <c r="DU3" s="240"/>
    </row>
    <row r="4" spans="2:125" ht="13" x14ac:dyDescent="0.2"/>
    <row r="5" spans="2:125" ht="13" x14ac:dyDescent="0.2"/>
    <row r="6" spans="2:125" ht="13" x14ac:dyDescent="0.2"/>
    <row r="7" spans="2:125" ht="13" x14ac:dyDescent="0.2"/>
    <row r="8" spans="2:125" ht="13" x14ac:dyDescent="0.2"/>
    <row r="9" spans="2:125" ht="13" x14ac:dyDescent="0.2">
      <c r="DU9" s="24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0"/>
    </row>
    <row r="18" spans="125:125" ht="13" x14ac:dyDescent="0.2"/>
    <row r="19" spans="125:125" ht="13" x14ac:dyDescent="0.2"/>
    <row r="20" spans="125:125" ht="13" x14ac:dyDescent="0.2">
      <c r="DU20" s="240"/>
    </row>
    <row r="21" spans="125:125" ht="13" x14ac:dyDescent="0.2">
      <c r="DU21" s="24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0"/>
    </row>
    <row r="29" spans="125:125" ht="13" x14ac:dyDescent="0.2"/>
    <row r="30" spans="125:125" ht="13" x14ac:dyDescent="0.2"/>
    <row r="31" spans="125:125" ht="13" x14ac:dyDescent="0.2"/>
    <row r="32" spans="125:125" ht="13" x14ac:dyDescent="0.2"/>
    <row r="33" spans="2:125" ht="13" x14ac:dyDescent="0.2">
      <c r="B33" s="240"/>
      <c r="G33" s="240"/>
      <c r="I33" s="240"/>
    </row>
    <row r="34" spans="2:125" ht="13" x14ac:dyDescent="0.2">
      <c r="C34" s="240"/>
      <c r="P34" s="240"/>
      <c r="DE34" s="240"/>
      <c r="DH34" s="240"/>
    </row>
    <row r="35" spans="2:125" ht="13" x14ac:dyDescent="0.2">
      <c r="D35" s="240"/>
      <c r="E35" s="240"/>
      <c r="DG35" s="240"/>
      <c r="DJ35" s="240"/>
      <c r="DP35" s="240"/>
      <c r="DQ35" s="240"/>
      <c r="DR35" s="240"/>
      <c r="DS35" s="240"/>
      <c r="DT35" s="240"/>
      <c r="DU35" s="240"/>
    </row>
    <row r="36" spans="2:125" ht="13" x14ac:dyDescent="0.2">
      <c r="F36" s="240"/>
      <c r="H36" s="240"/>
      <c r="J36" s="240"/>
      <c r="K36" s="240"/>
      <c r="L36" s="240"/>
      <c r="M36" s="240"/>
      <c r="N36" s="240"/>
      <c r="O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c r="CI36" s="240"/>
      <c r="CJ36" s="240"/>
      <c r="CK36" s="240"/>
      <c r="CL36" s="240"/>
      <c r="CM36" s="240"/>
      <c r="CN36" s="240"/>
      <c r="CO36" s="240"/>
      <c r="CP36" s="240"/>
      <c r="CQ36" s="240"/>
      <c r="CR36" s="240"/>
      <c r="CS36" s="240"/>
      <c r="CT36" s="240"/>
      <c r="CU36" s="240"/>
      <c r="CV36" s="240"/>
      <c r="CW36" s="240"/>
      <c r="CX36" s="240"/>
      <c r="CY36" s="240"/>
      <c r="CZ36" s="240"/>
      <c r="DA36" s="240"/>
      <c r="DB36" s="240"/>
      <c r="DC36" s="240"/>
      <c r="DD36" s="240"/>
      <c r="DF36" s="240"/>
      <c r="DI36" s="240"/>
      <c r="DK36" s="240"/>
      <c r="DL36" s="240"/>
      <c r="DM36" s="240"/>
      <c r="DN36" s="240"/>
      <c r="DO36" s="240"/>
      <c r="DP36" s="240"/>
      <c r="DQ36" s="240"/>
      <c r="DR36" s="240"/>
      <c r="DS36" s="240"/>
      <c r="DT36" s="240"/>
      <c r="DU36" s="240"/>
    </row>
    <row r="37" spans="2:125" ht="13" x14ac:dyDescent="0.2">
      <c r="DU37" s="240"/>
    </row>
    <row r="38" spans="2:125" ht="13" x14ac:dyDescent="0.2">
      <c r="DT38" s="240"/>
      <c r="DU38" s="240"/>
    </row>
    <row r="39" spans="2:125" ht="13" x14ac:dyDescent="0.2"/>
    <row r="40" spans="2:125" ht="13" x14ac:dyDescent="0.2">
      <c r="DH40" s="240"/>
    </row>
    <row r="41" spans="2:125" ht="13" x14ac:dyDescent="0.2">
      <c r="DE41" s="240"/>
    </row>
    <row r="42" spans="2:125" ht="13" x14ac:dyDescent="0.2">
      <c r="DG42" s="240"/>
      <c r="DJ42" s="240"/>
    </row>
    <row r="43" spans="2:125" ht="13" x14ac:dyDescent="0.2">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F43" s="240"/>
      <c r="DI43" s="240"/>
      <c r="DK43" s="240"/>
      <c r="DL43" s="240"/>
      <c r="DM43" s="240"/>
      <c r="DN43" s="240"/>
      <c r="DO43" s="240"/>
      <c r="DP43" s="240"/>
      <c r="DQ43" s="240"/>
      <c r="DR43" s="240"/>
      <c r="DS43" s="240"/>
      <c r="DT43" s="240"/>
      <c r="DU43" s="240"/>
    </row>
    <row r="44" spans="2:125" ht="13" x14ac:dyDescent="0.2">
      <c r="DU44" s="240"/>
    </row>
    <row r="45" spans="2:125" ht="13" x14ac:dyDescent="0.2"/>
    <row r="46" spans="2:125" ht="13" x14ac:dyDescent="0.2"/>
    <row r="47" spans="2:125" ht="13" x14ac:dyDescent="0.2"/>
    <row r="48" spans="2:125" ht="13" x14ac:dyDescent="0.2">
      <c r="DT48" s="240"/>
      <c r="DU48" s="240"/>
    </row>
    <row r="49" spans="120:125" ht="13" x14ac:dyDescent="0.2">
      <c r="DU49" s="240"/>
    </row>
    <row r="50" spans="120:125" ht="13" x14ac:dyDescent="0.2">
      <c r="DU50" s="240"/>
    </row>
    <row r="51" spans="120:125" ht="13" x14ac:dyDescent="0.2">
      <c r="DP51" s="240"/>
      <c r="DQ51" s="240"/>
      <c r="DR51" s="240"/>
      <c r="DS51" s="240"/>
      <c r="DT51" s="240"/>
      <c r="DU51" s="240"/>
    </row>
    <row r="52" spans="120:125" ht="13" x14ac:dyDescent="0.2"/>
    <row r="53" spans="120:125" ht="13" x14ac:dyDescent="0.2"/>
    <row r="54" spans="120:125" ht="13" x14ac:dyDescent="0.2">
      <c r="DU54" s="240"/>
    </row>
    <row r="55" spans="120:125" ht="13" x14ac:dyDescent="0.2"/>
    <row r="56" spans="120:125" ht="13" x14ac:dyDescent="0.2"/>
    <row r="57" spans="120:125" ht="13" x14ac:dyDescent="0.2"/>
    <row r="58" spans="120:125" ht="13" x14ac:dyDescent="0.2">
      <c r="DU58" s="240"/>
    </row>
    <row r="59" spans="120:125" ht="13" x14ac:dyDescent="0.2"/>
    <row r="60" spans="120:125" ht="13" x14ac:dyDescent="0.2"/>
    <row r="61" spans="120:125" ht="13" x14ac:dyDescent="0.2"/>
    <row r="62" spans="120:125" ht="13" x14ac:dyDescent="0.2"/>
    <row r="63" spans="120:125" ht="13" x14ac:dyDescent="0.2">
      <c r="DU63" s="240"/>
    </row>
    <row r="64" spans="120:125" ht="13" x14ac:dyDescent="0.2">
      <c r="DT64" s="240"/>
      <c r="DU64" s="240"/>
    </row>
    <row r="65" spans="123:125" ht="13" x14ac:dyDescent="0.2"/>
    <row r="66" spans="123:125" ht="13" x14ac:dyDescent="0.2"/>
    <row r="67" spans="123:125" ht="13" x14ac:dyDescent="0.2"/>
    <row r="68" spans="123:125" ht="13" x14ac:dyDescent="0.2"/>
    <row r="69" spans="123:125" ht="13" x14ac:dyDescent="0.2">
      <c r="DS69" s="240"/>
      <c r="DT69" s="240"/>
      <c r="DU69" s="24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0"/>
    </row>
    <row r="83" spans="116:125" ht="13" x14ac:dyDescent="0.2">
      <c r="DM83" s="240"/>
      <c r="DN83" s="240"/>
      <c r="DO83" s="240"/>
      <c r="DP83" s="240"/>
      <c r="DQ83" s="240"/>
      <c r="DR83" s="240"/>
      <c r="DS83" s="240"/>
      <c r="DT83" s="240"/>
      <c r="DU83" s="240"/>
    </row>
    <row r="84" spans="116:125" ht="13" x14ac:dyDescent="0.2"/>
    <row r="85" spans="116:125" ht="13" x14ac:dyDescent="0.2"/>
    <row r="86" spans="116:125" ht="13" x14ac:dyDescent="0.2"/>
    <row r="87" spans="116:125" ht="13" x14ac:dyDescent="0.2"/>
    <row r="88" spans="116:125" ht="13" x14ac:dyDescent="0.2">
      <c r="DU88" s="24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0"/>
      <c r="DT94" s="240"/>
      <c r="DU94" s="240"/>
    </row>
    <row r="95" spans="116:125" ht="13.5" customHeight="1" x14ac:dyDescent="0.2">
      <c r="DU95" s="24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0"/>
    </row>
    <row r="102" spans="124:125" ht="13.5" customHeight="1" x14ac:dyDescent="0.2"/>
    <row r="103" spans="124:125" ht="13.5" customHeight="1" x14ac:dyDescent="0.2"/>
    <row r="104" spans="124:125" ht="13.5" customHeight="1" x14ac:dyDescent="0.2">
      <c r="DT104" s="240"/>
      <c r="DU104" s="24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0" t="s">
        <v>428</v>
      </c>
    </row>
    <row r="121" spans="125:125" ht="13.5" hidden="1" customHeight="1" x14ac:dyDescent="0.2">
      <c r="DU121" s="240"/>
    </row>
  </sheetData>
  <sheetProtection algorithmName="SHA-512" hashValue="u1yfVwT0WrZ6Rcql5MLH/dsiIJf8lmDGC4aJESeCEb/+VD4nNJ3f/932MnHxTeXH2bFQ7ybtRZKLlOQ+T7D64g==" saltValue="+T90CSHlDhb5x8YDPnIlX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x14ac:dyDescent="0.2"/>
  <cols>
    <col min="1" max="125" width="2.453125" style="241" customWidth="1"/>
    <col min="126" max="142" width="0" style="240" hidden="1" customWidth="1"/>
    <col min="143" max="16384" width="9" style="240" hidden="1"/>
  </cols>
  <sheetData>
    <row r="1" spans="1:125" ht="13.5" customHeight="1" x14ac:dyDescent="0.2">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1:125" ht="13" x14ac:dyDescent="0.2">
      <c r="B2" s="240"/>
      <c r="T2" s="240"/>
    </row>
    <row r="3" spans="1:125" ht="13" x14ac:dyDescent="0.2">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0"/>
      <c r="G33" s="240"/>
      <c r="I33" s="240"/>
    </row>
    <row r="34" spans="2:125" ht="13" x14ac:dyDescent="0.2">
      <c r="C34" s="240"/>
      <c r="P34" s="240"/>
      <c r="R34" s="240"/>
      <c r="U34" s="240"/>
    </row>
    <row r="35" spans="2:125" ht="13" x14ac:dyDescent="0.2">
      <c r="D35" s="240"/>
      <c r="E35" s="240"/>
      <c r="T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row>
    <row r="36" spans="2:125" ht="13" x14ac:dyDescent="0.2">
      <c r="F36" s="240"/>
      <c r="H36" s="240"/>
      <c r="J36" s="240"/>
      <c r="K36" s="240"/>
      <c r="L36" s="240"/>
      <c r="M36" s="240"/>
      <c r="N36" s="240"/>
      <c r="O36" s="240"/>
      <c r="Q36" s="240"/>
      <c r="S36" s="240"/>
      <c r="V36" s="240"/>
    </row>
    <row r="37" spans="2:125" ht="13" x14ac:dyDescent="0.2"/>
    <row r="38" spans="2:125" ht="13" x14ac:dyDescent="0.2"/>
    <row r="39" spans="2:125" ht="13" x14ac:dyDescent="0.2"/>
    <row r="40" spans="2:125" ht="13" x14ac:dyDescent="0.2">
      <c r="U40" s="240"/>
    </row>
    <row r="41" spans="2:125" ht="13" x14ac:dyDescent="0.2">
      <c r="R41" s="240"/>
    </row>
    <row r="42" spans="2:125" ht="13" x14ac:dyDescent="0.2">
      <c r="T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c r="BV42" s="240"/>
      <c r="BW42" s="240"/>
      <c r="BX42" s="240"/>
      <c r="BY42" s="240"/>
      <c r="BZ42" s="240"/>
      <c r="CA42" s="240"/>
      <c r="CB42" s="240"/>
      <c r="CC42" s="240"/>
      <c r="CD42" s="240"/>
      <c r="CE42" s="240"/>
      <c r="CF42" s="240"/>
      <c r="CG42" s="240"/>
      <c r="CH42" s="240"/>
      <c r="CI42" s="240"/>
      <c r="CJ42" s="240"/>
      <c r="CK42" s="240"/>
      <c r="CL42" s="240"/>
      <c r="CM42" s="240"/>
      <c r="CN42" s="240"/>
      <c r="CO42" s="240"/>
      <c r="CP42" s="240"/>
      <c r="CQ42" s="240"/>
      <c r="CR42" s="240"/>
      <c r="CS42" s="240"/>
      <c r="CT42" s="240"/>
      <c r="CU42" s="240"/>
      <c r="CV42" s="240"/>
      <c r="CW42" s="240"/>
      <c r="CX42" s="240"/>
      <c r="CY42" s="240"/>
      <c r="CZ42" s="240"/>
      <c r="DA42" s="240"/>
      <c r="DB42" s="240"/>
      <c r="DC42" s="240"/>
      <c r="DD42" s="240"/>
      <c r="DE42" s="240"/>
      <c r="DF42" s="240"/>
      <c r="DG42" s="240"/>
      <c r="DH42" s="240"/>
      <c r="DI42" s="240"/>
      <c r="DJ42" s="240"/>
      <c r="DK42" s="240"/>
      <c r="DL42" s="240"/>
      <c r="DM42" s="240"/>
      <c r="DN42" s="240"/>
      <c r="DO42" s="240"/>
      <c r="DP42" s="240"/>
      <c r="DQ42" s="240"/>
      <c r="DR42" s="240"/>
      <c r="DS42" s="240"/>
      <c r="DT42" s="240"/>
      <c r="DU42" s="240"/>
    </row>
    <row r="43" spans="2:125" ht="13" x14ac:dyDescent="0.2">
      <c r="Q43" s="240"/>
      <c r="S43" s="240"/>
      <c r="V43" s="24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428</v>
      </c>
    </row>
  </sheetData>
  <sheetProtection algorithmName="SHA-512" hashValue="Rx2c9lHtS5QTS0oOXVFvwbTLA1Alw1OmGrlkVX3sSStt83oQDIBN0idJRbca7Nxvzb7cpbll6sV+AIfMvIxACg==" saltValue="krObgDcgW88Lromb7n+qP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6" zoomScale="90" zoomScaleNormal="90" zoomScaleSheetLayoutView="100" workbookViewId="0">
      <selection activeCell="K4" sqref="K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477</v>
      </c>
    </row>
    <row r="46" spans="2:10" ht="29.25" customHeight="1" thickBot="1" x14ac:dyDescent="0.3">
      <c r="B46" s="4" t="s">
        <v>7</v>
      </c>
      <c r="C46" s="5"/>
      <c r="D46" s="5"/>
      <c r="E46" s="6" t="s">
        <v>478</v>
      </c>
      <c r="F46" s="7" t="s">
        <v>479</v>
      </c>
      <c r="G46" s="8" t="s">
        <v>480</v>
      </c>
      <c r="H46" s="8" t="s">
        <v>481</v>
      </c>
      <c r="I46" s="8" t="s">
        <v>482</v>
      </c>
      <c r="J46" s="9" t="s">
        <v>483</v>
      </c>
    </row>
    <row r="47" spans="2:10" ht="57.75" customHeight="1" x14ac:dyDescent="0.2">
      <c r="B47" s="10"/>
      <c r="C47" s="1177" t="s">
        <v>484</v>
      </c>
      <c r="D47" s="1177"/>
      <c r="E47" s="1178"/>
      <c r="F47" s="11">
        <v>39.79</v>
      </c>
      <c r="G47" s="12">
        <v>41.91</v>
      </c>
      <c r="H47" s="12">
        <v>41.54</v>
      </c>
      <c r="I47" s="12">
        <v>48.77</v>
      </c>
      <c r="J47" s="13">
        <v>49.25</v>
      </c>
    </row>
    <row r="48" spans="2:10" ht="57.75" customHeight="1" x14ac:dyDescent="0.2">
      <c r="B48" s="14"/>
      <c r="C48" s="1179" t="s">
        <v>485</v>
      </c>
      <c r="D48" s="1179"/>
      <c r="E48" s="1180"/>
      <c r="F48" s="15">
        <v>6.74</v>
      </c>
      <c r="G48" s="16">
        <v>4.01</v>
      </c>
      <c r="H48" s="16">
        <v>7.01</v>
      </c>
      <c r="I48" s="16">
        <v>6.39</v>
      </c>
      <c r="J48" s="17">
        <v>8.86</v>
      </c>
    </row>
    <row r="49" spans="2:10" ht="57.75" customHeight="1" thickBot="1" x14ac:dyDescent="0.25">
      <c r="B49" s="18"/>
      <c r="C49" s="1181" t="s">
        <v>486</v>
      </c>
      <c r="D49" s="1181"/>
      <c r="E49" s="1182"/>
      <c r="F49" s="19">
        <v>10.64</v>
      </c>
      <c r="G49" s="20" t="s">
        <v>487</v>
      </c>
      <c r="H49" s="20">
        <v>11.92</v>
      </c>
      <c r="I49" s="20">
        <v>2.57</v>
      </c>
      <c r="J49" s="21">
        <v>2.52</v>
      </c>
    </row>
    <row r="50" spans="2:10" ht="13" x14ac:dyDescent="0.2"/>
  </sheetData>
  <sheetProtection algorithmName="SHA-512" hashValue="mTNmzsXeLEeWRnLfudwIjcd1fq5OEwjAzZzVNO6A/neTm0gfWAHkyo4YFOQZFcCVxXUeSkTt+Jaj9Hz5E3SR2w==" saltValue="sxwsvyeKxx+JVxoeFSpSX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revision/>
  <cp:lastPrinted>2025-09-05T08:37:20Z</cp:lastPrinted>
  <dcterms:created xsi:type="dcterms:W3CDTF">2025-02-19T04:09:35Z</dcterms:created>
  <dcterms:modified xsi:type="dcterms:W3CDTF">2025-09-26T04:18:11Z</dcterms:modified>
  <cp:category/>
  <cp:contentStatus/>
</cp:coreProperties>
</file>