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27DB8144-D107-4064-91F5-05ADB886BB63}"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E35" i="10"/>
  <c r="CO34" i="10"/>
  <c r="CO35" i="10" s="1"/>
  <c r="BW34" i="10"/>
  <c r="BW35" i="10" s="1"/>
  <c r="BW36" i="10" s="1"/>
  <c r="BW37" i="10" s="1"/>
  <c r="BW38" i="10" s="1"/>
  <c r="BW39" i="10" s="1"/>
  <c r="BW40" i="10" s="1"/>
  <c r="BW41" i="10" s="1"/>
  <c r="BW42" i="10" s="1"/>
  <c r="BW43" i="10" s="1"/>
  <c r="C34" i="10"/>
  <c r="C35" i="10" s="1"/>
  <c r="U34" i="10" l="1"/>
  <c r="U35" i="10" s="1"/>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<sst xmlns="http://schemas.openxmlformats.org/spreadsheetml/2006/main" count="1057" uniqueCount="574">
  <si>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</si>
  <si>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</si>
  <si>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</si>
  <si>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</si>
  <si>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</si>
  <si>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</si>
  <si>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</si>
  <si>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</si>
  <si>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</si>
  <si>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</si>
  <si>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</si>
  <si>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</si>
  <si>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</si>
  <si>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</si>
  <si>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</si>
  <si>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</si>
  <si>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</si>
  <si>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</si>
  <si>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</si>
  <si>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</si>
  <si>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</si>
  <si>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</si>
  <si>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</si>
  <si>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</si>
  <si>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</si>
  <si>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</si>
  <si>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</si>
  <si>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</si>
  <si>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</si>
  <si>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</si>
  <si>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</si>
  <si>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</si>
  <si>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</si>
  <si>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</si>
  <si>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</si>
  <si>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</si>
  <si>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</si>
  <si>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</si>
  <si>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</si>
  <si>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</si>
  <si>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</si>
  <si>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</si>
  <si>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</si>
  <si>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</si>
  <si>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</si>
  <si>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</si>
  <si>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</si>
  <si>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</si>
  <si>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</si>
  <si>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</si>
  <si>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</si>
  <si>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</si>
  <si>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</si>
  <si>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</si>
  <si>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</si>
  <si>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</si>
  <si>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</si>
  <si>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</si>
  <si>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</si>
  <si>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</si>
  <si>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</si>
  <si>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</si>
  <si>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</si>
  <si>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</si>
  <si>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</si>
  <si>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</si>
  <si>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</si>
  <si>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</si>
  <si>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</si>
  <si>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</si>
  <si>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</si>
  <si>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</si>
  <si>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</si>
  <si>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</si>
  <si>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</si>
  <si>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</si>
  <si>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</si>
  <si>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</si>
  <si>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</si>
  <si>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</si>
  <si>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</si>
  <si>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</si>
  <si>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</si>
  <si>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</si>
  <si>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</si>
  <si>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</si>
  <si>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</si>
  <si>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</si>
  <si>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</si>
  <si>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</si>
  <si>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</si>
  <si>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</si>
  <si>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</si>
  <si>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</si>
  <si>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井原市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</si>
  <si>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</si>
  <si>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</si>
  <si>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</si>
  <si>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</si>
  <si>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</si>
  <si>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</si>
  <si>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</si>
  <si>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</si>
  <si>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</si>
  <si>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</si>
  <si>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</si>
  <si>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</si>
  <si>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</si>
  <si>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</si>
  <si>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</si>
  <si>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</si>
  <si>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</si>
  <si>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</si>
  <si>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</si>
  <si>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</si>
  <si>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</si>
  <si>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</si>
  <si>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</si>
  <si>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</si>
  <si>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</si>
  <si>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</si>
  <si>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</si>
  <si>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</si>
  <si>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</si>
  <si>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</si>
  <si>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</si>
  <si>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</si>
  <si>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</si>
  <si>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</si>
  <si>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</si>
  <si>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</si>
  <si>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</si>
  <si>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</si>
  <si>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</si>
  <si>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</si>
  <si>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</si>
  <si>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</si>
  <si>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</si>
  <si>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</si>
  <si>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</si>
  <si>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</si>
  <si>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</si>
  <si>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</si>
  <si>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</si>
  <si>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</si>
  <si>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</si>
  <si>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</si>
  <si>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</si>
  <si>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</si>
  <si>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</si>
  <si>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</si>
  <si>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</si>
  <si>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</si>
  <si>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</si>
  <si>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</si>
  <si>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</si>
  <si>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</si>
  <si>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</si>
  <si>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</si>
  <si>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</si>
  <si>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</si>
  <si>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</si>
  <si>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</si>
  <si>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</si>
  <si>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</si>
  <si>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</si>
  <si>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</si>
  <si>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</si>
  <si>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</si>
  <si>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</si>
  <si>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</si>
  <si>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</si>
  <si>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</si>
  <si>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</si>
  <si>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</si>
  <si>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</si>
  <si>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</si>
  <si>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</si>
  <si>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</si>
  <si>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</si>
  <si>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</si>
  <si>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</si>
  <si>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</si>
  <si>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</si>
  <si>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</si>
  <si>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</si>
  <si>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</si>
  <si>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</si>
  <si>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</si>
  <si>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</si>
  <si>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</si>
  <si>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</si>
  <si>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</si>
  <si>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</si>
  <si>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</si>
  <si>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</si>
  <si>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</si>
  <si>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</si>
  <si>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</si>
  <si>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</si>
  <si>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</si>
  <si>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</si>
  <si>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</si>
  <si>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岡山県井原市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</si>
  <si>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</si>
  <si>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</si>
  <si>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</si>
  <si>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</si>
  <si>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</si>
  <si>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</si>
  <si>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</si>
  <si>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</si>
  <si>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</si>
  <si>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</si>
  <si>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</si>
  <si>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</si>
  <si>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</si>
  <si>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</si>
  <si>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</si>
  <si>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</si>
  <si>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</si>
  <si>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</si>
  <si>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</si>
  <si>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</si>
  <si>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</si>
  <si>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</si>
  <si>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</si>
  <si>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</si>
  <si>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</si>
  <si>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</si>
  <si>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</si>
  <si>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</si>
  <si>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</si>
  <si>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</si>
  <si>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</si>
  <si>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</si>
  <si>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</si>
  <si>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</si>
  <si>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</si>
  <si>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</si>
  <si>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</si>
  <si>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</si>
  <si>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</si>
  <si>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</si>
  <si>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</si>
  <si>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</si>
  <si>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</si>
  <si>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</si>
  <si>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</si>
  <si>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</si>
  <si>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</si>
  <si>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</si>
  <si>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</si>
  <si>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</si>
  <si>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</si>
  <si>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</si>
  <si>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</si>
  <si>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</si>
  <si>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</si>
  <si>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</si>
  <si>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</si>
  <si>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</si>
  <si>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</si>
  <si>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</si>
  <si>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</si>
  <si>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</si>
  <si>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</si>
  <si>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</si>
  <si>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</si>
  <si>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</si>
  <si>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</si>
  <si>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</si>
  <si>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</si>
  <si>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</si>
  <si>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</si>
  <si>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</si>
  <si>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</si>
  <si>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</si>
  <si>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</si>
  <si>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</si>
  <si>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</si>
  <si>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</si>
  <si>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</si>
  <si>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</si>
  <si>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</si>
  <si>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</si>
  <si>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</si>
  <si>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</si>
  <si>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</si>
  <si>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</si>
  <si>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</si>
  <si>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</si>
  <si>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</si>
  <si>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</si>
  <si>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</si>
  <si>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</si>
  <si>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</si>
  <si>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</si>
  <si>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</si>
  <si>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</si>
  <si>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</si>
  <si>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</si>
  <si>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</si>
  <si>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</si>
  <si>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</si>
  <si>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</si>
  <si>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</si>
  <si>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</si>
  <si>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</si>
  <si>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</si>
  <si>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</si>
  <si>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</si>
  <si>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</si>
  <si>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</si>
  <si>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</si>
  <si>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</si>
  <si>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</si>
  <si>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</si>
  <si>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</si>
  <si>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</si>
  <si>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</si>
  <si>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</si>
  <si>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</si>
  <si>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</si>
  <si>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</si>
  <si>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</si>
  <si>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</si>
  <si>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</si>
  <si>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</si>
  <si>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</si>
  <si>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</si>
  <si>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</si>
  <si>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</si>
  <si>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</si>
  <si>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</si>
  <si>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</si>
  <si>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</si>
  <si>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</si>
  <si>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</si>
  <si>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</si>
  <si>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</si>
  <si>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</si>
  <si>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</si>
  <si>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</si>
  <si>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</si>
  <si>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</si>
  <si>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</si>
  <si>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</si>
  <si>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</si>
  <si>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</si>
  <si>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</si>
  <si>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</si>
  <si>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</si>
  <si>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</si>
  <si>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岡山県井原市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</si>
  <si>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</si>
  <si>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</si>
  <si>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</si>
  <si>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</si>
  <si>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</si>
  <si>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</si>
  <si>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</si>
  <si>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</si>
  <si>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</si>
  <si>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</si>
  <si>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</si>
  <si>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</si>
  <si>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</si>
  <si>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</si>
  <si>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</si>
  <si>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</si>
  <si>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</si>
  <si>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</si>
  <si>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</si>
  <si>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</si>
  <si>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井原市美星地区畑地かんがい給水事業特別会計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</si>
  <si>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</si>
  <si>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</si>
  <si>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</si>
  <si>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</si>
  <si>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</si>
  <si>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</si>
  <si>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</si>
  <si>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</si>
  <si>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</si>
  <si>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</si>
  <si>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</si>
  <si>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</si>
  <si>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</si>
  <si>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井原市国民健康保険事業特別会計</t>
    <phoneticPr fontId="5"/>
  </si>
  <si>
    <t>井原市介護保険事業特別会計</t>
    <phoneticPr fontId="5"/>
  </si>
  <si>
    <t>井原市後期高齢者医療事業特別会計</t>
    <phoneticPr fontId="5"/>
  </si>
  <si>
    <t>井原市水道事業会計</t>
    <phoneticPr fontId="5"/>
  </si>
  <si>
    <t>法適用企業</t>
    <phoneticPr fontId="5"/>
  </si>
  <si>
    <t>井原市病院事業会計</t>
    <phoneticPr fontId="5"/>
  </si>
  <si>
    <t>井原市工業用水道事業会計</t>
    <phoneticPr fontId="5"/>
  </si>
  <si>
    <t>井原市下水道事業会計</t>
    <phoneticPr fontId="5"/>
  </si>
  <si>
    <t>井原市産業団地開発事業特別会計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</si>
  <si>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</si>
  <si>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</si>
  <si>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</si>
  <si>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</si>
  <si>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</si>
  <si>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</si>
  <si>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</si>
  <si>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</si>
  <si>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</si>
  <si>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</si>
  <si>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</si>
  <si>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</si>
  <si>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</si>
  <si>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</si>
  <si>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</si>
  <si>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</si>
  <si>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</si>
  <si>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</si>
  <si>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</si>
  <si>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</si>
  <si>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</si>
  <si>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</si>
  <si>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</si>
  <si>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</si>
  <si>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</si>
  <si>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</si>
  <si>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</si>
  <si>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</si>
  <si>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</si>
  <si>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</si>
  <si>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</si>
  <si>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</si>
  <si>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</si>
  <si>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</si>
  <si>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</si>
  <si>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</si>
  <si>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</si>
  <si>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</si>
  <si>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</si>
  <si>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</si>
  <si>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</si>
  <si>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</si>
  <si>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</si>
  <si>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</si>
  <si>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</si>
  <si>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</si>
  <si>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</si>
  <si>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</si>
  <si>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</si>
  <si>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</si>
  <si>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</si>
  <si>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</si>
  <si>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</si>
  <si>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</si>
  <si>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</si>
  <si>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</si>
  <si>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</si>
  <si>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</si>
  <si>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</si>
  <si>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</si>
  <si>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</si>
  <si>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</si>
  <si>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</si>
  <si>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</si>
  <si>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</si>
  <si>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</si>
  <si>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</si>
  <si>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</si>
  <si>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</si>
  <si>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</si>
  <si>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</si>
  <si>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</si>
  <si>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</si>
  <si>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</si>
  <si>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</si>
  <si>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</si>
  <si>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</si>
  <si>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</si>
  <si>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</si>
  <si>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</si>
  <si>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</si>
  <si>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</si>
  <si>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</si>
  <si>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</si>
  <si>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</si>
  <si>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</si>
  <si>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</si>
  <si>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</si>
  <si>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</si>
  <si>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</si>
  <si>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</si>
  <si>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</si>
  <si>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</si>
  <si>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</si>
  <si>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</si>
  <si>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</si>
  <si>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</si>
  <si>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</si>
  <si>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</si>
  <si>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</si>
  <si>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</si>
  <si>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</si>
  <si>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</si>
  <si>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</si>
  <si>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</si>
  <si>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</si>
  <si>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</si>
  <si>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</si>
  <si>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</si>
  <si>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</si>
  <si>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</si>
  <si>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</si>
  <si>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</si>
  <si>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</si>
  <si>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</si>
  <si>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</si>
  <si>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</si>
  <si>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</si>
  <si>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</si>
  <si>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</si>
  <si>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</si>
  <si>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</si>
  <si>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</si>
  <si>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</si>
  <si>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</si>
  <si>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</si>
  <si>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</si>
  <si>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</si>
  <si>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</si>
  <si>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</si>
  <si>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</si>
  <si>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</si>
  <si>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</si>
  <si>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</si>
  <si>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</si>
  <si>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</si>
  <si>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3.35</t>
  </si>
  <si>
    <t>▲ 1.49</t>
  </si>
  <si>
    <t>▲ 2.33</t>
  </si>
  <si>
    <t>井原市水道事業会計</t>
  </si>
  <si>
    <t>井原市病院事業会計</t>
  </si>
  <si>
    <t>一般会計</t>
  </si>
  <si>
    <t>井原市介護保険事業特別会計</t>
  </si>
  <si>
    <t>井原市工業用水道事業会計</t>
  </si>
  <si>
    <t>井原市国民健康保険事業特別会計</t>
  </si>
  <si>
    <t>井原市下水道事業会計</t>
  </si>
  <si>
    <t>井原市美星地区畑地かんがい給水事業特別会計</t>
  </si>
  <si>
    <t>その他会計（赤字）</t>
  </si>
  <si>
    <t>その他会計（黒字）</t>
  </si>
  <si>
    <t>R02</t>
    <phoneticPr fontId="5"/>
  </si>
  <si>
    <t>R03</t>
    <phoneticPr fontId="5"/>
  </si>
  <si>
    <t>R04</t>
    <phoneticPr fontId="5"/>
  </si>
  <si>
    <t>R05</t>
    <phoneticPr fontId="5"/>
  </si>
  <si>
    <t>R06</t>
    <phoneticPr fontId="5"/>
  </si>
  <si>
    <t>岡山県井原地区清掃施設組合</t>
    <rPh sb="0" eb="3">
      <t>オカヤマケン</t>
    </rPh>
    <rPh sb="3" eb="5">
      <t>イバラ</t>
    </rPh>
    <rPh sb="5" eb="7">
      <t>チク</t>
    </rPh>
    <rPh sb="7" eb="9">
      <t>セイソウ</t>
    </rPh>
    <rPh sb="9" eb="11">
      <t>シセツ</t>
    </rPh>
    <rPh sb="11" eb="13">
      <t>クミアイ</t>
    </rPh>
    <phoneticPr fontId="38"/>
  </si>
  <si>
    <t>井原地区消防組合</t>
    <rPh sb="0" eb="2">
      <t>イバラ</t>
    </rPh>
    <rPh sb="2" eb="4">
      <t>チク</t>
    </rPh>
    <rPh sb="4" eb="6">
      <t>ショウボウ</t>
    </rPh>
    <rPh sb="6" eb="8">
      <t>クミアイ</t>
    </rPh>
    <phoneticPr fontId="38"/>
  </si>
  <si>
    <t>岡山県西部衛生施設組合</t>
    <rPh sb="0" eb="3">
      <t>オカヤマケン</t>
    </rPh>
    <rPh sb="3" eb="5">
      <t>セイブ</t>
    </rPh>
    <rPh sb="5" eb="7">
      <t>エイセイ</t>
    </rPh>
    <rPh sb="7" eb="9">
      <t>シセツ</t>
    </rPh>
    <rPh sb="9" eb="11">
      <t>クミアイ</t>
    </rPh>
    <phoneticPr fontId="38"/>
  </si>
  <si>
    <t>岡山県広域水道企業団</t>
    <phoneticPr fontId="38"/>
  </si>
  <si>
    <t>岡山県後期高齢者医療広域連合一般会計</t>
    <rPh sb="0" eb="3">
      <t>オカヤマケン</t>
    </rPh>
    <rPh sb="3" eb="5">
      <t>コウキ</t>
    </rPh>
    <rPh sb="5" eb="8">
      <t>コウレイシャ</t>
    </rPh>
    <rPh sb="8" eb="10">
      <t>イリョウ</t>
    </rPh>
    <rPh sb="10" eb="12">
      <t>コウイキ</t>
    </rPh>
    <rPh sb="12" eb="14">
      <t>レンゴウ</t>
    </rPh>
    <phoneticPr fontId="5"/>
  </si>
  <si>
    <t>岡山県後期高齢者医療広域連合後期高齢者医療特別会計</t>
    <rPh sb="0" eb="3">
      <t>オカヤマケン</t>
    </rPh>
    <rPh sb="10" eb="12">
      <t>コウイキ</t>
    </rPh>
    <rPh sb="12" eb="14">
      <t>レンゴウ</t>
    </rPh>
    <phoneticPr fontId="5"/>
  </si>
  <si>
    <t>岡山県市町村総合事務組合一般会計</t>
  </si>
  <si>
    <t>岡山県市町村総合事務組合貸付金特別会計</t>
  </si>
  <si>
    <t>岡山県市町村総合事務組合拠出金事業特別会計</t>
    <rPh sb="0" eb="12">
      <t>オカヤマケンシチョウソンソウゴウジムクミアイ</t>
    </rPh>
    <rPh sb="12" eb="15">
      <t>キョシュツキン</t>
    </rPh>
    <rPh sb="15" eb="17">
      <t>ジギョウ</t>
    </rPh>
    <rPh sb="17" eb="19">
      <t>トクベツ</t>
    </rPh>
    <rPh sb="19" eb="21">
      <t>カイケイ</t>
    </rPh>
    <phoneticPr fontId="5"/>
  </si>
  <si>
    <t>岡山県市町村税整理組合</t>
    <rPh sb="0" eb="3">
      <t>オカヤマケン</t>
    </rPh>
    <rPh sb="3" eb="6">
      <t>シチョウソン</t>
    </rPh>
    <rPh sb="6" eb="7">
      <t>ゼイ</t>
    </rPh>
    <rPh sb="7" eb="9">
      <t>セイリ</t>
    </rPh>
    <rPh sb="9" eb="11">
      <t>クミアイ</t>
    </rPh>
    <phoneticPr fontId="5"/>
  </si>
  <si>
    <t>井原市土地開発公社</t>
    <rPh sb="0" eb="3">
      <t>イバラシ</t>
    </rPh>
    <rPh sb="3" eb="7">
      <t>トチカイハツ</t>
    </rPh>
    <rPh sb="7" eb="9">
      <t>コウシャ</t>
    </rPh>
    <phoneticPr fontId="38"/>
  </si>
  <si>
    <t>井原鉄道株式会社</t>
    <rPh sb="0" eb="8">
      <t>イバラテツドウカブシキカイシャ</t>
    </rPh>
    <phoneticPr fontId="38"/>
  </si>
  <si>
    <t>○</t>
    <phoneticPr fontId="2"/>
  </si>
  <si>
    <t>-</t>
    <phoneticPr fontId="2"/>
  </si>
  <si>
    <t>公共施設整備基金</t>
    <rPh sb="0" eb="4">
      <t>コウキョウシセツ</t>
    </rPh>
    <rPh sb="4" eb="8">
      <t>セイビキキン</t>
    </rPh>
    <phoneticPr fontId="5"/>
  </si>
  <si>
    <t>地域振興基金</t>
    <rPh sb="0" eb="2">
      <t>チイキ</t>
    </rPh>
    <rPh sb="2" eb="4">
      <t>シンコウ</t>
    </rPh>
    <rPh sb="4" eb="6">
      <t>キキン</t>
    </rPh>
    <phoneticPr fontId="5"/>
  </si>
  <si>
    <t>産業振興基金</t>
    <rPh sb="0" eb="6">
      <t>サンギョウシンコウキキン</t>
    </rPh>
    <phoneticPr fontId="5"/>
  </si>
  <si>
    <t>ふるさと応援基金</t>
    <rPh sb="4" eb="6">
      <t>オウエン</t>
    </rPh>
    <rPh sb="6" eb="8">
      <t>キキン</t>
    </rPh>
    <phoneticPr fontId="5"/>
  </si>
  <si>
    <t>地域づくり基金</t>
    <rPh sb="0" eb="2">
      <t>チイキ</t>
    </rPh>
    <rPh sb="5" eb="7">
      <t>キキン</t>
    </rPh>
    <phoneticPr fontId="5"/>
  </si>
  <si>
    <t>▲129</t>
    <phoneticPr fontId="2"/>
  </si>
  <si>
    <t>▲264</t>
    <phoneticPr fontId="2"/>
  </si>
  <si>
    <t>▲557</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</si>
</sst>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92919</c:v>
                </c:pt>
                <c:pt idx="2">
                  <c:v>103663</c:v>
                </c:pt>
                <c:pt idx="3">
                  <c:v>92012</c:v>
                </c:pt>
                <c:pt idx="4">
                  <c:v>91317</c:v>
                </c:pt>
              </c:numCache>
            </c:numRef>
          </c:val>
          <c:smooth val="0"/>
          <c:extLst>
            <c:ext xmlns:c16="http://schemas.microsoft.com/office/drawing/2014/chart" uri="{C3380CC4-5D6E-409C-BE32-E72D297353CC}">
              <c16:uniqueId val="{00000000-39CA-46F1-B29E-0BB6D61C13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143645</c:v>
                </c:pt>
                <c:pt idx="1">
                  <c:v>98988</c:v>
                </c:pt>
                <c:pt idx="2">
                  <c:v>99807</c:v>
                </c:pt>
                <c:pt idx="3">
                  <c:v>61826</c:v>
                </c:pt>
                <c:pt idx="4">
                  <c:v>67364</c:v>
                </c:pt>
              </c:numCache>
            </c:numRef>
          </c:val>
          <c:smooth val="0"/>
          <c:extLst>
            <c:ext xmlns:c16="http://schemas.microsoft.com/office/drawing/2014/chart" uri="{C3380CC4-5D6E-409C-BE32-E72D297353CC}">
              <c16:uniqueId val="{00000001-39CA-46F1-B29E-0BB6D61C13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c:v>
                </c:pt>
                <c:pt idx="1">
                  <c:v>9.0399999999999991</c:v>
                </c:pt>
                <c:pt idx="2">
                  <c:v>6.35</c:v>
                </c:pt>
                <c:pt idx="3">
                  <c:v>5.16</c:v>
                </c:pt>
                <c:pt idx="4">
                  <c:v>3.53</c:v>
                </c:pt>
              </c:numCache>
            </c:numRef>
          </c:val>
          <c:extLst>
            <c:ext xmlns:c16="http://schemas.microsoft.com/office/drawing/2014/chart" uri="{C3380CC4-5D6E-409C-BE32-E72D297353CC}">
              <c16:uniqueId val="{00000000-2F67-4A91-A6B5-8B9E9165B0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49.41</c:v>
                </c:pt>
                <c:pt idx="1">
                  <c:v>45.51</c:v>
                </c:pt>
                <c:pt idx="2">
                  <c:v>56.09</c:v>
                </c:pt>
                <c:pt idx="3">
                  <c:v>55.78</c:v>
                </c:pt>
                <c:pt idx="4">
                  <c:v>53.59</c:v>
                </c:pt>
              </c:numCache>
            </c:numRef>
          </c:val>
          <c:extLst>
            <c:ext xmlns:c16="http://schemas.microsoft.com/office/drawing/2014/chart" uri="{C3380CC4-5D6E-409C-BE32-E72D297353CC}">
              <c16:uniqueId val="{00000001-2F67-4A91-A6B5-8B9E9165B0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-3.35</c:v>
                </c:pt>
                <c:pt idx="1">
                  <c:v>6.61</c:v>
                </c:pt>
                <c:pt idx="2">
                  <c:v>6.19</c:v>
                </c:pt>
                <c:pt idx="3">
                  <c:v>-1.49</c:v>
                </c:pt>
                <c:pt idx="4">
                  <c:v>-2.33</c:v>
                </c:pt>
              </c:numCache>
            </c:numRef>
          </c:val>
          <c:smooth val="0"/>
          <c:extLst>
            <c:ext xmlns:c16="http://schemas.microsoft.com/office/drawing/2014/chart" uri="{C3380CC4-5D6E-409C-BE32-E72D297353CC}">
              <c16:uniqueId val="{00000002-2F67-4A91-A6B5-8B9E9165B0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0.28000000000000003</c:v>
                </c:pt>
                <c:pt idx="4">
                  <c:v>#N/A</c:v>
                </c:pt>
                <c:pt idx="5">
                  <c:v>0.3</c:v>
                </c:pt>
                <c:pt idx="6">
                  <c:v>#N/A</c:v>
                </c:pt>
                <c:pt idx="7">
                  <c:v>0</c:v>
                </c:pt>
                <c:pt idx="8">
                  <c:v>#N/A</c:v>
                </c:pt>
                <c:pt idx="9">
                  <c:v>0</c:v>
                </c:pt>
              </c:numCache>
            </c:numRef>
          </c:val>
          <c:extLst>
            <c:ext xmlns:c16="http://schemas.microsoft.com/office/drawing/2014/chart" uri="{C3380CC4-5D6E-409C-BE32-E72D297353CC}">
              <c16:uniqueId val="{00000000-7736-4A51-B468-E1D8B1358F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36-4A51-B468-E1D8B1358F9C}"/>
            </c:ext>
          </c:extLst>
        </c:ser>
        <c:ser>
          <c:idx val="2"/>
          <c:order val="2"/>
          <c:tx>
            <c:strRef>
              <c:f>データシート!$A$29</c:f>
              <c:strCache>
                <c:ptCount val="1"/>
                <c:pt idx="0">
                  <c:v>井原市美星地区畑地かんがい給水事業特別会計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2-7736-4A51-B468-E1D8B1358F9C}"/>
            </c:ext>
          </c:extLst>
        </c:ser>
        <c:ser>
          <c:idx val="3"/>
          <c:order val="3"/>
          <c:tx>
            <c:strRef>
              <c:f>データシート!$A$30</c:f>
              <c:strCache>
                <c:ptCount val="1"/>
                <c:pt idx="0">
                  <c:v>井原市下水道事業会計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0.23</c:v>
                </c:pt>
                <c:pt idx="4">
                  <c:v>#N/A</c:v>
                </c:pt>
                <c:pt idx="5">
                  <c:v>0.23</c:v>
                </c:pt>
                <c:pt idx="6">
                  <c:v>#N/A</c:v>
                </c:pt>
                <c:pt idx="7">
                  <c:v>0.17</c:v>
                </c:pt>
                <c:pt idx="8">
                  <c:v>#N/A</c:v>
                </c:pt>
                <c:pt idx="9">
                  <c:v>0.12</c:v>
                </c:pt>
              </c:numCache>
            </c:numRef>
          </c:val>
          <c:extLst>
            <c:ext xmlns:c16="http://schemas.microsoft.com/office/drawing/2014/chart" uri="{C3380CC4-5D6E-409C-BE32-E72D297353CC}">
              <c16:uniqueId val="{00000003-7736-4A51-B468-E1D8B1358F9C}"/>
            </c:ext>
          </c:extLst>
        </c:ser>
        <c:ser>
          <c:idx val="4"/>
          <c:order val="4"/>
          <c:tx>
            <c:strRef>
              <c:f>データシート!$A$31</c:f>
              <c:strCache>
                <c:ptCount val="1"/>
                <c:pt idx="0">
                  <c:v>井原市国民健康保険事業特別会計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3.3</c:v>
                </c:pt>
                <c:pt idx="2">
                  <c:v>#N/A</c:v>
                </c:pt>
                <c:pt idx="3">
                  <c:v>3.74</c:v>
                </c:pt>
                <c:pt idx="4">
                  <c:v>#N/A</c:v>
                </c:pt>
                <c:pt idx="5">
                  <c:v>1.1399999999999999</c:v>
                </c:pt>
                <c:pt idx="6">
                  <c:v>#N/A</c:v>
                </c:pt>
                <c:pt idx="7">
                  <c:v>0.46</c:v>
                </c:pt>
                <c:pt idx="8">
                  <c:v>#N/A</c:v>
                </c:pt>
                <c:pt idx="9">
                  <c:v>0.42</c:v>
                </c:pt>
              </c:numCache>
            </c:numRef>
          </c:val>
          <c:extLst>
            <c:ext xmlns:c16="http://schemas.microsoft.com/office/drawing/2014/chart" uri="{C3380CC4-5D6E-409C-BE32-E72D297353CC}">
              <c16:uniqueId val="{00000004-7736-4A51-B468-E1D8B1358F9C}"/>
            </c:ext>
          </c:extLst>
        </c:ser>
        <c:ser>
          <c:idx val="5"/>
          <c:order val="5"/>
          <c:tx>
            <c:strRef>
              <c:f>データシート!$A$32</c:f>
              <c:strCache>
                <c:ptCount val="1"/>
                <c:pt idx="0">
                  <c:v>井原市工業用水道事業会計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0.87</c:v>
                </c:pt>
                <c:pt idx="2">
                  <c:v>#N/A</c:v>
                </c:pt>
                <c:pt idx="3">
                  <c:v>0.88</c:v>
                </c:pt>
                <c:pt idx="4">
                  <c:v>#N/A</c:v>
                </c:pt>
                <c:pt idx="5">
                  <c:v>0.89</c:v>
                </c:pt>
                <c:pt idx="6">
                  <c:v>#N/A</c:v>
                </c:pt>
                <c:pt idx="7">
                  <c:v>0.89</c:v>
                </c:pt>
                <c:pt idx="8">
                  <c:v>#N/A</c:v>
                </c:pt>
                <c:pt idx="9">
                  <c:v>0.85</c:v>
                </c:pt>
              </c:numCache>
            </c:numRef>
          </c:val>
          <c:extLst>
            <c:ext xmlns:c16="http://schemas.microsoft.com/office/drawing/2014/chart" uri="{C3380CC4-5D6E-409C-BE32-E72D297353CC}">
              <c16:uniqueId val="{00000005-7736-4A51-B468-E1D8B1358F9C}"/>
            </c:ext>
          </c:extLst>
        </c:ser>
        <c:ser>
          <c:idx val="6"/>
          <c:order val="6"/>
          <c:tx>
            <c:strRef>
              <c:f>データシート!$A$33</c:f>
              <c:strCache>
                <c:ptCount val="1"/>
                <c:pt idx="0">
                  <c:v>井原市介護保険事業特別会計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1.58</c:v>
                </c:pt>
                <c:pt idx="4">
                  <c:v>#N/A</c:v>
                </c:pt>
                <c:pt idx="5">
                  <c:v>2.59</c:v>
                </c:pt>
                <c:pt idx="6">
                  <c:v>#N/A</c:v>
                </c:pt>
                <c:pt idx="7">
                  <c:v>2.44</c:v>
                </c:pt>
                <c:pt idx="8">
                  <c:v>#N/A</c:v>
                </c:pt>
                <c:pt idx="9">
                  <c:v>1.73</c:v>
                </c:pt>
              </c:numCache>
            </c:numRef>
          </c:val>
          <c:extLst>
            <c:ext xmlns:c16="http://schemas.microsoft.com/office/drawing/2014/chart" uri="{C3380CC4-5D6E-409C-BE32-E72D297353CC}">
              <c16:uniqueId val="{00000006-7736-4A51-B468-E1D8B1358F9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0.67</c:v>
                </c:pt>
                <c:pt idx="2">
                  <c:v>#N/A</c:v>
                </c:pt>
                <c:pt idx="3">
                  <c:v>9.01</c:v>
                </c:pt>
                <c:pt idx="4">
                  <c:v>#N/A</c:v>
                </c:pt>
                <c:pt idx="5">
                  <c:v>6.34</c:v>
                </c:pt>
                <c:pt idx="6">
                  <c:v>#N/A</c:v>
                </c:pt>
                <c:pt idx="7">
                  <c:v>5.15</c:v>
                </c:pt>
                <c:pt idx="8">
                  <c:v>#N/A</c:v>
                </c:pt>
                <c:pt idx="9">
                  <c:v>3.53</c:v>
                </c:pt>
              </c:numCache>
            </c:numRef>
          </c:val>
          <c:extLst>
            <c:ext xmlns:c16="http://schemas.microsoft.com/office/drawing/2014/chart" uri="{C3380CC4-5D6E-409C-BE32-E72D297353CC}">
              <c16:uniqueId val="{00000007-7736-4A51-B468-E1D8B1358F9C}"/>
            </c:ext>
          </c:extLst>
        </c:ser>
        <c:ser>
          <c:idx val="8"/>
          <c:order val="8"/>
          <c:tx>
            <c:strRef>
              <c:f>データシート!$A$35</c:f>
              <c:strCache>
                <c:ptCount val="1"/>
                <c:pt idx="0">
                  <c:v>井原市病院事業会計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10.119999999999999</c:v>
                </c:pt>
                <c:pt idx="2">
                  <c:v>#N/A</c:v>
                </c:pt>
                <c:pt idx="3">
                  <c:v>10.32</c:v>
                </c:pt>
                <c:pt idx="4">
                  <c:v>#N/A</c:v>
                </c:pt>
                <c:pt idx="5">
                  <c:v>14.76</c:v>
                </c:pt>
                <c:pt idx="6">
                  <c:v>#N/A</c:v>
                </c:pt>
                <c:pt idx="7">
                  <c:v>9.84</c:v>
                </c:pt>
                <c:pt idx="8">
                  <c:v>#N/A</c:v>
                </c:pt>
                <c:pt idx="9">
                  <c:v>7.93</c:v>
                </c:pt>
              </c:numCache>
            </c:numRef>
          </c:val>
          <c:extLst>
            <c:ext xmlns:c16="http://schemas.microsoft.com/office/drawing/2014/chart" uri="{C3380CC4-5D6E-409C-BE32-E72D297353CC}">
              <c16:uniqueId val="{00000008-7736-4A51-B468-E1D8B1358F9C}"/>
            </c:ext>
          </c:extLst>
        </c:ser>
        <c:ser>
          <c:idx val="9"/>
          <c:order val="9"/>
          <c:tx>
            <c:strRef>
              <c:f>データシート!$A$36</c:f>
              <c:strCache>
                <c:ptCount val="1"/>
                <c:pt idx="0">
                  <c:v>井原市水道事業会計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9.0299999999999994</c:v>
                </c:pt>
                <c:pt idx="2">
                  <c:v>#N/A</c:v>
                </c:pt>
                <c:pt idx="3">
                  <c:v>8.19</c:v>
                </c:pt>
                <c:pt idx="4">
                  <c:v>#N/A</c:v>
                </c:pt>
                <c:pt idx="5">
                  <c:v>7.7</c:v>
                </c:pt>
                <c:pt idx="6">
                  <c:v>#N/A</c:v>
                </c:pt>
                <c:pt idx="7">
                  <c:v>8.32</c:v>
                </c:pt>
                <c:pt idx="8">
                  <c:v>#N/A</c:v>
                </c:pt>
                <c:pt idx="9">
                  <c:v>8.66</c:v>
                </c:pt>
              </c:numCache>
            </c:numRef>
          </c:val>
          <c:extLst>
            <c:ext xmlns:c16="http://schemas.microsoft.com/office/drawing/2014/chart" uri="{C3380CC4-5D6E-409C-BE32-E72D297353CC}">
              <c16:uniqueId val="{00000009-7736-4A51-B468-E1D8B1358F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2474</c:v>
                </c:pt>
                <c:pt idx="5">
                  <c:v>2547</c:v>
                </c:pt>
                <c:pt idx="8">
                  <c:v>2465</c:v>
                </c:pt>
                <c:pt idx="11">
                  <c:v>2493</c:v>
                </c:pt>
                <c:pt idx="14">
                  <c:v>2623</c:v>
                </c:pt>
              </c:numCache>
            </c:numRef>
          </c:val>
          <c:extLst>
            <c:ext xmlns:c16="http://schemas.microsoft.com/office/drawing/2014/chart" uri="{C3380CC4-5D6E-409C-BE32-E72D297353CC}">
              <c16:uniqueId val="{00000000-D626-460F-B511-4EAE86B6F9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26-460F-B511-4EAE86B6F9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3</c:v>
                </c:pt>
                <c:pt idx="6">
                  <c:v>17</c:v>
                </c:pt>
                <c:pt idx="9">
                  <c:v>17</c:v>
                </c:pt>
                <c:pt idx="12">
                  <c:v>1</c:v>
                </c:pt>
              </c:numCache>
            </c:numRef>
          </c:val>
          <c:extLst>
            <c:ext xmlns:c16="http://schemas.microsoft.com/office/drawing/2014/chart" uri="{C3380CC4-5D6E-409C-BE32-E72D297353CC}">
              <c16:uniqueId val="{00000002-D626-460F-B511-4EAE86B6F9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46</c:v>
                </c:pt>
                <c:pt idx="6">
                  <c:v>47</c:v>
                </c:pt>
                <c:pt idx="9">
                  <c:v>47</c:v>
                </c:pt>
                <c:pt idx="12">
                  <c:v>49</c:v>
                </c:pt>
              </c:numCache>
            </c:numRef>
          </c:val>
          <c:extLst>
            <c:ext xmlns:c16="http://schemas.microsoft.com/office/drawing/2014/chart" uri="{C3380CC4-5D6E-409C-BE32-E72D297353CC}">
              <c16:uniqueId val="{00000003-D626-460F-B511-4EAE86B6F9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1475</c:v>
                </c:pt>
                <c:pt idx="3">
                  <c:v>1441</c:v>
                </c:pt>
                <c:pt idx="6">
                  <c:v>1507</c:v>
                </c:pt>
                <c:pt idx="9">
                  <c:v>1541</c:v>
                </c:pt>
                <c:pt idx="12">
                  <c:v>1500</c:v>
                </c:pt>
              </c:numCache>
            </c:numRef>
          </c:val>
          <c:extLst>
            <c:ext xmlns:c16="http://schemas.microsoft.com/office/drawing/2014/chart" uri="{C3380CC4-5D6E-409C-BE32-E72D297353CC}">
              <c16:uniqueId val="{00000004-D626-460F-B511-4EAE86B6F9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26-460F-B511-4EAE86B6F9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26-460F-B511-4EAE86B6F9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1870</c:v>
                </c:pt>
                <c:pt idx="3">
                  <c:v>1935</c:v>
                </c:pt>
                <c:pt idx="6">
                  <c:v>1918</c:v>
                </c:pt>
                <c:pt idx="9">
                  <c:v>2006</c:v>
                </c:pt>
                <c:pt idx="12">
                  <c:v>2197</c:v>
                </c:pt>
              </c:numCache>
            </c:numRef>
          </c:val>
          <c:extLst>
            <c:ext xmlns:c16="http://schemas.microsoft.com/office/drawing/2014/chart" uri="{C3380CC4-5D6E-409C-BE32-E72D297353CC}">
              <c16:uniqueId val="{00000007-D626-460F-B511-4EAE86B6F9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935</c:v>
                </c:pt>
                <c:pt idx="2">
                  <c:v>#N/A</c:v>
                </c:pt>
                <c:pt idx="3">
                  <c:v>#N/A</c:v>
                </c:pt>
                <c:pt idx="4">
                  <c:v>878</c:v>
                </c:pt>
                <c:pt idx="5">
                  <c:v>#N/A</c:v>
                </c:pt>
                <c:pt idx="6">
                  <c:v>#N/A</c:v>
                </c:pt>
                <c:pt idx="7">
                  <c:v>1024</c:v>
                </c:pt>
                <c:pt idx="8">
                  <c:v>#N/A</c:v>
                </c:pt>
                <c:pt idx="9">
                  <c:v>#N/A</c:v>
                </c:pt>
                <c:pt idx="10">
                  <c:v>1118</c:v>
                </c:pt>
                <c:pt idx="11">
                  <c:v>#N/A</c:v>
                </c:pt>
                <c:pt idx="12">
                  <c:v>#N/A</c:v>
                </c:pt>
                <c:pt idx="13">
                  <c:v>1124</c:v>
                </c:pt>
                <c:pt idx="14">
                  <c:v>#N/A</c:v>
                </c:pt>
              </c:numCache>
            </c:numRef>
          </c:val>
          <c:smooth val="0"/>
          <c:extLst>
            <c:ext xmlns:c16="http://schemas.microsoft.com/office/drawing/2014/chart" uri="{C3380CC4-5D6E-409C-BE32-E72D297353CC}">
              <c16:uniqueId val="{00000008-D626-460F-B511-4EAE86B6F9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23376</c:v>
                </c:pt>
                <c:pt idx="5">
                  <c:v>23551</c:v>
                </c:pt>
                <c:pt idx="8">
                  <c:v>23865</c:v>
                </c:pt>
                <c:pt idx="11">
                  <c:v>23120</c:v>
                </c:pt>
                <c:pt idx="14">
                  <c:v>22533</c:v>
                </c:pt>
              </c:numCache>
            </c:numRef>
          </c:val>
          <c:extLst>
            <c:ext xmlns:c16="http://schemas.microsoft.com/office/drawing/2014/chart" uri="{C3380CC4-5D6E-409C-BE32-E72D297353CC}">
              <c16:uniqueId val="{00000000-4C4A-450E-B64F-C7D0E6FDD5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1350</c:v>
                </c:pt>
                <c:pt idx="5">
                  <c:v>1370</c:v>
                </c:pt>
                <c:pt idx="8">
                  <c:v>1346</c:v>
                </c:pt>
                <c:pt idx="11">
                  <c:v>1330</c:v>
                </c:pt>
                <c:pt idx="14">
                  <c:v>1295</c:v>
                </c:pt>
              </c:numCache>
            </c:numRef>
          </c:val>
          <c:extLst>
            <c:ext xmlns:c16="http://schemas.microsoft.com/office/drawing/2014/chart" uri="{C3380CC4-5D6E-409C-BE32-E72D297353CC}">
              <c16:uniqueId val="{00000001-4C4A-450E-B64F-C7D0E6FDD5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13401</c:v>
                </c:pt>
                <c:pt idx="5">
                  <c:v>12985</c:v>
                </c:pt>
                <c:pt idx="8">
                  <c:v>14340</c:v>
                </c:pt>
                <c:pt idx="11">
                  <c:v>15253</c:v>
                </c:pt>
                <c:pt idx="14">
                  <c:v>14941</c:v>
                </c:pt>
              </c:numCache>
            </c:numRef>
          </c:val>
          <c:extLst>
            <c:ext xmlns:c16="http://schemas.microsoft.com/office/drawing/2014/chart" uri="{C3380CC4-5D6E-409C-BE32-E72D297353CC}">
              <c16:uniqueId val="{00000002-4C4A-450E-B64F-C7D0E6FDD5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4A-450E-B64F-C7D0E6FDD5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4A-450E-B64F-C7D0E6FDD5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5-4C4A-450E-B64F-C7D0E6FDD5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2705</c:v>
                </c:pt>
                <c:pt idx="3">
                  <c:v>2651</c:v>
                </c:pt>
                <c:pt idx="6">
                  <c:v>2755</c:v>
                </c:pt>
                <c:pt idx="9">
                  <c:v>2627</c:v>
                </c:pt>
                <c:pt idx="12">
                  <c:v>2853</c:v>
                </c:pt>
              </c:numCache>
            </c:numRef>
          </c:val>
          <c:extLst>
            <c:ext xmlns:c16="http://schemas.microsoft.com/office/drawing/2014/chart" uri="{C3380CC4-5D6E-409C-BE32-E72D297353CC}">
              <c16:uniqueId val="{00000006-4C4A-450E-B64F-C7D0E6FDD5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471</c:v>
                </c:pt>
                <c:pt idx="3">
                  <c:v>431</c:v>
                </c:pt>
                <c:pt idx="6">
                  <c:v>390</c:v>
                </c:pt>
                <c:pt idx="9">
                  <c:v>349</c:v>
                </c:pt>
                <c:pt idx="12">
                  <c:v>306</c:v>
                </c:pt>
              </c:numCache>
            </c:numRef>
          </c:val>
          <c:extLst>
            <c:ext xmlns:c16="http://schemas.microsoft.com/office/drawing/2014/chart" uri="{C3380CC4-5D6E-409C-BE32-E72D297353CC}">
              <c16:uniqueId val="{00000007-4C4A-450E-B64F-C7D0E6FDD5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14881</c:v>
                </c:pt>
                <c:pt idx="3">
                  <c:v>13765</c:v>
                </c:pt>
                <c:pt idx="6">
                  <c:v>13067</c:v>
                </c:pt>
                <c:pt idx="9">
                  <c:v>12751</c:v>
                </c:pt>
                <c:pt idx="12">
                  <c:v>12599</c:v>
                </c:pt>
              </c:numCache>
            </c:numRef>
          </c:val>
          <c:extLst>
            <c:ext xmlns:c16="http://schemas.microsoft.com/office/drawing/2014/chart" uri="{C3380CC4-5D6E-409C-BE32-E72D297353CC}">
              <c16:uniqueId val="{00000008-4C4A-450E-B64F-C7D0E6FDD5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c:v>
                </c:pt>
                <c:pt idx="3">
                  <c:v>59</c:v>
                </c:pt>
                <c:pt idx="6">
                  <c:v>55</c:v>
                </c:pt>
                <c:pt idx="9">
                  <c:v>51</c:v>
                </c:pt>
                <c:pt idx="12">
                  <c:v>48</c:v>
                </c:pt>
              </c:numCache>
            </c:numRef>
          </c:val>
          <c:extLst>
            <c:ext xmlns:c16="http://schemas.microsoft.com/office/drawing/2014/chart" uri="{C3380CC4-5D6E-409C-BE32-E72D297353CC}">
              <c16:uniqueId val="{00000009-4C4A-450E-B64F-C7D0E6FDD5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19680</c:v>
                </c:pt>
                <c:pt idx="3">
                  <c:v>21227</c:v>
                </c:pt>
                <c:pt idx="6">
                  <c:v>22245</c:v>
                </c:pt>
                <c:pt idx="9">
                  <c:v>21857</c:v>
                </c:pt>
                <c:pt idx="12">
                  <c:v>21965</c:v>
                </c:pt>
              </c:numCache>
            </c:numRef>
          </c:val>
          <c:extLst>
            <c:ext xmlns:c16="http://schemas.microsoft.com/office/drawing/2014/chart" uri="{C3380CC4-5D6E-409C-BE32-E72D297353CC}">
              <c16:uniqueId val="{0000000A-4C4A-450E-B64F-C7D0E6FDD5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227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4A-450E-B64F-C7D0E6FDD5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7147</c:v>
                </c:pt>
                <c:pt idx="1">
                  <c:v>7108</c:v>
                </c:pt>
                <c:pt idx="2">
                  <c:v>7000</c:v>
                </c:pt>
              </c:numCache>
            </c:numRef>
          </c:val>
          <c:extLst>
            <c:ext xmlns:c16="http://schemas.microsoft.com/office/drawing/2014/chart" uri="{C3380CC4-5D6E-409C-BE32-E72D297353CC}">
              <c16:uniqueId val="{00000000-1988-461B-A2CA-CB8A4CD2C6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788</c:v>
                </c:pt>
                <c:pt idx="1">
                  <c:v>1195</c:v>
                </c:pt>
                <c:pt idx="2">
                  <c:v>1180</c:v>
                </c:pt>
              </c:numCache>
            </c:numRef>
          </c:val>
          <c:extLst>
            <c:ext xmlns:c16="http://schemas.microsoft.com/office/drawing/2014/chart" uri="{C3380CC4-5D6E-409C-BE32-E72D297353CC}">
              <c16:uniqueId val="{00000001-1988-461B-A2CA-CB8A4CD2C6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6507</c:v>
                </c:pt>
                <c:pt idx="1">
                  <c:v>6448</c:v>
                </c:pt>
                <c:pt idx="2">
                  <c:v>6232</c:v>
                </c:pt>
              </c:numCache>
            </c:numRef>
          </c:val>
          <c:extLst>
            <c:ext xmlns:c16="http://schemas.microsoft.com/office/drawing/2014/chart" uri="{C3380CC4-5D6E-409C-BE32-E72D297353CC}">
              <c16:uniqueId val="{00000002-1988-461B-A2CA-CB8A4CD2C6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交付税算入率の有利な地方債の選択に努めているため、算入公債費等が増加しているものの、</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情報通信基盤整備事業及び平櫛田中美術館整備事業等に係る元金償還の開始により、</a:t>
          </a:r>
          <a:r>
            <a:rPr kumimoji="1" lang="ja-JP" altLang="en-US" sz="1400">
              <a:latin typeface="ＭＳ ゴシック" pitchFamily="49" charset="-128"/>
              <a:ea typeface="ＭＳ ゴシック" pitchFamily="49" charset="-128"/>
            </a:rPr>
            <a:t>実質公債費比率の分子も増加した。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令和６年度においても、充当可能財源が将来負担額を上回ったため将来負担比率の分子はマイナスとなっている。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前年度と比較して地方債残高・退職手当金等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将来負担額は増加しており、財政調整基金等の充当可能財源等は減少している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latin typeface="ＭＳ ゴシック" pitchFamily="49" charset="-128"/>
              <a:ea typeface="ＭＳ ゴシック" pitchFamily="49" charset="-128"/>
            </a:rPr>
            <a:t>　今後、上昇（悪化）が懸念されることから、引き続き、地方債の新規発行を抑制するとともに、借入にあたっては交付税算入率の高い有利な地方債を選定することとし、将来負担比率の抑制を図る。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岡山県井原市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普通交付税追加交付等を今後の市債償還財源を確保するために「減債基金」に積み立てる等により、全体としては８６５百万円を積み立てた。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市債の償還に必要な財源を確保するため「減債基金」から８８百万円、公共施設整備のために「公共施設整備基金」から１７９百万円、社会福祉の増進を図るため「福祉基金」から５３百万円を取り崩したこと等により、全体としては１２０５百万円を取り崩した。このことから、基金全体としては３４０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引き続き、財政運営においては、基金残高の確保に向け、基金からの繰入に依存することなく、歳入確保に努める。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「地域振興基金」・・・・・新市将来構想・建設計画に定められた事業に要する経費の財源に充てるため。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「産業振興基金」・・・・・新産業を創出し、工業をはじめ農林業、商業、観光等の多様な産業の振興を図るため。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「公共施設整備基金」・・・公共施設整備事業へ充当したため減少した。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「地域振興基金」・・・・・地域公共交通関係事業へ充当したため減少した。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「産業振興基金」・・・・・決算剰余金を積み立てたことにより増加した。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度経済成長期に整備した公共施設が多いため、その整備のための「公共施設整備基金」や、高齢化に伴い社会福祉の増進を図るための「福祉基金」の取り崩し額が大きくなると見込まれる。引き続き、基金残高を考慮しながら、それぞれの目的に応じて基金の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産業団地開発事業のため取り崩したことにより減少した。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度の減少は、歳入歳出全体の収支不足を補うためのものではなく、産業団地開発事業の実施によるものであるが、引き続き、基金残高の確保に向け基金からの繰入に依存することなく、歳入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減債基金繰入基準に基づく償還のために取り崩したことにより減少した。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今後も、基金残高を考慮しながら、減債基金繰入基準に基づき償還を行う。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36,670
35,994
243.54
23,895,095
23,395,711
461,257
13,062,084
21,965,329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前年度から微増したものの、類似団体内平均値と同程度となっている。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依存財源に頼ることの多い財政構造となっている。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今後も、企業誘致や地場産業の育成・支援を推進し、将来的な税収の増加に努めるとともに、収納率向上による税収確保に取り組む。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5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前年度からは０．８ポイント増加（悪化）したものの、類似団体内平均値より低い（良い）値を維持している。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これは、主に物価高騰の影響等により経常的経費が増加したものである。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今後も、行政改革の推進等による事業の選択と集中を徹底し、経常的経費の抑制を図る。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84244</xdr:rowOff>
    </xdr:from>
    <xdr:to>
      <xdr:col>23</xdr:col>
      <xdr:colOff>133350</xdr:colOff>
      <xdr:row>59</xdr:row>
      <xdr:rowOff>148590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19979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40657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27940</xdr:rowOff>
    </xdr:from>
    <xdr:to>
      <xdr:col>19</xdr:col>
      <xdr:colOff>133350</xdr:colOff>
      <xdr:row>59</xdr:row>
      <xdr:rowOff>84244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434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105410</xdr:rowOff>
    </xdr:from>
    <xdr:to>
      <xdr:col>15</xdr:col>
      <xdr:colOff>82550</xdr:colOff>
      <xdr:row>59</xdr:row>
      <xdr:rowOff>27940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87806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105410</xdr:rowOff>
    </xdr:from>
    <xdr:to>
      <xdr:col>11</xdr:col>
      <xdr:colOff>31750</xdr:colOff>
      <xdr:row>60</xdr:row>
      <xdr:rowOff>25400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8780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19067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3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33444</xdr:rowOff>
    </xdr:from>
    <xdr:to>
      <xdr:col>19</xdr:col>
      <xdr:colOff>184150</xdr:colOff>
      <xdr:row>59</xdr:row>
      <xdr:rowOff>135044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145221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1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148590</xdr:rowOff>
    </xdr:from>
    <xdr:to>
      <xdr:col>15</xdr:col>
      <xdr:colOff>133350</xdr:colOff>
      <xdr:row>59</xdr:row>
      <xdr:rowOff>78740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88917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54610</xdr:rowOff>
    </xdr:from>
    <xdr:to>
      <xdr:col>11</xdr:col>
      <xdr:colOff>82550</xdr:colOff>
      <xdr:row>57</xdr:row>
      <xdr:rowOff>156210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55</xdr:row>
      <xdr:rowOff>166387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前年度と比較して、</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12,098</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円増加したものの、類似団体内平均値を下回った状態を維持している。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これは、人件費については給与改定等に伴うもの、物件費等については、物価高騰の影響と子宮頸がんワクチンのキャッチアップ接種を含む予防接種委託料の増加等によるものである。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今後も、物価高騰の影響等が見込まれることから、行政改革の推進等による事業の選択と集中を徹底し、経常的経費の抑制を図る。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115819</xdr:rowOff>
    </xdr:from>
    <xdr:to>
      <xdr:col>23</xdr:col>
      <xdr:colOff>133350</xdr:colOff>
      <xdr:row>83</xdr:row>
      <xdr:rowOff>2753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74719"/>
          <a:ext cx="8382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144637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115819</xdr:rowOff>
    </xdr:from>
    <xdr:to>
      <xdr:col>19</xdr:col>
      <xdr:colOff>133350</xdr:colOff>
      <xdr:row>82</xdr:row>
      <xdr:rowOff>119125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74719"/>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54766</xdr:rowOff>
    </xdr:from>
    <xdr:to>
      <xdr:col>15</xdr:col>
      <xdr:colOff>82550</xdr:colOff>
      <xdr:row>82</xdr:row>
      <xdr:rowOff>119125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3666"/>
          <a:ext cx="889000" cy="6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0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46299</xdr:rowOff>
    </xdr:from>
    <xdr:to>
      <xdr:col>11</xdr:col>
      <xdr:colOff>31750</xdr:colOff>
      <xdr:row>82</xdr:row>
      <xdr:rowOff>54766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05199"/>
          <a:ext cx="889000" cy="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123403</xdr:rowOff>
    </xdr:from>
    <xdr:to>
      <xdr:col>23</xdr:col>
      <xdr:colOff>184150</xdr:colOff>
      <xdr:row>83</xdr:row>
      <xdr:rowOff>53553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8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139930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2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65019</xdr:rowOff>
    </xdr:from>
    <xdr:to>
      <xdr:col>19</xdr:col>
      <xdr:colOff>184150</xdr:colOff>
      <xdr:row>82</xdr:row>
      <xdr:rowOff>166619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5346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9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68325</xdr:rowOff>
    </xdr:from>
    <xdr:to>
      <xdr:col>15</xdr:col>
      <xdr:colOff>133350</xdr:colOff>
      <xdr:row>82</xdr:row>
      <xdr:rowOff>169925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8652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9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3966</xdr:rowOff>
    </xdr:from>
    <xdr:to>
      <xdr:col>11</xdr:col>
      <xdr:colOff>82550</xdr:colOff>
      <xdr:row>82</xdr:row>
      <xdr:rowOff>105566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3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166949</xdr:rowOff>
    </xdr:from>
    <xdr:to>
      <xdr:col>7</xdr:col>
      <xdr:colOff>31750</xdr:colOff>
      <xdr:row>82</xdr:row>
      <xdr:rowOff>97099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107276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2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すると０．８ポイント減少している。これは、経験年数階層の変動によるもの、一般行政職と税無職・企業職の間での移動によるものによりラスパイレス指数の寄与率に差が生じたこと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類似団体内平均値と比較すると大きく上回っている。今後も、指数が増加しないよう。国や他の地方公共団体との比較・検討を行い、財政状況や地域の実情用にも配慮しながら適正化に努める。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88</xdr:row>
      <xdr:rowOff>96520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9108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88</xdr:row>
      <xdr:rowOff>168911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841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168911</xdr:rowOff>
    </xdr:from>
    <xdr:to>
      <xdr:col>72</xdr:col>
      <xdr:colOff>203200</xdr:colOff>
      <xdr:row>88</xdr:row>
      <xdr:rowOff>168911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56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168911</xdr:rowOff>
    </xdr:from>
    <xdr:to>
      <xdr:col>68</xdr:col>
      <xdr:colOff>152400</xdr:colOff>
      <xdr:row>89</xdr:row>
      <xdr:rowOff>69850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565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118111</xdr:rowOff>
    </xdr:from>
    <xdr:to>
      <xdr:col>73</xdr:col>
      <xdr:colOff>44450</xdr:colOff>
      <xdr:row>89</xdr:row>
      <xdr:rowOff>48261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33038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118111</xdr:rowOff>
    </xdr:from>
    <xdr:to>
      <xdr:col>68</xdr:col>
      <xdr:colOff>203200</xdr:colOff>
      <xdr:row>89</xdr:row>
      <xdr:rowOff>48261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33038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前年度から増加しているが、類似団体内平均値を下回った状態を維持している。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これは、中長期的視野に立った職員採用計画による定員管理によるものである。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の行政需要の多様化・複雑化に対応し、市民サービスの質を維持するため、業務の民間委託や地域との協働により、行政の担うべき役割の重点化を図るなど、今後も、引き続き、適正な職員数の維持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63319</xdr:rowOff>
    </xdr:from>
    <xdr:to>
      <xdr:col>81</xdr:col>
      <xdr:colOff>44450</xdr:colOff>
      <xdr:row>60</xdr:row>
      <xdr:rowOff>101237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50319"/>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61595</xdr:rowOff>
    </xdr:from>
    <xdr:to>
      <xdr:col>77</xdr:col>
      <xdr:colOff>44450</xdr:colOff>
      <xdr:row>60</xdr:row>
      <xdr:rowOff>63319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4859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32294</xdr:rowOff>
    </xdr:from>
    <xdr:to>
      <xdr:col>72</xdr:col>
      <xdr:colOff>203200</xdr:colOff>
      <xdr:row>60</xdr:row>
      <xdr:rowOff>61595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19294"/>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16782</xdr:rowOff>
    </xdr:from>
    <xdr:to>
      <xdr:col>68</xdr:col>
      <xdr:colOff>152400</xdr:colOff>
      <xdr:row>60</xdr:row>
      <xdr:rowOff>32294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0378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116131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50437</xdr:rowOff>
    </xdr:from>
    <xdr:to>
      <xdr:col>81</xdr:col>
      <xdr:colOff>95250</xdr:colOff>
      <xdr:row>60</xdr:row>
      <xdr:rowOff>152037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66964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12519</xdr:rowOff>
    </xdr:from>
    <xdr:to>
      <xdr:col>77</xdr:col>
      <xdr:colOff>95250</xdr:colOff>
      <xdr:row>60</xdr:row>
      <xdr:rowOff>114119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124296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6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152944</xdr:rowOff>
    </xdr:from>
    <xdr:to>
      <xdr:col>68</xdr:col>
      <xdr:colOff>203200</xdr:colOff>
      <xdr:row>60</xdr:row>
      <xdr:rowOff>83094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93271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137432</xdr:rowOff>
    </xdr:from>
    <xdr:to>
      <xdr:col>64</xdr:col>
      <xdr:colOff>152400</xdr:colOff>
      <xdr:row>60</xdr:row>
      <xdr:rowOff>67582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77759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2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前年度と比較して増加し、類似団体内平均値を上回っている。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これは、情報通信基盤整備事業及び平櫛田中美術館整備事業等に係る元金償還が始まったことが主な要因である。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今後も、近年の事業に対する償還が始まるため、比率の上昇が予想される。引き続き、地方債の新規発行の抑制を図り、地方債残高の抑制に努める。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105833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214809"/>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42</xdr:row>
      <xdr:rowOff>13909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1573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41</xdr:row>
      <xdr:rowOff>127907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42</xdr:row>
      <xdr:rowOff>36891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1573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前年度と同様に将来負担比率はマイナスとなり数値としては算定されなかった。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ただし、前年度と比較して、地方債残高・退職手当金等の将来負担額は増加しており、財政調整基金等の充当可能財源等は減少している。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今後、上昇（悪化）が懸念されることから、引き続き地方債の新規発行の抑制を図るほか、交付税算入率の高い有利な地方債を活用し、財政の健全化に努める。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12787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119168</xdr:rowOff>
    </xdr:from>
    <xdr:to>
      <xdr:col>68</xdr:col>
      <xdr:colOff>203200</xdr:colOff>
      <xdr:row>14</xdr:row>
      <xdr:rowOff>49318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59495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36,670
35,994
243.54
23,895,095
23,395,711
461,257
13,062,084
21,965,329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人件費に係る経常収支比率は、前年度と比較して０．９ポイント増加したものの、類似団体内平均値より低い（良い）値を維持している。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これは、職員給与費が増加したことによるものである。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今後も近年の行政需要の多様化・複雑化に対応し、市民サービスの質を維持するため、引き続き職員給与水準の適正化に努める。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99568</xdr:rowOff>
    </xdr:from>
    <xdr:to>
      <xdr:col>24</xdr:col>
      <xdr:colOff>25400</xdr:colOff>
      <xdr:row>35</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288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99568</xdr:rowOff>
    </xdr:from>
    <xdr:to>
      <xdr:col>19</xdr:col>
      <xdr:colOff>187325</xdr:colOff>
      <xdr:row>34</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28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62992</xdr:rowOff>
    </xdr:from>
    <xdr:to>
      <xdr:col>15</xdr:col>
      <xdr:colOff>98425</xdr:colOff>
      <xdr:row>34</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892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62992</xdr:rowOff>
    </xdr:from>
    <xdr:to>
      <xdr:col>11</xdr:col>
      <xdr:colOff>9525</xdr:colOff>
      <xdr:row>35</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8922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131064</xdr:rowOff>
    </xdr:from>
    <xdr:to>
      <xdr:col>24</xdr:col>
      <xdr:colOff>76200</xdr:colOff>
      <xdr:row>35</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48768</xdr:rowOff>
    </xdr:from>
    <xdr:to>
      <xdr:col>20</xdr:col>
      <xdr:colOff>38100</xdr:colOff>
      <xdr:row>34</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160545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xdr:rowOff>
    </xdr:from>
    <xdr:to>
      <xdr:col>11</xdr:col>
      <xdr:colOff>60325</xdr:colOff>
      <xdr:row>34</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149352</xdr:rowOff>
    </xdr:from>
    <xdr:to>
      <xdr:col>6</xdr:col>
      <xdr:colOff>171450</xdr:colOff>
      <xdr:row>35</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89679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物件費に係る経常収支比率は、前年度と比較し０．３ポイント増加したものの、類似団体内平均値より低い（良い）値を維持している。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これは近年の物価高騰による経費の増加が主な要因である。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今後も、行財政改革の取り組みを推進し、経常的な経費の徹底した洗い直しや節減合理化を行い、物件費の抑制を図る。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83457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51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0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91621</xdr:rowOff>
    </xdr:from>
    <xdr:to>
      <xdr:col>73</xdr:col>
      <xdr:colOff>180975</xdr:colOff>
      <xdr:row>14</xdr:row>
      <xdr:rowOff>7257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20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91621</xdr:rowOff>
    </xdr:from>
    <xdr:to>
      <xdr:col>69</xdr:col>
      <xdr:colOff>92075</xdr:colOff>
      <xdr:row>14</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204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32657</xdr:rowOff>
    </xdr:from>
    <xdr:to>
      <xdr:col>82</xdr:col>
      <xdr:colOff>158750</xdr:colOff>
      <xdr:row>14</xdr:row>
      <xdr:rowOff>134257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49184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127907</xdr:rowOff>
    </xdr:from>
    <xdr:to>
      <xdr:col>74</xdr:col>
      <xdr:colOff>31750</xdr:colOff>
      <xdr:row>14</xdr:row>
      <xdr:rowOff>58057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40821</xdr:rowOff>
    </xdr:from>
    <xdr:to>
      <xdr:col>69</xdr:col>
      <xdr:colOff>142875</xdr:colOff>
      <xdr:row>13</xdr:row>
      <xdr:rowOff>142421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152598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149679</xdr:rowOff>
    </xdr:from>
    <xdr:to>
      <xdr:col>65</xdr:col>
      <xdr:colOff>53975</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扶助費に係る経常収支比率は、前年度と比較して０．３ポイント増加したものの、類似団体内平均値より低い（良い）値を維持している。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これは、低所得者支援及び定額減税補足給付事業の影響等により増加したものである。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今後は、ますます少子高齢化が進み、扶助費の増加が見込まれることから、経常経費全般の抑制に努める。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975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97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649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その他に係る経常収支比率は、前年度と比較して０．６ポイント減少し、類似団体内平均値よりやや高い値となっている。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これは、決算剰余金等に係る基金積立金が減少したことが主な要因である。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さらに今後は、施設の老朽化等により、維持補修費の増加が見込まれることから、予防保全や統廃合を推進し、節減合理化を行い、歳出抑制を図る。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167822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42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57</xdr:row>
      <xdr:rowOff>167822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53522</xdr:rowOff>
    </xdr:from>
    <xdr:to>
      <xdr:col>73</xdr:col>
      <xdr:colOff>180975</xdr:colOff>
      <xdr:row>57</xdr:row>
      <xdr:rowOff>102507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261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53522</xdr:rowOff>
    </xdr:from>
    <xdr:to>
      <xdr:col>69</xdr:col>
      <xdr:colOff>92075</xdr:colOff>
      <xdr:row>57</xdr:row>
      <xdr:rowOff>167822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261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2722</xdr:rowOff>
    </xdr:from>
    <xdr:to>
      <xdr:col>65</xdr:col>
      <xdr:colOff>53975</xdr:colOff>
      <xdr:row>57</xdr:row>
      <xdr:rowOff>104322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114499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2722</xdr:rowOff>
    </xdr:from>
    <xdr:to>
      <xdr:col>69</xdr:col>
      <xdr:colOff>142875</xdr:colOff>
      <xdr:row>57</xdr:row>
      <xdr:rowOff>104322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89099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補助費等に係る経常収支比率は、前年度と比較し１．０ポイント減少したものの、類似団体内平均値より高い値となっている。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これは、公営企業債の起債現在高の減少により繰出金が減少したことが主な要因である。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今後も、行政改革プランに基づき、補助金や負担金等の見直しを行い、補助費等の抑制を図る。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153670</xdr:rowOff>
    </xdr:from>
    <xdr:to>
      <xdr:col>82</xdr:col>
      <xdr:colOff>107950</xdr:colOff>
      <xdr:row>38</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97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57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43180</xdr:rowOff>
    </xdr:from>
    <xdr:to>
      <xdr:col>73</xdr:col>
      <xdr:colOff>180975</xdr:colOff>
      <xdr:row>38</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5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43180</xdr:rowOff>
    </xdr:from>
    <xdr:to>
      <xdr:col>69</xdr:col>
      <xdr:colOff>92075</xdr:colOff>
      <xdr:row>38</xdr:row>
      <xdr:rowOff>149860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582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11430</xdr:rowOff>
    </xdr:from>
    <xdr:to>
      <xdr:col>65</xdr:col>
      <xdr:colOff>53975</xdr:colOff>
      <xdr:row>37</xdr:row>
      <xdr:rowOff>113030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123207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102870</xdr:rowOff>
    </xdr:from>
    <xdr:to>
      <xdr:col>82</xdr:col>
      <xdr:colOff>158750</xdr:colOff>
      <xdr:row>38</xdr:row>
      <xdr:rowOff>33020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74947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163830</xdr:rowOff>
    </xdr:from>
    <xdr:to>
      <xdr:col>69</xdr:col>
      <xdr:colOff>142875</xdr:colOff>
      <xdr:row>38</xdr:row>
      <xdr:rowOff>93980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公債費に係る経常収支比率は、前年度と比較して０．９ポイント増加したものの、類似団体内平均値より低い（良い）値を維持している。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これは、情報通信基盤整備事業及び平櫛田中美術館整備事業等に係る元金償還が始まったことが主な要因である。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今後も、さらなる増加が予想されるため、地方債の新規発行の抑制を図り、地方債残高の抑制に努める。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097763"/>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67563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0246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120142</xdr:rowOff>
    </xdr:from>
    <xdr:to>
      <xdr:col>15</xdr:col>
      <xdr:colOff>98425</xdr:colOff>
      <xdr:row>75</xdr:row>
      <xdr:rowOff>165863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29788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120142</xdr:rowOff>
    </xdr:from>
    <xdr:to>
      <xdr:col>11</xdr:col>
      <xdr:colOff>9525</xdr:colOff>
      <xdr:row>75</xdr:row>
      <xdr:rowOff>156718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2978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77995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115062</xdr:rowOff>
    </xdr:from>
    <xdr:to>
      <xdr:col>15</xdr:col>
      <xdr:colOff>149225</xdr:colOff>
      <xdr:row>76</xdr:row>
      <xdr:rowOff>45213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69342</xdr:rowOff>
    </xdr:from>
    <xdr:to>
      <xdr:col>11</xdr:col>
      <xdr:colOff>60325</xdr:colOff>
      <xdr:row>75</xdr:row>
      <xdr:rowOff>170942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9669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105918</xdr:rowOff>
    </xdr:from>
    <xdr:to>
      <xdr:col>6</xdr:col>
      <xdr:colOff>171450</xdr:colOff>
      <xdr:row>76</xdr:row>
      <xdr:rowOff>36069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46245</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公債費以外に係る経常収支比率は、前年度と比較し０．１ポイント減少し、類似団体内平均値より低い（良い）値を維持している。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このうち、補助費等が類似団体内平均値を大きく上回っているため、今後も、行政改革プランに基づき、補助金や負担金等の見直しを行い、補助費などの抑制を図る。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121285</xdr:rowOff>
    </xdr:from>
    <xdr:to>
      <xdr:col>82</xdr:col>
      <xdr:colOff>107950</xdr:colOff>
      <xdr:row>74</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8085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145432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832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74</xdr:row>
      <xdr:rowOff>132715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8143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36847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9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144145</xdr:rowOff>
    </xdr:from>
    <xdr:to>
      <xdr:col>73</xdr:col>
      <xdr:colOff>180975</xdr:colOff>
      <xdr:row>74</xdr:row>
      <xdr:rowOff>132715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65999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144145</xdr:rowOff>
    </xdr:from>
    <xdr:to>
      <xdr:col>69</xdr:col>
      <xdr:colOff>92075</xdr:colOff>
      <xdr:row>75</xdr:row>
      <xdr:rowOff>86995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65999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24765</xdr:rowOff>
    </xdr:from>
    <xdr:to>
      <xdr:col>65</xdr:col>
      <xdr:colOff>53975</xdr:colOff>
      <xdr:row>75</xdr:row>
      <xdr:rowOff>126365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136542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70485</xdr:rowOff>
    </xdr:from>
    <xdr:to>
      <xdr:col>82</xdr:col>
      <xdr:colOff>158750</xdr:colOff>
      <xdr:row>75</xdr:row>
      <xdr:rowOff>635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87012</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81915</xdr:rowOff>
    </xdr:from>
    <xdr:to>
      <xdr:col>74</xdr:col>
      <xdr:colOff>31750</xdr:colOff>
      <xdr:row>75</xdr:row>
      <xdr:rowOff>12065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22242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93345</xdr:rowOff>
    </xdr:from>
    <xdr:to>
      <xdr:col>69</xdr:col>
      <xdr:colOff>142875</xdr:colOff>
      <xdr:row>74</xdr:row>
      <xdr:rowOff>23495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6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8272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36195</xdr:rowOff>
    </xdr:from>
    <xdr:to>
      <xdr:col>65</xdr:col>
      <xdr:colOff>53975</xdr:colOff>
      <xdr:row>75</xdr:row>
      <xdr:rowOff>137795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122572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82760</xdr:rowOff>
    </xdr:from>
    <xdr:to>
      <xdr:col>29</xdr:col>
      <xdr:colOff>127000</xdr:colOff>
      <xdr:row>18</xdr:row>
      <xdr:rowOff>62513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5035"/>
          <a:ext cx="647700" cy="151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62513</xdr:rowOff>
    </xdr:from>
    <xdr:to>
      <xdr:col>26</xdr:col>
      <xdr:colOff>50800</xdr:colOff>
      <xdr:row>18</xdr:row>
      <xdr:rowOff>97015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96238"/>
          <a:ext cx="698500" cy="34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56478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7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97015</xdr:rowOff>
    </xdr:from>
    <xdr:to>
      <xdr:col>22</xdr:col>
      <xdr:colOff>114300</xdr:colOff>
      <xdr:row>18</xdr:row>
      <xdr:rowOff>147748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30740"/>
          <a:ext cx="698500" cy="50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147748</xdr:rowOff>
    </xdr:from>
    <xdr:to>
      <xdr:col>18</xdr:col>
      <xdr:colOff>177800</xdr:colOff>
      <xdr:row>18</xdr:row>
      <xdr:rowOff>161660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81473"/>
          <a:ext cx="698500" cy="1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59817</xdr:rowOff>
    </xdr:from>
    <xdr:to>
      <xdr:col>15</xdr:col>
      <xdr:colOff>101600</xdr:colOff>
      <xdr:row>19</xdr:row>
      <xdr:rowOff>161417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64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146194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5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31960</xdr:rowOff>
    </xdr:from>
    <xdr:to>
      <xdr:col>29</xdr:col>
      <xdr:colOff>177800</xdr:colOff>
      <xdr:row>17</xdr:row>
      <xdr:rowOff>133560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9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4037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6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11713</xdr:rowOff>
    </xdr:from>
    <xdr:to>
      <xdr:col>26</xdr:col>
      <xdr:colOff>101600</xdr:colOff>
      <xdr:row>18</xdr:row>
      <xdr:rowOff>113313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45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98090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31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46215</xdr:rowOff>
    </xdr:from>
    <xdr:to>
      <xdr:col>22</xdr:col>
      <xdr:colOff>165100</xdr:colOff>
      <xdr:row>18</xdr:row>
      <xdr:rowOff>147815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9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132592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96948</xdr:rowOff>
    </xdr:from>
    <xdr:to>
      <xdr:col>19</xdr:col>
      <xdr:colOff>38100</xdr:colOff>
      <xdr:row>19</xdr:row>
      <xdr:rowOff>27098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0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11875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1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110860</xdr:rowOff>
    </xdr:from>
    <xdr:to>
      <xdr:col>15</xdr:col>
      <xdr:colOff>101600</xdr:colOff>
      <xdr:row>19</xdr:row>
      <xdr:rowOff>41010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4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51187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1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325915</xdr:rowOff>
    </xdr:from>
    <xdr:to>
      <xdr:col>29</xdr:col>
      <xdr:colOff>127000</xdr:colOff>
      <xdr:row>36</xdr:row>
      <xdr:rowOff>7246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936265"/>
          <a:ext cx="647700" cy="24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7246</xdr:rowOff>
    </xdr:from>
    <xdr:to>
      <xdr:col>26</xdr:col>
      <xdr:colOff>50800</xdr:colOff>
      <xdr:row>36</xdr:row>
      <xdr:rowOff>105511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960496"/>
          <a:ext cx="698500" cy="98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7125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105511</xdr:rowOff>
    </xdr:from>
    <xdr:to>
      <xdr:col>22</xdr:col>
      <xdr:colOff>114300</xdr:colOff>
      <xdr:row>37</xdr:row>
      <xdr:rowOff>73606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58761"/>
          <a:ext cx="698500" cy="13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34907</xdr:rowOff>
    </xdr:from>
    <xdr:to>
      <xdr:col>18</xdr:col>
      <xdr:colOff>177800</xdr:colOff>
      <xdr:row>37</xdr:row>
      <xdr:rowOff>73606</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7159607"/>
          <a:ext cx="698500" cy="38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86618</xdr:rowOff>
    </xdr:from>
    <xdr:to>
      <xdr:col>15</xdr:col>
      <xdr:colOff>101600</xdr:colOff>
      <xdr:row>37</xdr:row>
      <xdr:rowOff>188218</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211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172995</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29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275115</xdr:rowOff>
    </xdr:from>
    <xdr:to>
      <xdr:col>29</xdr:col>
      <xdr:colOff>177800</xdr:colOff>
      <xdr:row>36</xdr:row>
      <xdr:rowOff>33815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88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120192</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73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299346</xdr:rowOff>
    </xdr:from>
    <xdr:to>
      <xdr:col>26</xdr:col>
      <xdr:colOff>101600</xdr:colOff>
      <xdr:row>36</xdr:row>
      <xdr:rowOff>58046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909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68223</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67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54711</xdr:rowOff>
    </xdr:from>
    <xdr:to>
      <xdr:col>22</xdr:col>
      <xdr:colOff>165100</xdr:colOff>
      <xdr:row>36</xdr:row>
      <xdr:rowOff>156311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007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166488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77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22806</xdr:rowOff>
    </xdr:from>
    <xdr:to>
      <xdr:col>19</xdr:col>
      <xdr:colOff>38100</xdr:colOff>
      <xdr:row>37</xdr:row>
      <xdr:rowOff>124406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14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109183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23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155557</xdr:rowOff>
    </xdr:from>
    <xdr:to>
      <xdr:col>15</xdr:col>
      <xdr:colOff>101600</xdr:colOff>
      <xdr:row>37</xdr:row>
      <xdr:rowOff>85707</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108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267334</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87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36,670
35,994
243.54
23,895,095
23,395,711
461,257
13,062,084
21,965,329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133490</xdr:rowOff>
    </xdr:from>
    <xdr:to>
      <xdr:col>24</xdr:col>
      <xdr:colOff>63500</xdr:colOff>
      <xdr:row>37</xdr:row>
      <xdr:rowOff>67513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5690"/>
          <a:ext cx="838200" cy="10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67513</xdr:rowOff>
    </xdr:from>
    <xdr:to>
      <xdr:col>19</xdr:col>
      <xdr:colOff>177800</xdr:colOff>
      <xdr:row>37</xdr:row>
      <xdr:rowOff>71958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1163"/>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70561</xdr:rowOff>
    </xdr:from>
    <xdr:to>
      <xdr:col>15</xdr:col>
      <xdr:colOff>50800</xdr:colOff>
      <xdr:row>37</xdr:row>
      <xdr:rowOff>71958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1421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70561</xdr:rowOff>
    </xdr:from>
    <xdr:to>
      <xdr:col>10</xdr:col>
      <xdr:colOff>114300</xdr:colOff>
      <xdr:row>37</xdr:row>
      <xdr:rowOff>103150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4211"/>
          <a:ext cx="8890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38430</xdr:rowOff>
    </xdr:from>
    <xdr:to>
      <xdr:col>6</xdr:col>
      <xdr:colOff>38100</xdr:colOff>
      <xdr:row>37</xdr:row>
      <xdr:rowOff>140030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156557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82690</xdr:rowOff>
    </xdr:from>
    <xdr:to>
      <xdr:col>24</xdr:col>
      <xdr:colOff>114300</xdr:colOff>
      <xdr:row>37</xdr:row>
      <xdr:rowOff>12840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61117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16713</xdr:rowOff>
    </xdr:from>
    <xdr:to>
      <xdr:col>20</xdr:col>
      <xdr:colOff>38100</xdr:colOff>
      <xdr:row>37</xdr:row>
      <xdr:rowOff>118313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109440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21158</xdr:rowOff>
    </xdr:from>
    <xdr:to>
      <xdr:col>15</xdr:col>
      <xdr:colOff>101600</xdr:colOff>
      <xdr:row>37</xdr:row>
      <xdr:rowOff>122758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113885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19761</xdr:rowOff>
    </xdr:from>
    <xdr:to>
      <xdr:col>10</xdr:col>
      <xdr:colOff>165100</xdr:colOff>
      <xdr:row>37</xdr:row>
      <xdr:rowOff>121361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112488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52350</xdr:rowOff>
    </xdr:from>
    <xdr:to>
      <xdr:col>6</xdr:col>
      <xdr:colOff>38100</xdr:colOff>
      <xdr:row>37</xdr:row>
      <xdr:rowOff>153950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145077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50571</xdr:rowOff>
    </xdr:from>
    <xdr:to>
      <xdr:col>24</xdr:col>
      <xdr:colOff>63500</xdr:colOff>
      <xdr:row>58</xdr:row>
      <xdr:rowOff>101181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94671"/>
          <a:ext cx="838200" cy="5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57455</xdr:rowOff>
    </xdr:from>
    <xdr:to>
      <xdr:col>19</xdr:col>
      <xdr:colOff>177800</xdr:colOff>
      <xdr:row>58</xdr:row>
      <xdr:rowOff>101181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01555"/>
          <a:ext cx="8890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57455</xdr:rowOff>
    </xdr:from>
    <xdr:to>
      <xdr:col>15</xdr:col>
      <xdr:colOff>50800</xdr:colOff>
      <xdr:row>59</xdr:row>
      <xdr:rowOff>24029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1555"/>
          <a:ext cx="889000" cy="1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21349</xdr:rowOff>
    </xdr:from>
    <xdr:to>
      <xdr:col>10</xdr:col>
      <xdr:colOff>114300</xdr:colOff>
      <xdr:row>59</xdr:row>
      <xdr:rowOff>24029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36899"/>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160490</xdr:rowOff>
    </xdr:from>
    <xdr:to>
      <xdr:col>6</xdr:col>
      <xdr:colOff>38100</xdr:colOff>
      <xdr:row>58</xdr:row>
      <xdr:rowOff>90640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107167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171221</xdr:rowOff>
    </xdr:from>
    <xdr:to>
      <xdr:col>24</xdr:col>
      <xdr:colOff>114300</xdr:colOff>
      <xdr:row>58</xdr:row>
      <xdr:rowOff>101371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4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149648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2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50381</xdr:rowOff>
    </xdr:from>
    <xdr:to>
      <xdr:col>20</xdr:col>
      <xdr:colOff>38100</xdr:colOff>
      <xdr:row>58</xdr:row>
      <xdr:rowOff>151981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143108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8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6655</xdr:rowOff>
    </xdr:from>
    <xdr:to>
      <xdr:col>15</xdr:col>
      <xdr:colOff>101600</xdr:colOff>
      <xdr:row>58</xdr:row>
      <xdr:rowOff>108255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99382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144679</xdr:rowOff>
    </xdr:from>
    <xdr:to>
      <xdr:col>10</xdr:col>
      <xdr:colOff>165100</xdr:colOff>
      <xdr:row>59</xdr:row>
      <xdr:rowOff>74829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8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65956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141999</xdr:rowOff>
    </xdr:from>
    <xdr:to>
      <xdr:col>6</xdr:col>
      <xdr:colOff>38100</xdr:colOff>
      <xdr:row>59</xdr:row>
      <xdr:rowOff>72149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63276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113449</xdr:rowOff>
    </xdr:from>
    <xdr:to>
      <xdr:col>24</xdr:col>
      <xdr:colOff>63500</xdr:colOff>
      <xdr:row>78</xdr:row>
      <xdr:rowOff>116860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6549"/>
          <a:ext cx="8382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116860</xdr:rowOff>
    </xdr:from>
    <xdr:to>
      <xdr:col>19</xdr:col>
      <xdr:colOff>177800</xdr:colOff>
      <xdr:row>78</xdr:row>
      <xdr:rowOff>133241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9960"/>
          <a:ext cx="889000" cy="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133241</xdr:rowOff>
    </xdr:from>
    <xdr:to>
      <xdr:col>15</xdr:col>
      <xdr:colOff>50800</xdr:colOff>
      <xdr:row>78</xdr:row>
      <xdr:rowOff>140843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06341"/>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140272</xdr:rowOff>
    </xdr:from>
    <xdr:to>
      <xdr:col>10</xdr:col>
      <xdr:colOff>114300</xdr:colOff>
      <xdr:row>78</xdr:row>
      <xdr:rowOff>140843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337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62649</xdr:rowOff>
    </xdr:from>
    <xdr:to>
      <xdr:col>24</xdr:col>
      <xdr:colOff>114300</xdr:colOff>
      <xdr:row>78</xdr:row>
      <xdr:rowOff>164249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149026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66060</xdr:rowOff>
    </xdr:from>
    <xdr:to>
      <xdr:col>20</xdr:col>
      <xdr:colOff>38100</xdr:colOff>
      <xdr:row>78</xdr:row>
      <xdr:rowOff>167660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158787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82441</xdr:rowOff>
    </xdr:from>
    <xdr:to>
      <xdr:col>15</xdr:col>
      <xdr:colOff>101600</xdr:colOff>
      <xdr:row>79</xdr:row>
      <xdr:rowOff>12591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3718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90043</xdr:rowOff>
    </xdr:from>
    <xdr:to>
      <xdr:col>10</xdr:col>
      <xdr:colOff>165100</xdr:colOff>
      <xdr:row>79</xdr:row>
      <xdr:rowOff>20193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11320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89472</xdr:rowOff>
    </xdr:from>
    <xdr:to>
      <xdr:col>6</xdr:col>
      <xdr:colOff>38100</xdr:colOff>
      <xdr:row>79</xdr:row>
      <xdr:rowOff>19622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10749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34646</xdr:rowOff>
    </xdr:from>
    <xdr:to>
      <xdr:col>24</xdr:col>
      <xdr:colOff>63500</xdr:colOff>
      <xdr:row>96</xdr:row>
      <xdr:rowOff>52933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2396"/>
          <a:ext cx="838200" cy="18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52933</xdr:rowOff>
    </xdr:from>
    <xdr:to>
      <xdr:col>19</xdr:col>
      <xdr:colOff>177800</xdr:colOff>
      <xdr:row>96</xdr:row>
      <xdr:rowOff>160770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12133"/>
          <a:ext cx="889000" cy="10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143497</xdr:rowOff>
    </xdr:from>
    <xdr:to>
      <xdr:col>15</xdr:col>
      <xdr:colOff>50800</xdr:colOff>
      <xdr:row>96</xdr:row>
      <xdr:rowOff>160770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31247"/>
          <a:ext cx="889000" cy="18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143497</xdr:rowOff>
    </xdr:from>
    <xdr:to>
      <xdr:col>10</xdr:col>
      <xdr:colOff>114300</xdr:colOff>
      <xdr:row>97</xdr:row>
      <xdr:rowOff>97422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1247"/>
          <a:ext cx="889000" cy="29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36767</xdr:rowOff>
    </xdr:from>
    <xdr:to>
      <xdr:col>6</xdr:col>
      <xdr:colOff>38100</xdr:colOff>
      <xdr:row>97</xdr:row>
      <xdr:rowOff>138367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154894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155296</xdr:rowOff>
    </xdr:from>
    <xdr:to>
      <xdr:col>24</xdr:col>
      <xdr:colOff>114300</xdr:colOff>
      <xdr:row>95</xdr:row>
      <xdr:rowOff>85446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133723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2133</xdr:rowOff>
    </xdr:from>
    <xdr:to>
      <xdr:col>20</xdr:col>
      <xdr:colOff>38100</xdr:colOff>
      <xdr:row>96</xdr:row>
      <xdr:rowOff>103733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94860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109970</xdr:rowOff>
    </xdr:from>
    <xdr:to>
      <xdr:col>15</xdr:col>
      <xdr:colOff>101600</xdr:colOff>
      <xdr:row>97</xdr:row>
      <xdr:rowOff>40120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31247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6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92697</xdr:rowOff>
    </xdr:from>
    <xdr:to>
      <xdr:col>10</xdr:col>
      <xdr:colOff>165100</xdr:colOff>
      <xdr:row>96</xdr:row>
      <xdr:rowOff>22847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13974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7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46622</xdr:rowOff>
    </xdr:from>
    <xdr:to>
      <xdr:col>6</xdr:col>
      <xdr:colOff>38100</xdr:colOff>
      <xdr:row>97</xdr:row>
      <xdr:rowOff>148222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139349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38087</xdr:rowOff>
    </xdr:from>
    <xdr:to>
      <xdr:col>55</xdr:col>
      <xdr:colOff>0</xdr:colOff>
      <xdr:row>35</xdr:row>
      <xdr:rowOff>146946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38837"/>
          <a:ext cx="838200" cy="10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123843</xdr:rowOff>
    </xdr:from>
    <xdr:to>
      <xdr:col>50</xdr:col>
      <xdr:colOff>114300</xdr:colOff>
      <xdr:row>35</xdr:row>
      <xdr:rowOff>146946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24593"/>
          <a:ext cx="889000" cy="2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97569</xdr:rowOff>
    </xdr:from>
    <xdr:to>
      <xdr:col>45</xdr:col>
      <xdr:colOff>177800</xdr:colOff>
      <xdr:row>35</xdr:row>
      <xdr:rowOff>123843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98319"/>
          <a:ext cx="889000" cy="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19199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76126</xdr:rowOff>
    </xdr:from>
    <xdr:to>
      <xdr:col>41</xdr:col>
      <xdr:colOff>50800</xdr:colOff>
      <xdr:row>35</xdr:row>
      <xdr:rowOff>97569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391076"/>
          <a:ext cx="889000" cy="70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70375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159964</xdr:rowOff>
    </xdr:from>
    <xdr:to>
      <xdr:col>36</xdr:col>
      <xdr:colOff>165100</xdr:colOff>
      <xdr:row>33</xdr:row>
      <xdr:rowOff>90114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64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81241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73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158737</xdr:rowOff>
    </xdr:from>
    <xdr:to>
      <xdr:col>55</xdr:col>
      <xdr:colOff>50800</xdr:colOff>
      <xdr:row>35</xdr:row>
      <xdr:rowOff>88887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8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10164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3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96146</xdr:rowOff>
    </xdr:from>
    <xdr:to>
      <xdr:col>50</xdr:col>
      <xdr:colOff>165100</xdr:colOff>
      <xdr:row>36</xdr:row>
      <xdr:rowOff>26296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42823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7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73043</xdr:rowOff>
    </xdr:from>
    <xdr:to>
      <xdr:col>46</xdr:col>
      <xdr:colOff>38100</xdr:colOff>
      <xdr:row>36</xdr:row>
      <xdr:rowOff>3193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19720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4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46769</xdr:rowOff>
    </xdr:from>
    <xdr:to>
      <xdr:col>41</xdr:col>
      <xdr:colOff>101600</xdr:colOff>
      <xdr:row>35</xdr:row>
      <xdr:rowOff>148369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164896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2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25326</xdr:rowOff>
    </xdr:from>
    <xdr:to>
      <xdr:col>36</xdr:col>
      <xdr:colOff>165100</xdr:colOff>
      <xdr:row>31</xdr:row>
      <xdr:rowOff>126926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3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143453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11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35044</xdr:rowOff>
    </xdr:from>
    <xdr:to>
      <xdr:col>55</xdr:col>
      <xdr:colOff>0</xdr:colOff>
      <xdr:row>57</xdr:row>
      <xdr:rowOff>95330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807694"/>
          <a:ext cx="838200" cy="6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24780</xdr:rowOff>
    </xdr:from>
    <xdr:to>
      <xdr:col>50</xdr:col>
      <xdr:colOff>114300</xdr:colOff>
      <xdr:row>57</xdr:row>
      <xdr:rowOff>95330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454530"/>
          <a:ext cx="889000" cy="4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24780</xdr:rowOff>
    </xdr:from>
    <xdr:to>
      <xdr:col>45</xdr:col>
      <xdr:colOff>177800</xdr:colOff>
      <xdr:row>55</xdr:row>
      <xdr:rowOff>33695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454530"/>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61922</xdr:rowOff>
    </xdr:from>
    <xdr:to>
      <xdr:col>41</xdr:col>
      <xdr:colOff>50800</xdr:colOff>
      <xdr:row>55</xdr:row>
      <xdr:rowOff>33695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8977322"/>
          <a:ext cx="889000" cy="48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141688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7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57908</xdr:rowOff>
    </xdr:from>
    <xdr:to>
      <xdr:col>36</xdr:col>
      <xdr:colOff>165100</xdr:colOff>
      <xdr:row>56</xdr:row>
      <xdr:rowOff>159508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5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150635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75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155694</xdr:rowOff>
    </xdr:from>
    <xdr:to>
      <xdr:col>55</xdr:col>
      <xdr:colOff>50800</xdr:colOff>
      <xdr:row>57</xdr:row>
      <xdr:rowOff>85844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5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134121</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44530</xdr:rowOff>
    </xdr:from>
    <xdr:to>
      <xdr:col>50</xdr:col>
      <xdr:colOff>165100</xdr:colOff>
      <xdr:row>57</xdr:row>
      <xdr:rowOff>146130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1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137257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0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145430</xdr:rowOff>
    </xdr:from>
    <xdr:to>
      <xdr:col>46</xdr:col>
      <xdr:colOff>38100</xdr:colOff>
      <xdr:row>55</xdr:row>
      <xdr:rowOff>75580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66707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49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154345</xdr:rowOff>
    </xdr:from>
    <xdr:to>
      <xdr:col>41</xdr:col>
      <xdr:colOff>101600</xdr:colOff>
      <xdr:row>55</xdr:row>
      <xdr:rowOff>84495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101022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1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11122</xdr:rowOff>
    </xdr:from>
    <xdr:to>
      <xdr:col>36</xdr:col>
      <xdr:colOff>165100</xdr:colOff>
      <xdr:row>52</xdr:row>
      <xdr:rowOff>112722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9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129249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70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165188</xdr:rowOff>
    </xdr:from>
    <xdr:to>
      <xdr:col>55</xdr:col>
      <xdr:colOff>0</xdr:colOff>
      <xdr:row>77</xdr:row>
      <xdr:rowOff>119424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195388"/>
          <a:ext cx="838200" cy="12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119424</xdr:rowOff>
    </xdr:from>
    <xdr:to>
      <xdr:col>50</xdr:col>
      <xdr:colOff>114300</xdr:colOff>
      <xdr:row>78</xdr:row>
      <xdr:rowOff>65176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21074"/>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72423</xdr:rowOff>
    </xdr:from>
    <xdr:to>
      <xdr:col>45</xdr:col>
      <xdr:colOff>177800</xdr:colOff>
      <xdr:row>78</xdr:row>
      <xdr:rowOff>65176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02623"/>
          <a:ext cx="889000" cy="33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72423</xdr:rowOff>
    </xdr:from>
    <xdr:to>
      <xdr:col>41</xdr:col>
      <xdr:colOff>50800</xdr:colOff>
      <xdr:row>77</xdr:row>
      <xdr:rowOff>143380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102623"/>
          <a:ext cx="889000" cy="24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111989</xdr:rowOff>
    </xdr:from>
    <xdr:to>
      <xdr:col>36</xdr:col>
      <xdr:colOff>165100</xdr:colOff>
      <xdr:row>76</xdr:row>
      <xdr:rowOff>42139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58666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74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114388</xdr:rowOff>
    </xdr:from>
    <xdr:to>
      <xdr:col>55</xdr:col>
      <xdr:colOff>50800</xdr:colOff>
      <xdr:row>77</xdr:row>
      <xdr:rowOff>44538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92815</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2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68624</xdr:rowOff>
    </xdr:from>
    <xdr:to>
      <xdr:col>50</xdr:col>
      <xdr:colOff>165100</xdr:colOff>
      <xdr:row>77</xdr:row>
      <xdr:rowOff>170224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161351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36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14376</xdr:rowOff>
    </xdr:from>
    <xdr:to>
      <xdr:col>46</xdr:col>
      <xdr:colOff>38100</xdr:colOff>
      <xdr:row>78</xdr:row>
      <xdr:rowOff>115976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107103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8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21623</xdr:rowOff>
    </xdr:from>
    <xdr:to>
      <xdr:col>41</xdr:col>
      <xdr:colOff>101600</xdr:colOff>
      <xdr:row>76</xdr:row>
      <xdr:rowOff>123223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5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114350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92580</xdr:rowOff>
    </xdr:from>
    <xdr:to>
      <xdr:col>36</xdr:col>
      <xdr:colOff>165100</xdr:colOff>
      <xdr:row>78</xdr:row>
      <xdr:rowOff>22730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13857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3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363</xdr:rowOff>
    </xdr:from>
    <xdr:to>
      <xdr:col>55</xdr:col>
      <xdr:colOff>0</xdr:colOff>
      <xdr:row>97</xdr:row>
      <xdr:rowOff>1136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31013"/>
          <a:ext cx="8382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166500</xdr:rowOff>
    </xdr:from>
    <xdr:to>
      <xdr:col>50</xdr:col>
      <xdr:colOff>114300</xdr:colOff>
      <xdr:row>97</xdr:row>
      <xdr:rowOff>1136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111350"/>
          <a:ext cx="889000" cy="5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166500</xdr:rowOff>
    </xdr:from>
    <xdr:to>
      <xdr:col>45</xdr:col>
      <xdr:colOff>177800</xdr:colOff>
      <xdr:row>95</xdr:row>
      <xdr:rowOff>115022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111350"/>
          <a:ext cx="889000" cy="29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141115</xdr:rowOff>
    </xdr:from>
    <xdr:to>
      <xdr:col>41</xdr:col>
      <xdr:colOff>50800</xdr:colOff>
      <xdr:row>95</xdr:row>
      <xdr:rowOff>115022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085965"/>
          <a:ext cx="889000" cy="3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85191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90979</xdr:rowOff>
    </xdr:from>
    <xdr:to>
      <xdr:col>36</xdr:col>
      <xdr:colOff>165100</xdr:colOff>
      <xdr:row>97</xdr:row>
      <xdr:rowOff>21129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4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121013</xdr:rowOff>
    </xdr:from>
    <xdr:to>
      <xdr:col>55</xdr:col>
      <xdr:colOff>50800</xdr:colOff>
      <xdr:row>97</xdr:row>
      <xdr:rowOff>51163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99440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121786</xdr:rowOff>
    </xdr:from>
    <xdr:to>
      <xdr:col>50</xdr:col>
      <xdr:colOff>165100</xdr:colOff>
      <xdr:row>97</xdr:row>
      <xdr:rowOff>51936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43063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7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115700</xdr:rowOff>
    </xdr:from>
    <xdr:to>
      <xdr:col>46</xdr:col>
      <xdr:colOff>38100</xdr:colOff>
      <xdr:row>94</xdr:row>
      <xdr:rowOff>45850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0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62377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83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64222</xdr:rowOff>
    </xdr:from>
    <xdr:to>
      <xdr:col>41</xdr:col>
      <xdr:colOff>101600</xdr:colOff>
      <xdr:row>95</xdr:row>
      <xdr:rowOff>165822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10899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2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90315</xdr:rowOff>
    </xdr:from>
    <xdr:to>
      <xdr:col>36</xdr:col>
      <xdr:colOff>165100</xdr:colOff>
      <xdr:row>94</xdr:row>
      <xdr:rowOff>20465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03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36992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81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87991</xdr:rowOff>
    </xdr:from>
    <xdr:to>
      <xdr:col>85</xdr:col>
      <xdr:colOff>127000</xdr:colOff>
      <xdr:row>38</xdr:row>
      <xdr:rowOff>92928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03091"/>
          <a:ext cx="8382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135585</xdr:rowOff>
    </xdr:from>
    <xdr:to>
      <xdr:col>81</xdr:col>
      <xdr:colOff>50800</xdr:colOff>
      <xdr:row>38</xdr:row>
      <xdr:rowOff>92928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479235"/>
          <a:ext cx="889000" cy="1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70388</xdr:rowOff>
    </xdr:from>
    <xdr:to>
      <xdr:col>76</xdr:col>
      <xdr:colOff>114300</xdr:colOff>
      <xdr:row>37</xdr:row>
      <xdr:rowOff>135585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414038"/>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106050</xdr:rowOff>
    </xdr:from>
    <xdr:to>
      <xdr:col>71</xdr:col>
      <xdr:colOff>177800</xdr:colOff>
      <xdr:row>37</xdr:row>
      <xdr:rowOff>70388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278250"/>
          <a:ext cx="889000" cy="1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115287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5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137043</xdr:rowOff>
    </xdr:from>
    <xdr:to>
      <xdr:col>67</xdr:col>
      <xdr:colOff>101600</xdr:colOff>
      <xdr:row>37</xdr:row>
      <xdr:rowOff>67193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58320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0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37191</xdr:rowOff>
    </xdr:from>
    <xdr:to>
      <xdr:col>85</xdr:col>
      <xdr:colOff>177800</xdr:colOff>
      <xdr:row>38</xdr:row>
      <xdr:rowOff>138791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123568</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42128</xdr:rowOff>
    </xdr:from>
    <xdr:to>
      <xdr:col>81</xdr:col>
      <xdr:colOff>101600</xdr:colOff>
      <xdr:row>38</xdr:row>
      <xdr:rowOff>143728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134855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64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84785</xdr:rowOff>
    </xdr:from>
    <xdr:to>
      <xdr:col>76</xdr:col>
      <xdr:colOff>165100</xdr:colOff>
      <xdr:row>38</xdr:row>
      <xdr:rowOff>14936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6063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52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19588</xdr:rowOff>
    </xdr:from>
    <xdr:to>
      <xdr:col>72</xdr:col>
      <xdr:colOff>38100</xdr:colOff>
      <xdr:row>37</xdr:row>
      <xdr:rowOff>121188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3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137715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13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55250</xdr:rowOff>
    </xdr:from>
    <xdr:to>
      <xdr:col>67</xdr:col>
      <xdr:colOff>101600</xdr:colOff>
      <xdr:row>36</xdr:row>
      <xdr:rowOff>156850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2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1927</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00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7328</xdr:rowOff>
    </xdr:from>
    <xdr:to>
      <xdr:col>85</xdr:col>
      <xdr:colOff>127000</xdr:colOff>
      <xdr:row>77</xdr:row>
      <xdr:rowOff>87046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08978"/>
          <a:ext cx="838200" cy="7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87046</xdr:rowOff>
    </xdr:from>
    <xdr:to>
      <xdr:col>81</xdr:col>
      <xdr:colOff>50800</xdr:colOff>
      <xdr:row>77</xdr:row>
      <xdr:rowOff>128360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88696"/>
          <a:ext cx="889000" cy="4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128360</xdr:rowOff>
    </xdr:from>
    <xdr:to>
      <xdr:col>76</xdr:col>
      <xdr:colOff>114300</xdr:colOff>
      <xdr:row>77</xdr:row>
      <xdr:rowOff>132411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30010"/>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132411</xdr:rowOff>
    </xdr:from>
    <xdr:to>
      <xdr:col>71</xdr:col>
      <xdr:colOff>177800</xdr:colOff>
      <xdr:row>77</xdr:row>
      <xdr:rowOff>163716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34061"/>
          <a:ext cx="8890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20865</xdr:rowOff>
    </xdr:from>
    <xdr:to>
      <xdr:col>67</xdr:col>
      <xdr:colOff>101600</xdr:colOff>
      <xdr:row>77</xdr:row>
      <xdr:rowOff>122465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138992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127978</xdr:rowOff>
    </xdr:from>
    <xdr:to>
      <xdr:col>85</xdr:col>
      <xdr:colOff>177800</xdr:colOff>
      <xdr:row>77</xdr:row>
      <xdr:rowOff>58128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106405</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3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36246</xdr:rowOff>
    </xdr:from>
    <xdr:to>
      <xdr:col>81</xdr:col>
      <xdr:colOff>101600</xdr:colOff>
      <xdr:row>77</xdr:row>
      <xdr:rowOff>137846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3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128973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3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77560</xdr:rowOff>
    </xdr:from>
    <xdr:to>
      <xdr:col>76</xdr:col>
      <xdr:colOff>165100</xdr:colOff>
      <xdr:row>78</xdr:row>
      <xdr:rowOff>7710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170287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81611</xdr:rowOff>
    </xdr:from>
    <xdr:to>
      <xdr:col>72</xdr:col>
      <xdr:colOff>38100</xdr:colOff>
      <xdr:row>78</xdr:row>
      <xdr:rowOff>11761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2888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112916</xdr:rowOff>
    </xdr:from>
    <xdr:to>
      <xdr:col>67</xdr:col>
      <xdr:colOff>101600</xdr:colOff>
      <xdr:row>78</xdr:row>
      <xdr:rowOff>43066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34193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169624</xdr:rowOff>
    </xdr:from>
    <xdr:to>
      <xdr:col>85</xdr:col>
      <xdr:colOff>127000</xdr:colOff>
      <xdr:row>98</xdr:row>
      <xdr:rowOff>36075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00274"/>
          <a:ext cx="838200" cy="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144311</xdr:rowOff>
    </xdr:from>
    <xdr:to>
      <xdr:col>81</xdr:col>
      <xdr:colOff>50800</xdr:colOff>
      <xdr:row>97</xdr:row>
      <xdr:rowOff>169624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603511"/>
          <a:ext cx="889000" cy="19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144311</xdr:rowOff>
    </xdr:from>
    <xdr:to>
      <xdr:col>76</xdr:col>
      <xdr:colOff>114300</xdr:colOff>
      <xdr:row>98</xdr:row>
      <xdr:rowOff>143594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603511"/>
          <a:ext cx="889000" cy="34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124088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143594</xdr:rowOff>
    </xdr:from>
    <xdr:to>
      <xdr:col>71</xdr:col>
      <xdr:colOff>177800</xdr:colOff>
      <xdr:row>98</xdr:row>
      <xdr:rowOff>151123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45694"/>
          <a:ext cx="889000" cy="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2992</xdr:rowOff>
    </xdr:from>
    <xdr:to>
      <xdr:col>67</xdr:col>
      <xdr:colOff>101600</xdr:colOff>
      <xdr:row>98</xdr:row>
      <xdr:rowOff>104592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121119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8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156725</xdr:rowOff>
    </xdr:from>
    <xdr:to>
      <xdr:col>85</xdr:col>
      <xdr:colOff>177800</xdr:colOff>
      <xdr:row>98</xdr:row>
      <xdr:rowOff>86875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135152</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118824</xdr:rowOff>
    </xdr:from>
    <xdr:to>
      <xdr:col>81</xdr:col>
      <xdr:colOff>101600</xdr:colOff>
      <xdr:row>98</xdr:row>
      <xdr:rowOff>48974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4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40101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4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93511</xdr:rowOff>
    </xdr:from>
    <xdr:to>
      <xdr:col>76</xdr:col>
      <xdr:colOff>165100</xdr:colOff>
      <xdr:row>97</xdr:row>
      <xdr:rowOff>23661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5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40188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32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92794</xdr:rowOff>
    </xdr:from>
    <xdr:to>
      <xdr:col>72</xdr:col>
      <xdr:colOff>38100</xdr:colOff>
      <xdr:row>99</xdr:row>
      <xdr:rowOff>22944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14071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8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100323</xdr:rowOff>
    </xdr:from>
    <xdr:to>
      <xdr:col>67</xdr:col>
      <xdr:colOff>101600</xdr:colOff>
      <xdr:row>99</xdr:row>
      <xdr:rowOff>30473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0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21600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9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39345</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725895"/>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38278</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248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38278</xdr:rowOff>
    </xdr:from>
    <xdr:to>
      <xdr:col>102</xdr:col>
      <xdr:colOff>114300</xdr:colOff>
      <xdr:row>39</xdr:row>
      <xdr:rowOff>41402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24828"/>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157861</xdr:rowOff>
    </xdr:from>
    <xdr:to>
      <xdr:col>98</xdr:col>
      <xdr:colOff>38100</xdr:colOff>
      <xdr:row>37</xdr:row>
      <xdr:rowOff>88011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3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104538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159995</xdr:rowOff>
    </xdr:from>
    <xdr:to>
      <xdr:col>116</xdr:col>
      <xdr:colOff>114300</xdr:colOff>
      <xdr:row>39</xdr:row>
      <xdr:rowOff>90145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74922</xdr:rowOff>
    </xdr:from>
    <xdr:ext cx="313932"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158928</xdr:rowOff>
    </xdr:from>
    <xdr:to>
      <xdr:col>102</xdr:col>
      <xdr:colOff>165100</xdr:colOff>
      <xdr:row>39</xdr:row>
      <xdr:rowOff>89078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80205</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766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162052</xdr:rowOff>
    </xdr:from>
    <xdr:to>
      <xdr:col>98</xdr:col>
      <xdr:colOff>38100</xdr:colOff>
      <xdr:row>39</xdr:row>
      <xdr:rowOff>92202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83329</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125450</xdr:rowOff>
    </xdr:from>
    <xdr:to>
      <xdr:col>116</xdr:col>
      <xdr:colOff>63500</xdr:colOff>
      <xdr:row>58</xdr:row>
      <xdr:rowOff>132156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69550"/>
          <a:ext cx="8382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132156</xdr:rowOff>
    </xdr:from>
    <xdr:to>
      <xdr:col>111</xdr:col>
      <xdr:colOff>177800</xdr:colOff>
      <xdr:row>58</xdr:row>
      <xdr:rowOff>139243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76256"/>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138329</xdr:rowOff>
    </xdr:from>
    <xdr:to>
      <xdr:col>107</xdr:col>
      <xdr:colOff>50800</xdr:colOff>
      <xdr:row>58</xdr:row>
      <xdr:rowOff>139243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242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65405</xdr:rowOff>
    </xdr:from>
    <xdr:to>
      <xdr:col>102</xdr:col>
      <xdr:colOff>114300</xdr:colOff>
      <xdr:row>58</xdr:row>
      <xdr:rowOff>138329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09505"/>
          <a:ext cx="8890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55067</xdr:rowOff>
    </xdr:from>
    <xdr:to>
      <xdr:col>98</xdr:col>
      <xdr:colOff>38100</xdr:colOff>
      <xdr:row>56</xdr:row>
      <xdr:rowOff>156667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65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1744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4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74650</xdr:rowOff>
    </xdr:from>
    <xdr:to>
      <xdr:col>116</xdr:col>
      <xdr:colOff>114300</xdr:colOff>
      <xdr:row>59</xdr:row>
      <xdr:rowOff>4800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161027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81356</xdr:rowOff>
    </xdr:from>
    <xdr:to>
      <xdr:col>112</xdr:col>
      <xdr:colOff>38100</xdr:colOff>
      <xdr:row>59</xdr:row>
      <xdr:rowOff>11506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2633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88443</xdr:rowOff>
    </xdr:from>
    <xdr:to>
      <xdr:col>107</xdr:col>
      <xdr:colOff>101600</xdr:colOff>
      <xdr:row>59</xdr:row>
      <xdr:rowOff>18593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9720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2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87529</xdr:rowOff>
    </xdr:from>
    <xdr:to>
      <xdr:col>102</xdr:col>
      <xdr:colOff>165100</xdr:colOff>
      <xdr:row>59</xdr:row>
      <xdr:rowOff>17679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8806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2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14605</xdr:rowOff>
    </xdr:from>
    <xdr:to>
      <xdr:col>98</xdr:col>
      <xdr:colOff>38100</xdr:colOff>
      <xdr:row>58</xdr:row>
      <xdr:rowOff>116205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107332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145507</xdr:rowOff>
    </xdr:from>
    <xdr:to>
      <xdr:col>116</xdr:col>
      <xdr:colOff>63500</xdr:colOff>
      <xdr:row>74</xdr:row>
      <xdr:rowOff>44145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61357"/>
          <a:ext cx="838200" cy="7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44145</xdr:rowOff>
    </xdr:from>
    <xdr:to>
      <xdr:col>111</xdr:col>
      <xdr:colOff>177800</xdr:colOff>
      <xdr:row>74</xdr:row>
      <xdr:rowOff>102850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31445"/>
          <a:ext cx="889000" cy="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111422</xdr:rowOff>
    </xdr:from>
    <xdr:to>
      <xdr:col>107</xdr:col>
      <xdr:colOff>50800</xdr:colOff>
      <xdr:row>74</xdr:row>
      <xdr:rowOff>102850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27272"/>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8620</xdr:rowOff>
    </xdr:from>
    <xdr:to>
      <xdr:col>102</xdr:col>
      <xdr:colOff>114300</xdr:colOff>
      <xdr:row>73</xdr:row>
      <xdr:rowOff>111422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524470"/>
          <a:ext cx="889000" cy="10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94707</xdr:rowOff>
    </xdr:from>
    <xdr:to>
      <xdr:col>116</xdr:col>
      <xdr:colOff>114300</xdr:colOff>
      <xdr:row>74</xdr:row>
      <xdr:rowOff>24857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117584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6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164795</xdr:rowOff>
    </xdr:from>
    <xdr:to>
      <xdr:col>112</xdr:col>
      <xdr:colOff>38100</xdr:colOff>
      <xdr:row>74</xdr:row>
      <xdr:rowOff>94945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111472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52050</xdr:rowOff>
    </xdr:from>
    <xdr:to>
      <xdr:col>107</xdr:col>
      <xdr:colOff>101600</xdr:colOff>
      <xdr:row>74</xdr:row>
      <xdr:rowOff>153650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170177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1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60622</xdr:rowOff>
    </xdr:from>
    <xdr:to>
      <xdr:col>102</xdr:col>
      <xdr:colOff>165100</xdr:colOff>
      <xdr:row>73</xdr:row>
      <xdr:rowOff>162222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7299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129270</xdr:rowOff>
    </xdr:from>
    <xdr:to>
      <xdr:col>98</xdr:col>
      <xdr:colOff>38100</xdr:colOff>
      <xdr:row>73</xdr:row>
      <xdr:rowOff>59420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4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75947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4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歳出決算額は、住民一人当たり６３８千円で、前年度から５２千円の増額となっている。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類似団体内平均値と比較し、補助費等は西部衛生施設組合負担金増加により大きく上回っている。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物件費については、物価高騰の影響と子宮頸がんワクチンのキャッチアップ接種を含む予防接種委託料の増加</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により大きく上回っている。</a:t>
          </a:r>
          <a:endPar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今後も少子高齢化に伴う扶助費の増加や物価高騰による物件費の増加等も見込まれるため、経費全般について、引き続き、優先順位の見極めと徹底した歳出抑制に努める必要がある。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36,670
35,994
243.54
23,895,095
23,395,711
461,257
13,062,084
21,965,329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826</xdr:rowOff>
    </xdr:from>
    <xdr:to>
      <xdr:col>24</xdr:col>
      <xdr:colOff>63500</xdr:colOff>
      <xdr:row>35</xdr:row>
      <xdr:rowOff>137414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1576"/>
          <a:ext cx="8382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99123</xdr:rowOff>
    </xdr:from>
    <xdr:to>
      <xdr:col>19</xdr:col>
      <xdr:colOff>177800</xdr:colOff>
      <xdr:row>35</xdr:row>
      <xdr:rowOff>137414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9873"/>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99123</xdr:rowOff>
    </xdr:from>
    <xdr:to>
      <xdr:col>15</xdr:col>
      <xdr:colOff>50800</xdr:colOff>
      <xdr:row>36</xdr:row>
      <xdr:rowOff>34544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9873"/>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254</xdr:rowOff>
    </xdr:from>
    <xdr:to>
      <xdr:col>10</xdr:col>
      <xdr:colOff>114300</xdr:colOff>
      <xdr:row>36</xdr:row>
      <xdr:rowOff>34544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24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121476</xdr:rowOff>
    </xdr:from>
    <xdr:to>
      <xdr:col>24</xdr:col>
      <xdr:colOff>114300</xdr:colOff>
      <xdr:row>35</xdr:row>
      <xdr:rowOff>51626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144353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86614</xdr:rowOff>
    </xdr:from>
    <xdr:to>
      <xdr:col>20</xdr:col>
      <xdr:colOff>38100</xdr:colOff>
      <xdr:row>36</xdr:row>
      <xdr:rowOff>16764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48323</xdr:rowOff>
    </xdr:from>
    <xdr:to>
      <xdr:col>15</xdr:col>
      <xdr:colOff>101600</xdr:colOff>
      <xdr:row>35</xdr:row>
      <xdr:rowOff>149923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166450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155194</xdr:rowOff>
    </xdr:from>
    <xdr:to>
      <xdr:col>10</xdr:col>
      <xdr:colOff>165100</xdr:colOff>
      <xdr:row>36</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76471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120904</xdr:rowOff>
    </xdr:from>
    <xdr:to>
      <xdr:col>6</xdr:col>
      <xdr:colOff>38100</xdr:colOff>
      <xdr:row>36</xdr:row>
      <xdr:rowOff>51054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67581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86208</xdr:rowOff>
    </xdr:from>
    <xdr:to>
      <xdr:col>24</xdr:col>
      <xdr:colOff>63500</xdr:colOff>
      <xdr:row>56</xdr:row>
      <xdr:rowOff>116840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87408"/>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160644</xdr:rowOff>
    </xdr:from>
    <xdr:to>
      <xdr:col>19</xdr:col>
      <xdr:colOff>177800</xdr:colOff>
      <xdr:row>56</xdr:row>
      <xdr:rowOff>86208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90394"/>
          <a:ext cx="889000" cy="9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160644</xdr:rowOff>
    </xdr:from>
    <xdr:to>
      <xdr:col>15</xdr:col>
      <xdr:colOff>50800</xdr:colOff>
      <xdr:row>56</xdr:row>
      <xdr:rowOff>138886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90394"/>
          <a:ext cx="889000" cy="14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40263</xdr:rowOff>
    </xdr:from>
    <xdr:to>
      <xdr:col>10</xdr:col>
      <xdr:colOff>114300</xdr:colOff>
      <xdr:row>56</xdr:row>
      <xdr:rowOff>138886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98563"/>
          <a:ext cx="889000" cy="4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93024</xdr:rowOff>
    </xdr:from>
    <xdr:to>
      <xdr:col>6</xdr:col>
      <xdr:colOff>38100</xdr:colOff>
      <xdr:row>54</xdr:row>
      <xdr:rowOff>23174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39701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66040</xdr:rowOff>
    </xdr:from>
    <xdr:to>
      <xdr:col>24</xdr:col>
      <xdr:colOff>114300</xdr:colOff>
      <xdr:row>56</xdr:row>
      <xdr:rowOff>167640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44467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35408</xdr:rowOff>
    </xdr:from>
    <xdr:to>
      <xdr:col>20</xdr:col>
      <xdr:colOff>38100</xdr:colOff>
      <xdr:row>56</xdr:row>
      <xdr:rowOff>137008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128135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109844</xdr:rowOff>
    </xdr:from>
    <xdr:to>
      <xdr:col>15</xdr:col>
      <xdr:colOff>101600</xdr:colOff>
      <xdr:row>56</xdr:row>
      <xdr:rowOff>39994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3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31121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3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88086</xdr:rowOff>
    </xdr:from>
    <xdr:to>
      <xdr:col>10</xdr:col>
      <xdr:colOff>165100</xdr:colOff>
      <xdr:row>57</xdr:row>
      <xdr:rowOff>18236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8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9363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160913</xdr:rowOff>
    </xdr:from>
    <xdr:to>
      <xdr:col>6</xdr:col>
      <xdr:colOff>38100</xdr:colOff>
      <xdr:row>54</xdr:row>
      <xdr:rowOff>91063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4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82190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40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79184</xdr:rowOff>
    </xdr:from>
    <xdr:to>
      <xdr:col>24</xdr:col>
      <xdr:colOff>63500</xdr:colOff>
      <xdr:row>77</xdr:row>
      <xdr:rowOff>84342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09384"/>
          <a:ext cx="838200" cy="17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83765</xdr:rowOff>
    </xdr:from>
    <xdr:to>
      <xdr:col>19</xdr:col>
      <xdr:colOff>177800</xdr:colOff>
      <xdr:row>77</xdr:row>
      <xdr:rowOff>84342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85415"/>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28098</xdr:rowOff>
    </xdr:from>
    <xdr:to>
      <xdr:col>15</xdr:col>
      <xdr:colOff>50800</xdr:colOff>
      <xdr:row>77</xdr:row>
      <xdr:rowOff>83765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29748"/>
          <a:ext cx="889000" cy="5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28098</xdr:rowOff>
    </xdr:from>
    <xdr:to>
      <xdr:col>10</xdr:col>
      <xdr:colOff>114300</xdr:colOff>
      <xdr:row>78</xdr:row>
      <xdr:rowOff>49340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29748"/>
          <a:ext cx="889000" cy="19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25806</xdr:rowOff>
    </xdr:from>
    <xdr:to>
      <xdr:col>6</xdr:col>
      <xdr:colOff>38100</xdr:colOff>
      <xdr:row>78</xdr:row>
      <xdr:rowOff>127406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118533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28384</xdr:rowOff>
    </xdr:from>
    <xdr:to>
      <xdr:col>24</xdr:col>
      <xdr:colOff>114300</xdr:colOff>
      <xdr:row>76</xdr:row>
      <xdr:rowOff>129984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6811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33542</xdr:rowOff>
    </xdr:from>
    <xdr:to>
      <xdr:col>20</xdr:col>
      <xdr:colOff>38100</xdr:colOff>
      <xdr:row>77</xdr:row>
      <xdr:rowOff>135142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126269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2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32965</xdr:rowOff>
    </xdr:from>
    <xdr:to>
      <xdr:col>15</xdr:col>
      <xdr:colOff>101600</xdr:colOff>
      <xdr:row>77</xdr:row>
      <xdr:rowOff>134565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3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125692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2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148748</xdr:rowOff>
    </xdr:from>
    <xdr:to>
      <xdr:col>10</xdr:col>
      <xdr:colOff>165100</xdr:colOff>
      <xdr:row>77</xdr:row>
      <xdr:rowOff>78898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70025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7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169990</xdr:rowOff>
    </xdr:from>
    <xdr:to>
      <xdr:col>6</xdr:col>
      <xdr:colOff>38100</xdr:colOff>
      <xdr:row>78</xdr:row>
      <xdr:rowOff>100140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116667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14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136017</xdr:rowOff>
    </xdr:from>
    <xdr:to>
      <xdr:col>24</xdr:col>
      <xdr:colOff>63500</xdr:colOff>
      <xdr:row>96</xdr:row>
      <xdr:rowOff>10985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252317"/>
          <a:ext cx="838200" cy="2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64164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23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171145</xdr:rowOff>
    </xdr:from>
    <xdr:to>
      <xdr:col>19</xdr:col>
      <xdr:colOff>177800</xdr:colOff>
      <xdr:row>96</xdr:row>
      <xdr:rowOff>10985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58895"/>
          <a:ext cx="889000" cy="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36018</xdr:rowOff>
    </xdr:from>
    <xdr:to>
      <xdr:col>15</xdr:col>
      <xdr:colOff>50800</xdr:colOff>
      <xdr:row>95</xdr:row>
      <xdr:rowOff>171145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323768"/>
          <a:ext cx="889000" cy="13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36018</xdr:rowOff>
    </xdr:from>
    <xdr:to>
      <xdr:col>10</xdr:col>
      <xdr:colOff>114300</xdr:colOff>
      <xdr:row>96</xdr:row>
      <xdr:rowOff>67424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323768"/>
          <a:ext cx="889000" cy="20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85217</xdr:rowOff>
    </xdr:from>
    <xdr:to>
      <xdr:col>24</xdr:col>
      <xdr:colOff>114300</xdr:colOff>
      <xdr:row>95</xdr:row>
      <xdr:rowOff>15367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2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108094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0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131635</xdr:rowOff>
    </xdr:from>
    <xdr:to>
      <xdr:col>20</xdr:col>
      <xdr:colOff>38100</xdr:colOff>
      <xdr:row>96</xdr:row>
      <xdr:rowOff>61785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78312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120345</xdr:rowOff>
    </xdr:from>
    <xdr:to>
      <xdr:col>15</xdr:col>
      <xdr:colOff>101600</xdr:colOff>
      <xdr:row>96</xdr:row>
      <xdr:rowOff>50495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67022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8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156668</xdr:rowOff>
    </xdr:from>
    <xdr:to>
      <xdr:col>10</xdr:col>
      <xdr:colOff>165100</xdr:colOff>
      <xdr:row>95</xdr:row>
      <xdr:rowOff>86818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2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103345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04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16624</xdr:rowOff>
    </xdr:from>
    <xdr:to>
      <xdr:col>6</xdr:col>
      <xdr:colOff>38100</xdr:colOff>
      <xdr:row>96</xdr:row>
      <xdr:rowOff>118224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4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134751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25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159620</xdr:rowOff>
    </xdr:from>
    <xdr:to>
      <xdr:col>55</xdr:col>
      <xdr:colOff>0</xdr:colOff>
      <xdr:row>37</xdr:row>
      <xdr:rowOff>170724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03270"/>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11973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2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170724</xdr:rowOff>
    </xdr:from>
    <xdr:to>
      <xdr:col>50</xdr:col>
      <xdr:colOff>114300</xdr:colOff>
      <xdr:row>38</xdr:row>
      <xdr:rowOff>8908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14374"/>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120558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159620</xdr:rowOff>
    </xdr:from>
    <xdr:to>
      <xdr:col>45</xdr:col>
      <xdr:colOff>177800</xdr:colOff>
      <xdr:row>38</xdr:row>
      <xdr:rowOff>8908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03270"/>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124151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159620</xdr:rowOff>
    </xdr:from>
    <xdr:to>
      <xdr:col>41</xdr:col>
      <xdr:colOff>50800</xdr:colOff>
      <xdr:row>38</xdr:row>
      <xdr:rowOff>33401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03270"/>
          <a:ext cx="889000" cy="4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110108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42527</xdr:rowOff>
    </xdr:from>
    <xdr:to>
      <xdr:col>36</xdr:col>
      <xdr:colOff>165100</xdr:colOff>
      <xdr:row>38</xdr:row>
      <xdr:rowOff>144127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5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135254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5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108821</xdr:rowOff>
    </xdr:from>
    <xdr:to>
      <xdr:col>55</xdr:col>
      <xdr:colOff>50800</xdr:colOff>
      <xdr:row>38</xdr:row>
      <xdr:rowOff>38971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131698</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0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119924</xdr:rowOff>
    </xdr:from>
    <xdr:to>
      <xdr:col>50</xdr:col>
      <xdr:colOff>165100</xdr:colOff>
      <xdr:row>38</xdr:row>
      <xdr:rowOff>50074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66601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3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129558</xdr:rowOff>
    </xdr:from>
    <xdr:to>
      <xdr:col>46</xdr:col>
      <xdr:colOff>38100</xdr:colOff>
      <xdr:row>38</xdr:row>
      <xdr:rowOff>59708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76235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4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108821</xdr:rowOff>
    </xdr:from>
    <xdr:to>
      <xdr:col>41</xdr:col>
      <xdr:colOff>101600</xdr:colOff>
      <xdr:row>38</xdr:row>
      <xdr:rowOff>38971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55498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2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100728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7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147828</xdr:rowOff>
    </xdr:from>
    <xdr:to>
      <xdr:col>55</xdr:col>
      <xdr:colOff>0</xdr:colOff>
      <xdr:row>57</xdr:row>
      <xdr:rowOff>169443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20478"/>
          <a:ext cx="838200" cy="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147828</xdr:rowOff>
    </xdr:from>
    <xdr:to>
      <xdr:col>50</xdr:col>
      <xdr:colOff>114300</xdr:colOff>
      <xdr:row>57</xdr:row>
      <xdr:rowOff>155410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20478"/>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74575</xdr:rowOff>
    </xdr:from>
    <xdr:to>
      <xdr:col>45</xdr:col>
      <xdr:colOff>177800</xdr:colOff>
      <xdr:row>57</xdr:row>
      <xdr:rowOff>155410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47225"/>
          <a:ext cx="889000" cy="8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167234</xdr:rowOff>
    </xdr:from>
    <xdr:to>
      <xdr:col>41</xdr:col>
      <xdr:colOff>50800</xdr:colOff>
      <xdr:row>57</xdr:row>
      <xdr:rowOff>74575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96984"/>
          <a:ext cx="889000" cy="25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67983</xdr:rowOff>
    </xdr:from>
    <xdr:to>
      <xdr:col>36</xdr:col>
      <xdr:colOff>165100</xdr:colOff>
      <xdr:row>57</xdr:row>
      <xdr:rowOff>169583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4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160710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118643</xdr:rowOff>
    </xdr:from>
    <xdr:to>
      <xdr:col>55</xdr:col>
      <xdr:colOff>50800</xdr:colOff>
      <xdr:row>58</xdr:row>
      <xdr:rowOff>48793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33570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97028</xdr:rowOff>
    </xdr:from>
    <xdr:to>
      <xdr:col>50</xdr:col>
      <xdr:colOff>165100</xdr:colOff>
      <xdr:row>58</xdr:row>
      <xdr:rowOff>27178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18305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104610</xdr:rowOff>
    </xdr:from>
    <xdr:to>
      <xdr:col>46</xdr:col>
      <xdr:colOff>38100</xdr:colOff>
      <xdr:row>58</xdr:row>
      <xdr:rowOff>34760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25887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23775</xdr:rowOff>
    </xdr:from>
    <xdr:to>
      <xdr:col>41</xdr:col>
      <xdr:colOff>101600</xdr:colOff>
      <xdr:row>57</xdr:row>
      <xdr:rowOff>125375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116502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116434</xdr:rowOff>
    </xdr:from>
    <xdr:to>
      <xdr:col>36</xdr:col>
      <xdr:colOff>165100</xdr:colOff>
      <xdr:row>56</xdr:row>
      <xdr:rowOff>46584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63111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7759</xdr:rowOff>
    </xdr:from>
    <xdr:to>
      <xdr:col>55</xdr:col>
      <xdr:colOff>0</xdr:colOff>
      <xdr:row>78</xdr:row>
      <xdr:rowOff>79928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80859"/>
          <a:ext cx="838200" cy="7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25431</xdr:rowOff>
    </xdr:from>
    <xdr:to>
      <xdr:col>50</xdr:col>
      <xdr:colOff>114300</xdr:colOff>
      <xdr:row>78</xdr:row>
      <xdr:rowOff>79928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98531"/>
          <a:ext cx="889000" cy="5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167070</xdr:rowOff>
    </xdr:from>
    <xdr:to>
      <xdr:col>45</xdr:col>
      <xdr:colOff>177800</xdr:colOff>
      <xdr:row>78</xdr:row>
      <xdr:rowOff>25431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68720"/>
          <a:ext cx="889000" cy="2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152380</xdr:rowOff>
    </xdr:from>
    <xdr:to>
      <xdr:col>41</xdr:col>
      <xdr:colOff>50800</xdr:colOff>
      <xdr:row>77</xdr:row>
      <xdr:rowOff>167070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82580"/>
          <a:ext cx="889000" cy="18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162243</xdr:rowOff>
    </xdr:from>
    <xdr:to>
      <xdr:col>36</xdr:col>
      <xdr:colOff>165100</xdr:colOff>
      <xdr:row>78</xdr:row>
      <xdr:rowOff>92393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83520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5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128409</xdr:rowOff>
    </xdr:from>
    <xdr:to>
      <xdr:col>55</xdr:col>
      <xdr:colOff>50800</xdr:colOff>
      <xdr:row>78</xdr:row>
      <xdr:rowOff>58559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151286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29128</xdr:rowOff>
    </xdr:from>
    <xdr:to>
      <xdr:col>50</xdr:col>
      <xdr:colOff>165100</xdr:colOff>
      <xdr:row>78</xdr:row>
      <xdr:rowOff>130728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121855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9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146081</xdr:rowOff>
    </xdr:from>
    <xdr:to>
      <xdr:col>46</xdr:col>
      <xdr:colOff>38100</xdr:colOff>
      <xdr:row>78</xdr:row>
      <xdr:rowOff>76231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67358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4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116270</xdr:rowOff>
    </xdr:from>
    <xdr:to>
      <xdr:col>41</xdr:col>
      <xdr:colOff>101600</xdr:colOff>
      <xdr:row>78</xdr:row>
      <xdr:rowOff>46420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62947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9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101580</xdr:rowOff>
    </xdr:from>
    <xdr:to>
      <xdr:col>36</xdr:col>
      <xdr:colOff>165100</xdr:colOff>
      <xdr:row>77</xdr:row>
      <xdr:rowOff>31730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48257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15621</xdr:rowOff>
    </xdr:from>
    <xdr:to>
      <xdr:col>55</xdr:col>
      <xdr:colOff>0</xdr:colOff>
      <xdr:row>96</xdr:row>
      <xdr:rowOff>21146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74821"/>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15621</xdr:rowOff>
    </xdr:from>
    <xdr:to>
      <xdr:col>50</xdr:col>
      <xdr:colOff>114300</xdr:colOff>
      <xdr:row>97</xdr:row>
      <xdr:rowOff>3797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74821"/>
          <a:ext cx="889000" cy="1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157696</xdr:rowOff>
    </xdr:from>
    <xdr:to>
      <xdr:col>45</xdr:col>
      <xdr:colOff>177800</xdr:colOff>
      <xdr:row>97</xdr:row>
      <xdr:rowOff>3797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16896"/>
          <a:ext cx="8890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157696</xdr:rowOff>
    </xdr:from>
    <xdr:to>
      <xdr:col>41</xdr:col>
      <xdr:colOff>50800</xdr:colOff>
      <xdr:row>97</xdr:row>
      <xdr:rowOff>41708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16896"/>
          <a:ext cx="889000" cy="5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141796</xdr:rowOff>
    </xdr:from>
    <xdr:to>
      <xdr:col>55</xdr:col>
      <xdr:colOff>50800</xdr:colOff>
      <xdr:row>96</xdr:row>
      <xdr:rowOff>71946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164673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8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136271</xdr:rowOff>
    </xdr:from>
    <xdr:to>
      <xdr:col>50</xdr:col>
      <xdr:colOff>165100</xdr:colOff>
      <xdr:row>96</xdr:row>
      <xdr:rowOff>66421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82948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124447</xdr:rowOff>
    </xdr:from>
    <xdr:to>
      <xdr:col>46</xdr:col>
      <xdr:colOff>38100</xdr:colOff>
      <xdr:row>97</xdr:row>
      <xdr:rowOff>54597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45724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7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106896</xdr:rowOff>
    </xdr:from>
    <xdr:to>
      <xdr:col>41</xdr:col>
      <xdr:colOff>101600</xdr:colOff>
      <xdr:row>97</xdr:row>
      <xdr:rowOff>37046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53573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34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162358</xdr:rowOff>
    </xdr:from>
    <xdr:to>
      <xdr:col>36</xdr:col>
      <xdr:colOff>165100</xdr:colOff>
      <xdr:row>97</xdr:row>
      <xdr:rowOff>92508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83635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1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71996</xdr:rowOff>
    </xdr:from>
    <xdr:to>
      <xdr:col>85</xdr:col>
      <xdr:colOff>127000</xdr:colOff>
      <xdr:row>39</xdr:row>
      <xdr:rowOff>20942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87096"/>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89717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9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10693</xdr:rowOff>
    </xdr:from>
    <xdr:to>
      <xdr:col>81</xdr:col>
      <xdr:colOff>50800</xdr:colOff>
      <xdr:row>39</xdr:row>
      <xdr:rowOff>20942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697243"/>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67005</xdr:rowOff>
    </xdr:from>
    <xdr:to>
      <xdr:col>76</xdr:col>
      <xdr:colOff>114300</xdr:colOff>
      <xdr:row>39</xdr:row>
      <xdr:rowOff>10693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82105"/>
          <a:ext cx="889000" cy="11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67005</xdr:rowOff>
    </xdr:from>
    <xdr:to>
      <xdr:col>71</xdr:col>
      <xdr:colOff>177800</xdr:colOff>
      <xdr:row>39</xdr:row>
      <xdr:rowOff>78663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2105"/>
          <a:ext cx="889000" cy="18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45902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76441</xdr:rowOff>
    </xdr:from>
    <xdr:to>
      <xdr:col>67</xdr:col>
      <xdr:colOff>101600</xdr:colOff>
      <xdr:row>39</xdr:row>
      <xdr:rowOff>6591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9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23118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21196</xdr:rowOff>
    </xdr:from>
    <xdr:to>
      <xdr:col>85</xdr:col>
      <xdr:colOff>177800</xdr:colOff>
      <xdr:row>38</xdr:row>
      <xdr:rowOff>122796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3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171073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141592</xdr:rowOff>
    </xdr:from>
    <xdr:to>
      <xdr:col>81</xdr:col>
      <xdr:colOff>101600</xdr:colOff>
      <xdr:row>39</xdr:row>
      <xdr:rowOff>71742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62869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4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131343</xdr:rowOff>
    </xdr:from>
    <xdr:to>
      <xdr:col>76</xdr:col>
      <xdr:colOff>165100</xdr:colOff>
      <xdr:row>39</xdr:row>
      <xdr:rowOff>61493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52620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3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16205</xdr:rowOff>
    </xdr:from>
    <xdr:to>
      <xdr:col>72</xdr:col>
      <xdr:colOff>38100</xdr:colOff>
      <xdr:row>38</xdr:row>
      <xdr:rowOff>117805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108932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27863</xdr:rowOff>
    </xdr:from>
    <xdr:to>
      <xdr:col>67</xdr:col>
      <xdr:colOff>101600</xdr:colOff>
      <xdr:row>39</xdr:row>
      <xdr:rowOff>129463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7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120590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80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121856</xdr:rowOff>
    </xdr:from>
    <xdr:to>
      <xdr:col>85</xdr:col>
      <xdr:colOff>127000</xdr:colOff>
      <xdr:row>57</xdr:row>
      <xdr:rowOff>6706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23056"/>
          <a:ext cx="838200" cy="5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167374</xdr:rowOff>
    </xdr:from>
    <xdr:to>
      <xdr:col>81</xdr:col>
      <xdr:colOff>50800</xdr:colOff>
      <xdr:row>57</xdr:row>
      <xdr:rowOff>6706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254224"/>
          <a:ext cx="889000" cy="52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167374</xdr:rowOff>
    </xdr:from>
    <xdr:to>
      <xdr:col>76</xdr:col>
      <xdr:colOff>114300</xdr:colOff>
      <xdr:row>56</xdr:row>
      <xdr:rowOff>28829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254224"/>
          <a:ext cx="889000" cy="3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137685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94704</xdr:rowOff>
    </xdr:from>
    <xdr:to>
      <xdr:col>71</xdr:col>
      <xdr:colOff>177800</xdr:colOff>
      <xdr:row>56</xdr:row>
      <xdr:rowOff>28829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353004"/>
          <a:ext cx="889000" cy="27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138599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3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103987</xdr:rowOff>
    </xdr:from>
    <xdr:to>
      <xdr:col>67</xdr:col>
      <xdr:colOff>101600</xdr:colOff>
      <xdr:row>57</xdr:row>
      <xdr:rowOff>34137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25264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71056</xdr:rowOff>
    </xdr:from>
    <xdr:to>
      <xdr:col>85</xdr:col>
      <xdr:colOff>177800</xdr:colOff>
      <xdr:row>57</xdr:row>
      <xdr:rowOff>1206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7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49483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5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127356</xdr:rowOff>
    </xdr:from>
    <xdr:to>
      <xdr:col>81</xdr:col>
      <xdr:colOff>101600</xdr:colOff>
      <xdr:row>57</xdr:row>
      <xdr:rowOff>57506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48633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2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116574</xdr:rowOff>
    </xdr:from>
    <xdr:to>
      <xdr:col>76</xdr:col>
      <xdr:colOff>165100</xdr:colOff>
      <xdr:row>54</xdr:row>
      <xdr:rowOff>46724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2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63251</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897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149479</xdr:rowOff>
    </xdr:from>
    <xdr:to>
      <xdr:col>72</xdr:col>
      <xdr:colOff>38100</xdr:colOff>
      <xdr:row>56</xdr:row>
      <xdr:rowOff>79629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96156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43904</xdr:rowOff>
    </xdr:from>
    <xdr:to>
      <xdr:col>67</xdr:col>
      <xdr:colOff>101600</xdr:colOff>
      <xdr:row>54</xdr:row>
      <xdr:rowOff>145504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3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162031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0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87990</xdr:rowOff>
    </xdr:from>
    <xdr:to>
      <xdr:col>85</xdr:col>
      <xdr:colOff>127000</xdr:colOff>
      <xdr:row>78</xdr:row>
      <xdr:rowOff>92929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61090"/>
          <a:ext cx="838200" cy="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135586</xdr:rowOff>
    </xdr:from>
    <xdr:to>
      <xdr:col>81</xdr:col>
      <xdr:colOff>50800</xdr:colOff>
      <xdr:row>78</xdr:row>
      <xdr:rowOff>92929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37236"/>
          <a:ext cx="889000" cy="1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70388</xdr:rowOff>
    </xdr:from>
    <xdr:to>
      <xdr:col>76</xdr:col>
      <xdr:colOff>114300</xdr:colOff>
      <xdr:row>77</xdr:row>
      <xdr:rowOff>135586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272038"/>
          <a:ext cx="889000" cy="6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106049</xdr:rowOff>
    </xdr:from>
    <xdr:to>
      <xdr:col>71</xdr:col>
      <xdr:colOff>177800</xdr:colOff>
      <xdr:row>77</xdr:row>
      <xdr:rowOff>70388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136249"/>
          <a:ext cx="8890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115287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136860</xdr:rowOff>
    </xdr:from>
    <xdr:to>
      <xdr:col>67</xdr:col>
      <xdr:colOff>101600</xdr:colOff>
      <xdr:row>77</xdr:row>
      <xdr:rowOff>67010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58137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37190</xdr:rowOff>
    </xdr:from>
    <xdr:to>
      <xdr:col>85</xdr:col>
      <xdr:colOff>177800</xdr:colOff>
      <xdr:row>78</xdr:row>
      <xdr:rowOff>138790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1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123567</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2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42129</xdr:rowOff>
    </xdr:from>
    <xdr:to>
      <xdr:col>81</xdr:col>
      <xdr:colOff>101600</xdr:colOff>
      <xdr:row>78</xdr:row>
      <xdr:rowOff>143729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1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134856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84786</xdr:rowOff>
    </xdr:from>
    <xdr:to>
      <xdr:col>76</xdr:col>
      <xdr:colOff>165100</xdr:colOff>
      <xdr:row>78</xdr:row>
      <xdr:rowOff>14936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6063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3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19588</xdr:rowOff>
    </xdr:from>
    <xdr:to>
      <xdr:col>72</xdr:col>
      <xdr:colOff>38100</xdr:colOff>
      <xdr:row>77</xdr:row>
      <xdr:rowOff>121188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2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137715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299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55249</xdr:rowOff>
    </xdr:from>
    <xdr:to>
      <xdr:col>67</xdr:col>
      <xdr:colOff>101600</xdr:colOff>
      <xdr:row>76</xdr:row>
      <xdr:rowOff>156849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08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1927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28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7328</xdr:rowOff>
    </xdr:from>
    <xdr:to>
      <xdr:col>85</xdr:col>
      <xdr:colOff>127000</xdr:colOff>
      <xdr:row>97</xdr:row>
      <xdr:rowOff>87046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37978"/>
          <a:ext cx="838200" cy="7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87046</xdr:rowOff>
    </xdr:from>
    <xdr:to>
      <xdr:col>81</xdr:col>
      <xdr:colOff>50800</xdr:colOff>
      <xdr:row>97</xdr:row>
      <xdr:rowOff>128360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17696"/>
          <a:ext cx="889000" cy="4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128360</xdr:rowOff>
    </xdr:from>
    <xdr:to>
      <xdr:col>76</xdr:col>
      <xdr:colOff>114300</xdr:colOff>
      <xdr:row>97</xdr:row>
      <xdr:rowOff>132411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59010"/>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132411</xdr:rowOff>
    </xdr:from>
    <xdr:to>
      <xdr:col>71</xdr:col>
      <xdr:colOff>177800</xdr:colOff>
      <xdr:row>97</xdr:row>
      <xdr:rowOff>163716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763061"/>
          <a:ext cx="8890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20777</xdr:rowOff>
    </xdr:from>
    <xdr:to>
      <xdr:col>67</xdr:col>
      <xdr:colOff>101600</xdr:colOff>
      <xdr:row>97</xdr:row>
      <xdr:rowOff>122377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138904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127978</xdr:rowOff>
    </xdr:from>
    <xdr:to>
      <xdr:col>85</xdr:col>
      <xdr:colOff>177800</xdr:colOff>
      <xdr:row>97</xdr:row>
      <xdr:rowOff>58128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106405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6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36246</xdr:rowOff>
    </xdr:from>
    <xdr:to>
      <xdr:col>81</xdr:col>
      <xdr:colOff>101600</xdr:colOff>
      <xdr:row>97</xdr:row>
      <xdr:rowOff>137846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6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128973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75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77560</xdr:rowOff>
    </xdr:from>
    <xdr:to>
      <xdr:col>76</xdr:col>
      <xdr:colOff>165100</xdr:colOff>
      <xdr:row>98</xdr:row>
      <xdr:rowOff>7710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170287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0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81611</xdr:rowOff>
    </xdr:from>
    <xdr:to>
      <xdr:col>72</xdr:col>
      <xdr:colOff>38100</xdr:colOff>
      <xdr:row>98</xdr:row>
      <xdr:rowOff>11761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2888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112916</xdr:rowOff>
    </xdr:from>
    <xdr:to>
      <xdr:col>67</xdr:col>
      <xdr:colOff>101600</xdr:colOff>
      <xdr:row>98</xdr:row>
      <xdr:rowOff>43066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34193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3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29464</xdr:rowOff>
    </xdr:from>
    <xdr:to>
      <xdr:col>98</xdr:col>
      <xdr:colOff>38100</xdr:colOff>
      <xdr:row>38</xdr:row>
      <xdr:rowOff>131064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147591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1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類似団体内平均値と比較し、大きく上回っているものは衛生費である。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これは、西部衛生施設組合負担金増加によるものである。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今後も、第７次総合計画等に基づき、予算配分の重点化・効率化を図りながら、各種事業を進めていく。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実質収支額は前年度と比較し１．６３ポイント減少しているが、黒字で推移している。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また、実質単年度収支は前年度と比較し０．８４ポイント減少している。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これは、西部衛生施設組合負担金の増加や、人件費・物価高騰に伴う物件費の増加等によるものである。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今後も、引き続き、収支バランスを考慮した適正な財政運営に努める。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いずれの会計も赤字の発生はなく、黒字を維持している。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今後も、各会計において、それぞれが独立採算の本旨に則り、適正な財政運営に努める。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O56"/>
  <sheetViews>
    <sheetView showGridLines="0" tabSelected="1" zoomScale="55" zoomScaleNormal="55"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23895095</v>
      </c>
      <c r="BO4" s="358"/>
      <c r="BP4" s="358"/>
      <c r="BQ4" s="358"/>
      <c r="BR4" s="358"/>
      <c r="BS4" s="358"/>
      <c r="BT4" s="358"/>
      <c r="BU4" s="359"/>
      <c r="BV4" s="357">
        <v>22628003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3.5</v>
      </c>
      <c r="CU4" s="364"/>
      <c r="CV4" s="364"/>
      <c r="CW4" s="364"/>
      <c r="CX4" s="364"/>
      <c r="CY4" s="364"/>
      <c r="CZ4" s="364"/>
      <c r="DA4" s="365"/>
      <c r="DB4" s="363">
        <v>5.2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23395711</v>
      </c>
      <c r="BO5" s="395"/>
      <c r="BP5" s="395"/>
      <c r="BQ5" s="395"/>
      <c r="BR5" s="395"/>
      <c r="BS5" s="395"/>
      <c r="BT5" s="395"/>
      <c r="BU5" s="396"/>
      <c r="BV5" s="394">
        <v>21919452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88.4</v>
      </c>
      <c r="CU5" s="392"/>
      <c r="CV5" s="392"/>
      <c r="CW5" s="392"/>
      <c r="CX5" s="392"/>
      <c r="CY5" s="392"/>
      <c r="CZ5" s="392"/>
      <c r="DA5" s="393"/>
      <c r="DB5" s="391">
        <v>87.6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499384</v>
      </c>
      <c r="BO6" s="395"/>
      <c r="BP6" s="395"/>
      <c r="BQ6" s="395"/>
      <c r="BR6" s="395"/>
      <c r="BS6" s="395"/>
      <c r="BT6" s="395"/>
      <c r="BU6" s="396"/>
      <c r="BV6" s="394">
        <v>708551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88.7</v>
      </c>
      <c r="CU6" s="432"/>
      <c r="CV6" s="432"/>
      <c r="CW6" s="432"/>
      <c r="CX6" s="432"/>
      <c r="CY6" s="432"/>
      <c r="CZ6" s="432"/>
      <c r="DA6" s="433"/>
      <c r="DB6" s="431">
        <v>88.1</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38127</v>
      </c>
      <c r="BO7" s="395"/>
      <c r="BP7" s="395"/>
      <c r="BQ7" s="395"/>
      <c r="BR7" s="395"/>
      <c r="BS7" s="395"/>
      <c r="BT7" s="395"/>
      <c r="BU7" s="396"/>
      <c r="BV7" s="394">
        <v>51121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13062084</v>
      </c>
      <c r="CU7" s="395"/>
      <c r="CV7" s="395"/>
      <c r="CW7" s="395"/>
      <c r="CX7" s="395"/>
      <c r="CY7" s="395"/>
      <c r="CZ7" s="395"/>
      <c r="DA7" s="396"/>
      <c r="DB7" s="394">
        <v>12743155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461257</v>
      </c>
      <c r="BO8" s="395"/>
      <c r="BP8" s="395"/>
      <c r="BQ8" s="395"/>
      <c r="BR8" s="395"/>
      <c r="BS8" s="395"/>
      <c r="BT8" s="395"/>
      <c r="BU8" s="396"/>
      <c r="BV8" s="394">
        <v>657430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v>
      </c>
      <c r="CU8" s="435"/>
      <c r="CV8" s="435"/>
      <c r="CW8" s="435"/>
      <c r="CX8" s="435"/>
      <c r="CY8" s="435"/>
      <c r="CZ8" s="435"/>
      <c r="DA8" s="436"/>
      <c r="DB8" s="434">
        <v>0.39</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38384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-196173</v>
      </c>
      <c r="BO9" s="395"/>
      <c r="BP9" s="395"/>
      <c r="BQ9" s="395"/>
      <c r="BR9" s="395"/>
      <c r="BS9" s="395"/>
      <c r="BT9" s="395"/>
      <c r="BU9" s="396"/>
      <c r="BV9" s="394">
        <v>-151356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13.1</v>
      </c>
      <c r="CU9" s="392"/>
      <c r="CV9" s="392"/>
      <c r="CW9" s="392"/>
      <c r="CX9" s="392"/>
      <c r="CY9" s="392"/>
      <c r="CZ9" s="392"/>
      <c r="DA9" s="393"/>
      <c r="DB9" s="391">
        <v>12.1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41390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30874</v>
      </c>
      <c r="BO10" s="395"/>
      <c r="BP10" s="395"/>
      <c r="BQ10" s="395"/>
      <c r="BR10" s="395"/>
      <c r="BS10" s="395"/>
      <c r="BT10" s="395"/>
      <c r="BU10" s="396"/>
      <c r="BV10" s="394">
        <v>26819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36670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139600</v>
      </c>
      <c r="BO12" s="395"/>
      <c r="BP12" s="395"/>
      <c r="BQ12" s="395"/>
      <c r="BR12" s="395"/>
      <c r="BS12" s="395"/>
      <c r="BT12" s="395"/>
      <c r="BU12" s="396"/>
      <c r="BV12" s="394">
        <v>65500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35994</v>
      </c>
      <c r="S13" s="479"/>
      <c r="T13" s="479"/>
      <c r="U13" s="479"/>
      <c r="V13" s="480"/>
      <c r="W13" s="410" t="s">
        <v>131</v>
      </c>
      <c r="X13" s="411"/>
      <c r="Y13" s="411"/>
      <c r="Z13" s="411"/>
      <c r="AA13" s="411"/>
      <c r="AB13" s="401"/>
      <c r="AC13" s="445">
        <v>1147</v>
      </c>
      <c r="AD13" s="446"/>
      <c r="AE13" s="446"/>
      <c r="AF13" s="446"/>
      <c r="AG13" s="488"/>
      <c r="AH13" s="445">
        <v>1387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-304899</v>
      </c>
      <c r="BO13" s="395"/>
      <c r="BP13" s="395"/>
      <c r="BQ13" s="395"/>
      <c r="BR13" s="395"/>
      <c r="BS13" s="395"/>
      <c r="BT13" s="395"/>
      <c r="BU13" s="396"/>
      <c r="BV13" s="394">
        <v>-190037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10.3</v>
      </c>
      <c r="CU13" s="392"/>
      <c r="CV13" s="392"/>
      <c r="CW13" s="392"/>
      <c r="CX13" s="392"/>
      <c r="CY13" s="392"/>
      <c r="CZ13" s="392"/>
      <c r="DA13" s="393"/>
      <c r="DB13" s="391">
        <v>9.5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37396</v>
      </c>
      <c r="S14" s="479"/>
      <c r="T14" s="479"/>
      <c r="U14" s="479"/>
      <c r="V14" s="480"/>
      <c r="W14" s="384"/>
      <c r="X14" s="385"/>
      <c r="Y14" s="385"/>
      <c r="Z14" s="385"/>
      <c r="AA14" s="385"/>
      <c r="AB14" s="374"/>
      <c r="AC14" s="481">
        <v>6.4</v>
      </c>
      <c r="AD14" s="482"/>
      <c r="AE14" s="482"/>
      <c r="AF14" s="482"/>
      <c r="AG14" s="483"/>
      <c r="AH14" s="481">
        <v>7.4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36737</v>
      </c>
      <c r="S15" s="479"/>
      <c r="T15" s="479"/>
      <c r="U15" s="479"/>
      <c r="V15" s="480"/>
      <c r="W15" s="410" t="s">
        <v>137</v>
      </c>
      <c r="X15" s="411"/>
      <c r="Y15" s="411"/>
      <c r="Z15" s="411"/>
      <c r="AA15" s="411"/>
      <c r="AB15" s="401"/>
      <c r="AC15" s="445">
        <v>6763</v>
      </c>
      <c r="AD15" s="446"/>
      <c r="AE15" s="446"/>
      <c r="AF15" s="446"/>
      <c r="AG15" s="488"/>
      <c r="AH15" s="445">
        <v>7228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4659463</v>
      </c>
      <c r="BO15" s="358"/>
      <c r="BP15" s="358"/>
      <c r="BQ15" s="358"/>
      <c r="BR15" s="358"/>
      <c r="BS15" s="358"/>
      <c r="BT15" s="358"/>
      <c r="BU15" s="359"/>
      <c r="BV15" s="357">
        <v>4637565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38</v>
      </c>
      <c r="AD16" s="482"/>
      <c r="AE16" s="482"/>
      <c r="AF16" s="482"/>
      <c r="AG16" s="483"/>
      <c r="AH16" s="481">
        <v>38.5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11866117</v>
      </c>
      <c r="BO16" s="395"/>
      <c r="BP16" s="395"/>
      <c r="BQ16" s="395"/>
      <c r="BR16" s="395"/>
      <c r="BS16" s="395"/>
      <c r="BT16" s="395"/>
      <c r="BU16" s="396"/>
      <c r="BV16" s="394">
        <v>11498961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9898</v>
      </c>
      <c r="AD17" s="446"/>
      <c r="AE17" s="446"/>
      <c r="AF17" s="446"/>
      <c r="AG17" s="488"/>
      <c r="AH17" s="445">
        <v>10175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5835350</v>
      </c>
      <c r="BO17" s="395"/>
      <c r="BP17" s="395"/>
      <c r="BQ17" s="395"/>
      <c r="BR17" s="395"/>
      <c r="BS17" s="395"/>
      <c r="BT17" s="395"/>
      <c r="BU17" s="396"/>
      <c r="BV17" s="394">
        <v>5807216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243.54</v>
      </c>
      <c r="M18" s="518"/>
      <c r="N18" s="518"/>
      <c r="O18" s="518"/>
      <c r="P18" s="518"/>
      <c r="Q18" s="518"/>
      <c r="R18" s="519"/>
      <c r="S18" s="519"/>
      <c r="T18" s="519"/>
      <c r="U18" s="519"/>
      <c r="V18" s="520"/>
      <c r="W18" s="412"/>
      <c r="X18" s="413"/>
      <c r="Y18" s="413"/>
      <c r="Z18" s="413"/>
      <c r="AA18" s="413"/>
      <c r="AB18" s="404"/>
      <c r="AC18" s="521">
        <v>55.6</v>
      </c>
      <c r="AD18" s="522"/>
      <c r="AE18" s="522"/>
      <c r="AF18" s="522"/>
      <c r="AG18" s="523"/>
      <c r="AH18" s="521">
        <v>54.2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11769036</v>
      </c>
      <c r="BO18" s="395"/>
      <c r="BP18" s="395"/>
      <c r="BQ18" s="395"/>
      <c r="BR18" s="395"/>
      <c r="BS18" s="395"/>
      <c r="BT18" s="395"/>
      <c r="BU18" s="396"/>
      <c r="BV18" s="394">
        <v>11255141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158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16709693</v>
      </c>
      <c r="BO19" s="395"/>
      <c r="BP19" s="395"/>
      <c r="BQ19" s="395"/>
      <c r="BR19" s="395"/>
      <c r="BS19" s="395"/>
      <c r="BT19" s="395"/>
      <c r="BU19" s="396"/>
      <c r="BV19" s="394">
        <v>16493556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14732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21965329</v>
      </c>
      <c r="BO22" s="358"/>
      <c r="BP22" s="358"/>
      <c r="BQ22" s="358"/>
      <c r="BR22" s="358"/>
      <c r="BS22" s="358"/>
      <c r="BT22" s="358"/>
      <c r="BU22" s="359"/>
      <c r="BV22" s="357">
        <v>21856969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17483137</v>
      </c>
      <c r="BO23" s="395"/>
      <c r="BP23" s="395"/>
      <c r="BQ23" s="395"/>
      <c r="BR23" s="395"/>
      <c r="BS23" s="395"/>
      <c r="BT23" s="395"/>
      <c r="BU23" s="396"/>
      <c r="BV23" s="394">
        <v>17444613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8900</v>
      </c>
      <c r="R24" s="446"/>
      <c r="S24" s="446"/>
      <c r="T24" s="446"/>
      <c r="U24" s="446"/>
      <c r="V24" s="488"/>
      <c r="W24" s="540"/>
      <c r="X24" s="541"/>
      <c r="Y24" s="542"/>
      <c r="Z24" s="444" t="s">
        <v>162</v>
      </c>
      <c r="AA24" s="424"/>
      <c r="AB24" s="424"/>
      <c r="AC24" s="424"/>
      <c r="AD24" s="424"/>
      <c r="AE24" s="424"/>
      <c r="AF24" s="424"/>
      <c r="AG24" s="425"/>
      <c r="AH24" s="445">
        <v>282</v>
      </c>
      <c r="AI24" s="446"/>
      <c r="AJ24" s="446"/>
      <c r="AK24" s="446"/>
      <c r="AL24" s="488"/>
      <c r="AM24" s="445">
        <v>888300</v>
      </c>
      <c r="AN24" s="446"/>
      <c r="AO24" s="446"/>
      <c r="AP24" s="446"/>
      <c r="AQ24" s="446"/>
      <c r="AR24" s="488"/>
      <c r="AS24" s="445">
        <v>3150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15454826</v>
      </c>
      <c r="BO24" s="395"/>
      <c r="BP24" s="395"/>
      <c r="BQ24" s="395"/>
      <c r="BR24" s="395"/>
      <c r="BS24" s="395"/>
      <c r="BT24" s="395"/>
      <c r="BU24" s="396"/>
      <c r="BV24" s="394">
        <v>14641972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7200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853332</v>
      </c>
      <c r="BO25" s="358"/>
      <c r="BP25" s="358"/>
      <c r="BQ25" s="358"/>
      <c r="BR25" s="358"/>
      <c r="BS25" s="358"/>
      <c r="BT25" s="358"/>
      <c r="BU25" s="359"/>
      <c r="BV25" s="357">
        <v>1432478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6400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9099</v>
      </c>
      <c r="AN26" s="446"/>
      <c r="AO26" s="446"/>
      <c r="AP26" s="446"/>
      <c r="AQ26" s="446"/>
      <c r="AR26" s="488"/>
      <c r="AS26" s="445">
        <v>3033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5050</v>
      </c>
      <c r="R27" s="446"/>
      <c r="S27" s="446"/>
      <c r="T27" s="446"/>
      <c r="U27" s="446"/>
      <c r="V27" s="488"/>
      <c r="W27" s="540"/>
      <c r="X27" s="541"/>
      <c r="Y27" s="542"/>
      <c r="Z27" s="444" t="s">
        <v>171</v>
      </c>
      <c r="AA27" s="424"/>
      <c r="AB27" s="424"/>
      <c r="AC27" s="424"/>
      <c r="AD27" s="424"/>
      <c r="AE27" s="424"/>
      <c r="AF27" s="424"/>
      <c r="AG27" s="425"/>
      <c r="AH27" s="445">
        <v>35</v>
      </c>
      <c r="AI27" s="446"/>
      <c r="AJ27" s="446"/>
      <c r="AK27" s="446"/>
      <c r="AL27" s="488"/>
      <c r="AM27" s="445">
        <v>117382</v>
      </c>
      <c r="AN27" s="446"/>
      <c r="AO27" s="446"/>
      <c r="AP27" s="446"/>
      <c r="AQ27" s="446"/>
      <c r="AR27" s="488"/>
      <c r="AS27" s="445">
        <v>3354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500000</v>
      </c>
      <c r="BO27" s="514"/>
      <c r="BP27" s="514"/>
      <c r="BQ27" s="514"/>
      <c r="BR27" s="514"/>
      <c r="BS27" s="514"/>
      <c r="BT27" s="514"/>
      <c r="BU27" s="515"/>
      <c r="BV27" s="513">
        <v>500000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4350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6999709</v>
      </c>
      <c r="BO28" s="358"/>
      <c r="BP28" s="358"/>
      <c r="BQ28" s="358"/>
      <c r="BR28" s="358"/>
      <c r="BS28" s="358"/>
      <c r="BT28" s="358"/>
      <c r="BU28" s="359"/>
      <c r="BV28" s="357">
        <v>7108436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16</v>
      </c>
      <c r="M29" s="446"/>
      <c r="N29" s="446"/>
      <c r="O29" s="446"/>
      <c r="P29" s="488"/>
      <c r="Q29" s="445">
        <v>4000</v>
      </c>
      <c r="R29" s="446"/>
      <c r="S29" s="446"/>
      <c r="T29" s="446"/>
      <c r="U29" s="446"/>
      <c r="V29" s="488"/>
      <c r="W29" s="543"/>
      <c r="X29" s="544"/>
      <c r="Y29" s="545"/>
      <c r="Z29" s="444" t="s">
        <v>177</v>
      </c>
      <c r="AA29" s="424"/>
      <c r="AB29" s="424"/>
      <c r="AC29" s="424"/>
      <c r="AD29" s="424"/>
      <c r="AE29" s="424"/>
      <c r="AF29" s="424"/>
      <c r="AG29" s="425"/>
      <c r="AH29" s="445">
        <v>317</v>
      </c>
      <c r="AI29" s="446"/>
      <c r="AJ29" s="446"/>
      <c r="AK29" s="446"/>
      <c r="AL29" s="488"/>
      <c r="AM29" s="445">
        <v>1005682</v>
      </c>
      <c r="AN29" s="446"/>
      <c r="AO29" s="446"/>
      <c r="AP29" s="446"/>
      <c r="AQ29" s="446"/>
      <c r="AR29" s="488"/>
      <c r="AS29" s="445">
        <v>3172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1180321</v>
      </c>
      <c r="BO29" s="395"/>
      <c r="BP29" s="395"/>
      <c r="BQ29" s="395"/>
      <c r="BR29" s="395"/>
      <c r="BS29" s="395"/>
      <c r="BT29" s="395"/>
      <c r="BU29" s="396"/>
      <c r="BV29" s="394">
        <v>1194882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6231668</v>
      </c>
      <c r="BO30" s="514"/>
      <c r="BP30" s="514"/>
      <c r="BQ30" s="514"/>
      <c r="BR30" s="514"/>
      <c r="BS30" s="514"/>
      <c r="BT30" s="514"/>
      <c r="BU30" s="515"/>
      <c r="BV30" s="513">
        <v>6448209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井原市国民健康保険事業特別会計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井原市水道事業会計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IF('各会計、関係団体の財政状況及び健全化判断比率'!B35="","",'各会計、関係団体の財政状況及び健全化判断比率'!B35)</f>
        <v>井原市産業団地開発事業特別会計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岡山県井原地区清掃施設組合</v>
      </c>
      <c r="BZ34" s="585"/>
      <c r="CA34" s="585"/>
      <c r="CB34" s="585"/>
      <c r="CC34" s="585"/>
      <c r="CD34" s="585"/>
      <c r="CE34" s="585"/>
      <c r="CF34" s="585"/>
      <c r="CG34" s="585"/>
      <c r="CH34" s="585"/>
      <c r="CI34" s="585"/>
      <c r="CJ34" s="585"/>
      <c r="CK34" s="585"/>
      <c r="CL34" s="585"/>
      <c r="CM34" s="585"/>
      <c r="CN34" s="163"/>
      <c r="CO34" s="584">
        <f>IF(CQ34="","",MAX(C34:D43,U34:V43,AM34:AN43,BE34:BF43,BW34:BX43)+1)</f>
        <v>21</v>
      </c>
      <c r="CP34" s="584"/>
      <c r="CQ34" s="585" t="str">
        <f>IF('各会計、関係団体の財政状況及び健全化判断比率'!BS7="","",'各会計、関係団体の財政状況及び健全化判断比率'!BS7)</f>
        <v>井原市土地開発公社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井原市美星地区畑地かんがい給水事業特別会計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井原市介護保険事業特別会計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井原市病院事業会計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井原地区消防組合</v>
      </c>
      <c r="BZ35" s="585"/>
      <c r="CA35" s="585"/>
      <c r="CB35" s="585"/>
      <c r="CC35" s="585"/>
      <c r="CD35" s="585"/>
      <c r="CE35" s="585"/>
      <c r="CF35" s="585"/>
      <c r="CG35" s="585"/>
      <c r="CH35" s="585"/>
      <c r="CI35" s="585"/>
      <c r="CJ35" s="585"/>
      <c r="CK35" s="585"/>
      <c r="CL35" s="585"/>
      <c r="CM35" s="585"/>
      <c r="CN35" s="163"/>
      <c r="CO35" s="584">
        <f t="shared" ref="CO35:CO43" si="3">IF(CQ35="","",CO34+1)</f>
        <v>22</v>
      </c>
      <c r="CP35" s="584"/>
      <c r="CQ35" s="585" t="str">
        <f>IF('各会計、関係団体の財政状況及び健全化判断比率'!BS8="","",'各会計、関係団体の財政状況及び健全化判断比率'!BS8)</f>
        <v>井原鉄道株式会社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井原市後期高齢者医療事業特別会計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井原市工業用水道事業会計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岡山県西部衛生施設組合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9</v>
      </c>
      <c r="AN37" s="584"/>
      <c r="AO37" s="585" t="str">
        <f>IF('各会計、関係団体の財政状況及び健全化判断比率'!B34="","",'各会計、関係団体の財政状況及び健全化判断比率'!B34)</f>
        <v>井原市下水道事業会計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岡山県広域水道企業団</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岡山県後期高齢者医療広域連合一般会計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岡山県後期高齢者医療広域連合後期高齢者医療特別会計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岡山県市町村総合事務組合一般会計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岡山県市町村総合事務組合貸付金特別会計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19</v>
      </c>
      <c r="BX42" s="584"/>
      <c r="BY42" s="585" t="str">
        <f>IF('各会計、関係団体の財政状況及び健全化判断比率'!B76="","",'各会計、関係団体の財政状況及び健全化判断比率'!B76)</f>
        <v>岡山県市町村総合事務組合拠出金事業特別会計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20</v>
      </c>
      <c r="BX43" s="584"/>
      <c r="BY43" s="585" t="str">
        <f>IF('各会計、関係団体の財政状況及び健全化判断比率'!B77="","",'各会計、関係団体の財政状況及び健全化判断比率'!B77)</f>
        <v>岡山県市町村税整理組合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LaxEsoNqHLA1fENeEdyQjG/R4McGyjDMQuOc+kHECOltDhSbIJnpdStxTq0POjfA3KA0NfFx4/Ed7SpelDRdg==" saltValue="BYnAPPUJDb4luAFej7wU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55" zoomScaleNormal="55" zoomScaleSheetLayoutView="100" workbookViewId="0">
      <selection activeCell="P36" sqref="P3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537</v>
      </c>
      <c r="D34" s="1136"/>
      <c r="E34" s="1137"/>
      <c r="F34" s="32">
        <v>9.0299999999999994</v>
      </c>
      <c r="G34" s="33">
        <v>8.19</v>
      </c>
      <c r="H34" s="33">
        <v>7.7</v>
      </c>
      <c r="I34" s="33">
        <v>8.32</v>
      </c>
      <c r="J34" s="34">
        <v>8.66</v>
      </c>
      <c r="K34" s="22"/>
      <c r="L34" s="22"/>
      <c r="M34" s="22"/>
      <c r="N34" s="22"/>
      <c r="O34" s="22"/>
      <c r="P34" s="22"/>
    </row>
    <row r="35" spans="1:16" ht="39" customHeight="1" x14ac:dyDescent="0.2">
      <c r="A35" s="22"/>
      <c r="B35" s="35"/>
      <c r="C35" s="1132" t="s">
        <v>538</v>
      </c>
      <c r="D35" s="1132"/>
      <c r="E35" s="1133"/>
      <c r="F35" s="36">
        <v>10.119999999999999</v>
      </c>
      <c r="G35" s="37">
        <v>10.32</v>
      </c>
      <c r="H35" s="37">
        <v>14.76</v>
      </c>
      <c r="I35" s="37">
        <v>9.84</v>
      </c>
      <c r="J35" s="38">
        <v>7.93</v>
      </c>
      <c r="K35" s="22"/>
      <c r="L35" s="22"/>
      <c r="M35" s="22"/>
      <c r="N35" s="22"/>
      <c r="O35" s="22"/>
      <c r="P35" s="22"/>
    </row>
    <row r="36" spans="1:16" ht="39" customHeight="1" x14ac:dyDescent="0.2">
      <c r="A36" s="22"/>
      <c r="B36" s="35"/>
      <c r="C36" s="1132" t="s">
        <v>539</v>
      </c>
      <c r="D36" s="1132"/>
      <c r="E36" s="1133"/>
      <c r="F36" s="36">
        <v>0.67</v>
      </c>
      <c r="G36" s="37">
        <v>9.01</v>
      </c>
      <c r="H36" s="37">
        <v>6.34</v>
      </c>
      <c r="I36" s="37">
        <v>5.15</v>
      </c>
      <c r="J36" s="38">
        <v>3.53</v>
      </c>
      <c r="K36" s="22"/>
      <c r="L36" s="22"/>
      <c r="M36" s="22"/>
      <c r="N36" s="22"/>
      <c r="O36" s="22"/>
      <c r="P36" s="22"/>
    </row>
    <row r="37" spans="1:16" ht="39" customHeight="1" x14ac:dyDescent="0.2">
      <c r="A37" s="22"/>
      <c r="B37" s="35"/>
      <c r="C37" s="1132" t="s">
        <v>540</v>
      </c>
      <c r="D37" s="1132"/>
      <c r="E37" s="1133"/>
      <c r="F37" s="36">
        <v>0.8</v>
      </c>
      <c r="G37" s="37">
        <v>1.58</v>
      </c>
      <c r="H37" s="37">
        <v>2.59</v>
      </c>
      <c r="I37" s="37">
        <v>2.44</v>
      </c>
      <c r="J37" s="38">
        <v>1.73</v>
      </c>
      <c r="K37" s="22"/>
      <c r="L37" s="22"/>
      <c r="M37" s="22"/>
      <c r="N37" s="22"/>
      <c r="O37" s="22"/>
      <c r="P37" s="22"/>
    </row>
    <row r="38" spans="1:16" ht="39" customHeight="1" x14ac:dyDescent="0.2">
      <c r="A38" s="22"/>
      <c r="B38" s="35"/>
      <c r="C38" s="1132" t="s">
        <v>541</v>
      </c>
      <c r="D38" s="1132"/>
      <c r="E38" s="1133"/>
      <c r="F38" s="36">
        <v>0.87</v>
      </c>
      <c r="G38" s="37">
        <v>0.88</v>
      </c>
      <c r="H38" s="37">
        <v>0.89</v>
      </c>
      <c r="I38" s="37">
        <v>0.89</v>
      </c>
      <c r="J38" s="38">
        <v>0.85</v>
      </c>
      <c r="K38" s="22"/>
      <c r="L38" s="22"/>
      <c r="M38" s="22"/>
      <c r="N38" s="22"/>
      <c r="O38" s="22"/>
      <c r="P38" s="22"/>
    </row>
    <row r="39" spans="1:16" ht="39" customHeight="1" x14ac:dyDescent="0.2">
      <c r="A39" s="22"/>
      <c r="B39" s="35"/>
      <c r="C39" s="1132" t="s">
        <v>542</v>
      </c>
      <c r="D39" s="1132"/>
      <c r="E39" s="1133"/>
      <c r="F39" s="36">
        <v>3.3</v>
      </c>
      <c r="G39" s="37">
        <v>3.74</v>
      </c>
      <c r="H39" s="37">
        <v>1.1399999999999999</v>
      </c>
      <c r="I39" s="37">
        <v>0.46</v>
      </c>
      <c r="J39" s="38">
        <v>0.42</v>
      </c>
      <c r="K39" s="22"/>
      <c r="L39" s="22"/>
      <c r="M39" s="22"/>
      <c r="N39" s="22"/>
      <c r="O39" s="22"/>
      <c r="P39" s="22"/>
    </row>
    <row r="40" spans="1:16" ht="39" customHeight="1" x14ac:dyDescent="0.2">
      <c r="A40" s="22"/>
      <c r="B40" s="35"/>
      <c r="C40" s="1132" t="s">
        <v>543</v>
      </c>
      <c r="D40" s="1132"/>
      <c r="E40" s="1133"/>
      <c r="F40" s="36">
        <v>0.03</v>
      </c>
      <c r="G40" s="37">
        <v>0.23</v>
      </c>
      <c r="H40" s="37">
        <v>0.23</v>
      </c>
      <c r="I40" s="37">
        <v>0.17</v>
      </c>
      <c r="J40" s="38">
        <v>0.12</v>
      </c>
      <c r="K40" s="22"/>
      <c r="L40" s="22"/>
      <c r="M40" s="22"/>
      <c r="N40" s="22"/>
      <c r="O40" s="22"/>
      <c r="P40" s="22"/>
    </row>
    <row r="41" spans="1:16" ht="39" customHeight="1" x14ac:dyDescent="0.2">
      <c r="A41" s="22"/>
      <c r="B41" s="35"/>
      <c r="C41" s="1132" t="s">
        <v>544</v>
      </c>
      <c r="D41" s="1132"/>
      <c r="E41" s="1133"/>
      <c r="F41" s="36">
        <v>0.02</v>
      </c>
      <c r="G41" s="37">
        <v>0.02</v>
      </c>
      <c r="H41" s="37">
        <v>0</v>
      </c>
      <c r="I41" s="37">
        <v>0</v>
      </c>
      <c r="J41" s="38">
        <v>0</v>
      </c>
      <c r="K41" s="22"/>
      <c r="L41" s="22"/>
      <c r="M41" s="22"/>
      <c r="N41" s="22"/>
      <c r="O41" s="22"/>
      <c r="P41" s="22"/>
    </row>
    <row r="42" spans="1:16" ht="39" customHeight="1" x14ac:dyDescent="0.2">
      <c r="A42" s="22"/>
      <c r="B42" s="39"/>
      <c r="C42" s="1132" t="s">
        <v>545</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546</v>
      </c>
      <c r="D43" s="1134"/>
      <c r="E43" s="1135"/>
      <c r="F43" s="41">
        <v>0.28000000000000003</v>
      </c>
      <c r="G43" s="42">
        <v>0.28000000000000003</v>
      </c>
      <c r="H43" s="42">
        <v>0.3</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1TBNWHD49s2uj/AZJ/dwRk1d3MKsbpFvRjmbeejHhI+MndSLUfZ/r6wGr39SHcyELKRsaXOhYFsPHYraU+T5Q==" saltValue="wxcp88tRFUdXbpykm4Q+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70"/>
  <sheetViews>
    <sheetView showGridLines="0" zoomScale="70" zoomScaleNormal="70" zoomScaleSheetLayoutView="55" workbookViewId="0">
      <selection activeCell="U48" sqref="U48"/>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1870</v>
      </c>
      <c r="L45" s="58">
        <v>1935</v>
      </c>
      <c r="M45" s="58">
        <v>1918</v>
      </c>
      <c r="N45" s="58">
        <v>2006</v>
      </c>
      <c r="O45" s="59">
        <v>2197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1475</v>
      </c>
      <c r="L48" s="62">
        <v>1441</v>
      </c>
      <c r="M48" s="62">
        <v>1507</v>
      </c>
      <c r="N48" s="62">
        <v>1541</v>
      </c>
      <c r="O48" s="63">
        <v>1500</v>
      </c>
      <c r="P48" s="46"/>
      <c r="Q48" s="46"/>
      <c r="R48" s="46"/>
      <c r="S48" s="46"/>
      <c r="T48" s="46"/>
      <c r="U48" s="46"/>
    </row>
    <row r="49" spans="1:21" ht="30.75" customHeight="1" x14ac:dyDescent="0.2">
      <c r="A49" s="46"/>
      <c r="B49" s="1140"/>
      <c r="C49" s="1141"/>
      <c r="D49" s="60"/>
      <c r="E49" s="1146" t="s">
        <v>14</v>
      </c>
      <c r="F49" s="1146"/>
      <c r="G49" s="1146"/>
      <c r="H49" s="1146"/>
      <c r="I49" s="1146"/>
      <c r="J49" s="1147"/>
      <c r="K49" s="61">
        <v>46</v>
      </c>
      <c r="L49" s="62">
        <v>46</v>
      </c>
      <c r="M49" s="62">
        <v>47</v>
      </c>
      <c r="N49" s="62">
        <v>47</v>
      </c>
      <c r="O49" s="63">
        <v>49</v>
      </c>
      <c r="P49" s="46"/>
      <c r="Q49" s="46"/>
      <c r="R49" s="46"/>
      <c r="S49" s="46"/>
      <c r="T49" s="46"/>
      <c r="U49" s="46"/>
    </row>
    <row r="50" spans="1:21" ht="30.75" customHeight="1" x14ac:dyDescent="0.2">
      <c r="A50" s="46"/>
      <c r="B50" s="1140"/>
      <c r="C50" s="1141"/>
      <c r="D50" s="60"/>
      <c r="E50" s="1146" t="s">
        <v>15</v>
      </c>
      <c r="F50" s="1146"/>
      <c r="G50" s="1146"/>
      <c r="H50" s="1146"/>
      <c r="I50" s="1146"/>
      <c r="J50" s="1147"/>
      <c r="K50" s="61">
        <v>18</v>
      </c>
      <c r="L50" s="62">
        <v>3</v>
      </c>
      <c r="M50" s="62">
        <v>17</v>
      </c>
      <c r="N50" s="62">
        <v>17</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2474</v>
      </c>
      <c r="L52" s="62">
        <v>2547</v>
      </c>
      <c r="M52" s="62">
        <v>2465</v>
      </c>
      <c r="N52" s="62">
        <v>2493</v>
      </c>
      <c r="O52" s="63">
        <v>2623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935</v>
      </c>
      <c r="L53" s="67">
        <v>878</v>
      </c>
      <c r="M53" s="67">
        <v>1024</v>
      </c>
      <c r="N53" s="67">
        <v>1118</v>
      </c>
      <c r="O53" s="68">
        <v>1124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mKqoNOZusZMAgrdLLHSsqeKd9x6hjTFotl9ohdB8e6chLLgChA/15GHxjpoZ2lInHC0I+jV+lHkxYGYW7tLWCA==" saltValue="Od0WZhbBqlA8ZvWzzeKF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70" zoomScaleNormal="70" zoomScaleSheetLayoutView="100" workbookViewId="0">
      <selection activeCell="M43" sqref="M43"/>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s="94" customFormat="1" ht="15" customHeight="1" x14ac:dyDescent="0.2"/>
    <row r="8" s="94" customFormat="1" ht="15" customHeight="1" x14ac:dyDescent="0.2"/>
    <row r="9" s="94" customFormat="1" ht="15" customHeight="1" x14ac:dyDescent="0.2"/>
    <row r="10" s="94" customFormat="1" ht="15" customHeight="1" x14ac:dyDescent="0.2"/>
    <row r="11" s="94" customFormat="1" ht="15" customHeight="1" x14ac:dyDescent="0.2"/>
    <row r="12" s="94" customFormat="1"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69" t="s">
        <v>30</v>
      </c>
      <c r="C41" s="1170"/>
      <c r="D41" s="103"/>
      <c r="E41" s="1175" t="s">
        <v>31</v>
      </c>
      <c r="F41" s="1175"/>
      <c r="G41" s="1175"/>
      <c r="H41" s="1176"/>
      <c r="I41" s="330">
        <v>19680</v>
      </c>
      <c r="J41" s="331">
        <v>21227</v>
      </c>
      <c r="K41" s="331">
        <v>22245</v>
      </c>
      <c r="L41" s="331">
        <v>21857</v>
      </c>
      <c r="M41" s="332">
        <v>21965</v>
      </c>
    </row>
    <row r="42" spans="2:13" ht="27.75" customHeight="1" x14ac:dyDescent="0.2">
      <c r="B42" s="1171"/>
      <c r="C42" s="1172"/>
      <c r="D42" s="104"/>
      <c r="E42" s="1177" t="s">
        <v>32</v>
      </c>
      <c r="F42" s="1177"/>
      <c r="G42" s="1177"/>
      <c r="H42" s="1178"/>
      <c r="I42" s="333">
        <v>36</v>
      </c>
      <c r="J42" s="334">
        <v>59</v>
      </c>
      <c r="K42" s="334">
        <v>55</v>
      </c>
      <c r="L42" s="334">
        <v>51</v>
      </c>
      <c r="M42" s="335">
        <v>48</v>
      </c>
    </row>
    <row r="43" spans="2:13" ht="27.75" customHeight="1" x14ac:dyDescent="0.2">
      <c r="B43" s="1171"/>
      <c r="C43" s="1172"/>
      <c r="D43" s="104"/>
      <c r="E43" s="1177" t="s">
        <v>33</v>
      </c>
      <c r="F43" s="1177"/>
      <c r="G43" s="1177"/>
      <c r="H43" s="1178"/>
      <c r="I43" s="333">
        <v>14881</v>
      </c>
      <c r="J43" s="334">
        <v>13765</v>
      </c>
      <c r="K43" s="334">
        <v>13067</v>
      </c>
      <c r="L43" s="334">
        <v>12751</v>
      </c>
      <c r="M43" s="335">
        <v>12599</v>
      </c>
    </row>
    <row r="44" spans="2:13" ht="27.75" customHeight="1" x14ac:dyDescent="0.2">
      <c r="B44" s="1171"/>
      <c r="C44" s="1172"/>
      <c r="D44" s="104"/>
      <c r="E44" s="1177" t="s">
        <v>34</v>
      </c>
      <c r="F44" s="1177"/>
      <c r="G44" s="1177"/>
      <c r="H44" s="1178"/>
      <c r="I44" s="333">
        <v>471</v>
      </c>
      <c r="J44" s="334">
        <v>431</v>
      </c>
      <c r="K44" s="334">
        <v>390</v>
      </c>
      <c r="L44" s="334">
        <v>349</v>
      </c>
      <c r="M44" s="335">
        <v>306</v>
      </c>
    </row>
    <row r="45" spans="2:13" ht="27.75" customHeight="1" x14ac:dyDescent="0.2">
      <c r="B45" s="1171"/>
      <c r="C45" s="1172"/>
      <c r="D45" s="104"/>
      <c r="E45" s="1177" t="s">
        <v>35</v>
      </c>
      <c r="F45" s="1177"/>
      <c r="G45" s="1177"/>
      <c r="H45" s="1178"/>
      <c r="I45" s="333">
        <v>2705</v>
      </c>
      <c r="J45" s="334">
        <v>2651</v>
      </c>
      <c r="K45" s="334">
        <v>2755</v>
      </c>
      <c r="L45" s="334">
        <v>2627</v>
      </c>
      <c r="M45" s="335">
        <v>2853</v>
      </c>
    </row>
    <row r="46" spans="2:13" ht="27.75" customHeight="1" x14ac:dyDescent="0.2">
      <c r="B46" s="1171"/>
      <c r="C46" s="1172"/>
      <c r="D46" s="105"/>
      <c r="E46" s="1177" t="s">
        <v>36</v>
      </c>
      <c r="F46" s="1177"/>
      <c r="G46" s="1177"/>
      <c r="H46" s="1178"/>
      <c r="I46" s="333">
        <v>0</v>
      </c>
      <c r="J46" s="334">
        <v>0</v>
      </c>
      <c r="K46" s="334">
        <v>1</v>
      </c>
      <c r="L46" s="334">
        <v>1</v>
      </c>
      <c r="M46" s="335">
        <v>1</v>
      </c>
    </row>
    <row r="47" spans="2:13" ht="27.75" customHeight="1" x14ac:dyDescent="0.2">
      <c r="B47" s="1171"/>
      <c r="C47" s="1172"/>
      <c r="D47" s="106"/>
      <c r="E47" s="1179" t="s">
        <v>37</v>
      </c>
      <c r="F47" s="1180"/>
      <c r="G47" s="1180"/>
      <c r="H47" s="1181"/>
      <c r="I47" s="333" t="s">
        <v>490</v>
      </c>
      <c r="J47" s="334" t="s">
        <v>490</v>
      </c>
      <c r="K47" s="334" t="s">
        <v>490</v>
      </c>
      <c r="L47" s="334" t="s">
        <v>490</v>
      </c>
      <c r="M47" s="335" t="s">
        <v>490</v>
      </c>
    </row>
    <row r="48" spans="2:13" ht="27.75" customHeight="1" x14ac:dyDescent="0.2">
      <c r="B48" s="1171"/>
      <c r="C48" s="1172"/>
      <c r="D48" s="104"/>
      <c r="E48" s="1177" t="s">
        <v>38</v>
      </c>
      <c r="F48" s="1177"/>
      <c r="G48" s="1177"/>
      <c r="H48" s="1178"/>
      <c r="I48" s="333" t="s">
        <v>490</v>
      </c>
      <c r="J48" s="334" t="s">
        <v>490</v>
      </c>
      <c r="K48" s="334" t="s">
        <v>490</v>
      </c>
      <c r="L48" s="334" t="s">
        <v>490</v>
      </c>
      <c r="M48" s="335" t="s">
        <v>490</v>
      </c>
    </row>
    <row r="49" spans="2:13" ht="27.75" customHeight="1" x14ac:dyDescent="0.2">
      <c r="B49" s="1173"/>
      <c r="C49" s="1174"/>
      <c r="D49" s="104"/>
      <c r="E49" s="1177" t="s">
        <v>39</v>
      </c>
      <c r="F49" s="1177"/>
      <c r="G49" s="1177"/>
      <c r="H49" s="1178"/>
      <c r="I49" s="333" t="s">
        <v>490</v>
      </c>
      <c r="J49" s="334" t="s">
        <v>490</v>
      </c>
      <c r="K49" s="334" t="s">
        <v>490</v>
      </c>
      <c r="L49" s="334" t="s">
        <v>490</v>
      </c>
      <c r="M49" s="335" t="s">
        <v>490</v>
      </c>
    </row>
    <row r="50" spans="2:13" ht="27.75" customHeight="1" x14ac:dyDescent="0.2">
      <c r="B50" s="1182" t="s">
        <v>40</v>
      </c>
      <c r="C50" s="1183"/>
      <c r="D50" s="107"/>
      <c r="E50" s="1177" t="s">
        <v>41</v>
      </c>
      <c r="F50" s="1177"/>
      <c r="G50" s="1177"/>
      <c r="H50" s="1178"/>
      <c r="I50" s="333">
        <v>13401</v>
      </c>
      <c r="J50" s="334">
        <v>12985</v>
      </c>
      <c r="K50" s="334">
        <v>14340</v>
      </c>
      <c r="L50" s="334">
        <v>15253</v>
      </c>
      <c r="M50" s="335">
        <v>14941</v>
      </c>
    </row>
    <row r="51" spans="2:13" ht="27.75" customHeight="1" x14ac:dyDescent="0.2">
      <c r="B51" s="1171"/>
      <c r="C51" s="1172"/>
      <c r="D51" s="104"/>
      <c r="E51" s="1177" t="s">
        <v>42</v>
      </c>
      <c r="F51" s="1177"/>
      <c r="G51" s="1177"/>
      <c r="H51" s="1178"/>
      <c r="I51" s="333">
        <v>1350</v>
      </c>
      <c r="J51" s="334">
        <v>1370</v>
      </c>
      <c r="K51" s="334">
        <v>1346</v>
      </c>
      <c r="L51" s="334">
        <v>1330</v>
      </c>
      <c r="M51" s="335">
        <v>1295</v>
      </c>
    </row>
    <row r="52" spans="2:13" ht="27.75" customHeight="1" x14ac:dyDescent="0.2">
      <c r="B52" s="1173"/>
      <c r="C52" s="1174"/>
      <c r="D52" s="104"/>
      <c r="E52" s="1177" t="s">
        <v>43</v>
      </c>
      <c r="F52" s="1177"/>
      <c r="G52" s="1177"/>
      <c r="H52" s="1178"/>
      <c r="I52" s="333">
        <v>23376</v>
      </c>
      <c r="J52" s="334">
        <v>23551</v>
      </c>
      <c r="K52" s="334">
        <v>23865</v>
      </c>
      <c r="L52" s="334">
        <v>23120</v>
      </c>
      <c r="M52" s="335">
        <v>22533</v>
      </c>
    </row>
    <row r="53" spans="2:13" ht="27.75" customHeight="1" thickBot="1" x14ac:dyDescent="0.25">
      <c r="B53" s="1184" t="s">
        <v>19</v>
      </c>
      <c r="C53" s="1185"/>
      <c r="D53" s="108"/>
      <c r="E53" s="1186" t="s">
        <v>44</v>
      </c>
      <c r="F53" s="1186"/>
      <c r="G53" s="1186"/>
      <c r="H53" s="1187"/>
      <c r="I53" s="336">
        <v>-354</v>
      </c>
      <c r="J53" s="337">
        <v>227</v>
      </c>
      <c r="K53" s="337">
        <v>-1038</v>
      </c>
      <c r="L53" s="337">
        <v>-2067</v>
      </c>
      <c r="M53" s="338">
        <v>-997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h1T7NkYum1zOnVoKnupDPAsyM2tpEYgEeig10tngus8/Z6fmLbZlBFORas+++8GMxPmxpzubyE08dLxFUwmrg==" saltValue="wUp0jAeqHZodhjxkxtfn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70" zoomScaleNormal="70" zoomScaleSheetLayoutView="100" workbookViewId="0">
      <selection activeCell="J45" sqref="J45"/>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196" t="s">
        <v>46</v>
      </c>
      <c r="D55" s="1196"/>
      <c r="E55" s="1197"/>
      <c r="F55" s="339">
        <v>7147</v>
      </c>
      <c r="G55" s="339">
        <v>7108</v>
      </c>
      <c r="H55" s="340">
        <v>7000</v>
      </c>
    </row>
    <row r="56" spans="2:8" ht="52.5" customHeight="1" x14ac:dyDescent="0.2">
      <c r="B56" s="120"/>
      <c r="C56" s="1198" t="s">
        <v>47</v>
      </c>
      <c r="D56" s="1198"/>
      <c r="E56" s="1199"/>
      <c r="F56" s="341">
        <v>788</v>
      </c>
      <c r="G56" s="341">
        <v>1195</v>
      </c>
      <c r="H56" s="342">
        <v>1180</v>
      </c>
    </row>
    <row r="57" spans="2:8" ht="53.25" customHeight="1" x14ac:dyDescent="0.2">
      <c r="B57" s="120"/>
      <c r="C57" s="1200" t="s">
        <v>48</v>
      </c>
      <c r="D57" s="1200"/>
      <c r="E57" s="1201"/>
      <c r="F57" s="343">
        <v>6507</v>
      </c>
      <c r="G57" s="343">
        <v>6448</v>
      </c>
      <c r="H57" s="344">
        <v>6232</v>
      </c>
    </row>
    <row r="58" spans="2:8" ht="45.75" customHeight="1" x14ac:dyDescent="0.2">
      <c r="B58" s="121"/>
      <c r="C58" s="1188" t="s">
        <v>566</v>
      </c>
      <c r="D58" s="1189"/>
      <c r="E58" s="1190"/>
      <c r="F58" s="345">
        <v>2880</v>
      </c>
      <c r="G58" s="345">
        <v>2829</v>
      </c>
      <c r="H58" s="346">
        <v>2655</v>
      </c>
    </row>
    <row r="59" spans="2:8" ht="45.75" customHeight="1" x14ac:dyDescent="0.2">
      <c r="B59" s="121"/>
      <c r="C59" s="1188" t="s">
        <v>567</v>
      </c>
      <c r="D59" s="1189"/>
      <c r="E59" s="1190"/>
      <c r="F59" s="345">
        <v>739</v>
      </c>
      <c r="G59" s="345">
        <v>688</v>
      </c>
      <c r="H59" s="346">
        <v>632</v>
      </c>
    </row>
    <row r="60" spans="2:8" ht="45.75" customHeight="1" x14ac:dyDescent="0.2">
      <c r="B60" s="121"/>
      <c r="C60" s="1188" t="s">
        <v>568</v>
      </c>
      <c r="D60" s="1189"/>
      <c r="E60" s="1190"/>
      <c r="F60" s="345">
        <v>151</v>
      </c>
      <c r="G60" s="345">
        <v>351</v>
      </c>
      <c r="H60" s="346">
        <v>571</v>
      </c>
    </row>
    <row r="61" spans="2:8" ht="45.75" customHeight="1" x14ac:dyDescent="0.2">
      <c r="B61" s="121"/>
      <c r="C61" s="1188" t="s">
        <v>569</v>
      </c>
      <c r="D61" s="1189"/>
      <c r="E61" s="1190"/>
      <c r="F61" s="345">
        <v>293</v>
      </c>
      <c r="G61" s="345">
        <v>389</v>
      </c>
      <c r="H61" s="346">
        <v>442</v>
      </c>
    </row>
    <row r="62" spans="2:8" ht="45.75" customHeight="1" thickBot="1" x14ac:dyDescent="0.25">
      <c r="B62" s="122"/>
      <c r="C62" s="1191" t="s">
        <v>570</v>
      </c>
      <c r="D62" s="1192"/>
      <c r="E62" s="1193"/>
      <c r="F62" s="347">
        <v>448</v>
      </c>
      <c r="G62" s="347">
        <v>421</v>
      </c>
      <c r="H62" s="348">
        <v>393</v>
      </c>
    </row>
    <row r="63" spans="2:8" ht="52.5" customHeight="1" thickBot="1" x14ac:dyDescent="0.25">
      <c r="B63" s="123"/>
      <c r="C63" s="1194" t="s">
        <v>49</v>
      </c>
      <c r="D63" s="1194"/>
      <c r="E63" s="1195"/>
      <c r="F63" s="349">
        <v>14443</v>
      </c>
      <c r="G63" s="349">
        <v>14752</v>
      </c>
      <c r="H63" s="350">
        <v>14412</v>
      </c>
    </row>
    <row r="64" spans="2:8" ht="13" x14ac:dyDescent="0.2"/>
  </sheetData>
  <sheetProtection algorithmName="SHA-512" hashValue="xLXbBOLqi0eq2mw5vHxbt94UlsGTJ3hFhWWhCYzJBQWpab8wTz//kcrj2A960D/a2fEoiImWsFN8VyISImu+uw==" saltValue="+H/jGXUkxXtP+yKomFtn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143645</v>
      </c>
      <c r="E3" s="142"/>
      <c r="F3" s="143">
        <v>76347</v>
      </c>
      <c r="G3" s="144"/>
      <c r="H3" s="145"/>
    </row>
    <row r="4" spans="1:8" x14ac:dyDescent="0.2">
      <c r="A4" s="146"/>
      <c r="B4" s="147"/>
      <c r="C4" s="148"/>
      <c r="D4" s="149">
        <v>86195</v>
      </c>
      <c r="E4" s="150"/>
      <c r="F4" s="151">
        <v>41762</v>
      </c>
      <c r="G4" s="152"/>
      <c r="H4" s="153"/>
    </row>
    <row r="5" spans="1:8" x14ac:dyDescent="0.2">
      <c r="A5" s="134" t="s">
        <v>523</v>
      </c>
      <c r="B5" s="139"/>
      <c r="C5" s="140"/>
      <c r="D5" s="141">
        <v>98988</v>
      </c>
      <c r="E5" s="142"/>
      <c r="F5" s="143">
        <v>92919</v>
      </c>
      <c r="G5" s="144"/>
      <c r="H5" s="145"/>
    </row>
    <row r="6" spans="1:8" x14ac:dyDescent="0.2">
      <c r="A6" s="146"/>
      <c r="B6" s="147"/>
      <c r="C6" s="148"/>
      <c r="D6" s="149">
        <v>58013</v>
      </c>
      <c r="E6" s="150"/>
      <c r="F6" s="151">
        <v>54128</v>
      </c>
      <c r="G6" s="152"/>
      <c r="H6" s="153"/>
    </row>
    <row r="7" spans="1:8" x14ac:dyDescent="0.2">
      <c r="A7" s="134" t="s">
        <v>524</v>
      </c>
      <c r="B7" s="139"/>
      <c r="C7" s="140"/>
      <c r="D7" s="141">
        <v>99807</v>
      </c>
      <c r="E7" s="142"/>
      <c r="F7" s="143">
        <v>103663</v>
      </c>
      <c r="G7" s="144"/>
      <c r="H7" s="145"/>
    </row>
    <row r="8" spans="1:8" x14ac:dyDescent="0.2">
      <c r="A8" s="146"/>
      <c r="B8" s="147"/>
      <c r="C8" s="148"/>
      <c r="D8" s="149">
        <v>75462</v>
      </c>
      <c r="E8" s="150"/>
      <c r="F8" s="151">
        <v>64346</v>
      </c>
      <c r="G8" s="152"/>
      <c r="H8" s="153"/>
    </row>
    <row r="9" spans="1:8" x14ac:dyDescent="0.2">
      <c r="A9" s="134" t="s">
        <v>525</v>
      </c>
      <c r="B9" s="139"/>
      <c r="C9" s="140"/>
      <c r="D9" s="141">
        <v>61826</v>
      </c>
      <c r="E9" s="142"/>
      <c r="F9" s="143">
        <v>92012</v>
      </c>
      <c r="G9" s="144"/>
      <c r="H9" s="145"/>
    </row>
    <row r="10" spans="1:8" x14ac:dyDescent="0.2">
      <c r="A10" s="146"/>
      <c r="B10" s="147"/>
      <c r="C10" s="148"/>
      <c r="D10" s="149">
        <v>34232</v>
      </c>
      <c r="E10" s="150"/>
      <c r="F10" s="151">
        <v>61382</v>
      </c>
      <c r="G10" s="152"/>
      <c r="H10" s="153"/>
    </row>
    <row r="11" spans="1:8" x14ac:dyDescent="0.2">
      <c r="A11" s="134" t="s">
        <v>526</v>
      </c>
      <c r="B11" s="139"/>
      <c r="C11" s="140"/>
      <c r="D11" s="141">
        <v>67364</v>
      </c>
      <c r="E11" s="142"/>
      <c r="F11" s="143">
        <v>91317</v>
      </c>
      <c r="G11" s="144"/>
      <c r="H11" s="145"/>
    </row>
    <row r="12" spans="1:8" x14ac:dyDescent="0.2">
      <c r="A12" s="146"/>
      <c r="B12" s="147"/>
      <c r="C12" s="154"/>
      <c r="D12" s="149">
        <v>49168</v>
      </c>
      <c r="E12" s="150"/>
      <c r="F12" s="151">
        <v>56480</v>
      </c>
      <c r="G12" s="152"/>
      <c r="H12" s="153"/>
    </row>
    <row r="13" spans="1:8" x14ac:dyDescent="0.2">
      <c r="A13" s="134"/>
      <c r="B13" s="139"/>
      <c r="C13" s="140"/>
      <c r="D13" s="141">
        <v>94326</v>
      </c>
      <c r="E13" s="142"/>
      <c r="F13" s="143">
        <v>91252</v>
      </c>
      <c r="G13" s="155"/>
      <c r="H13" s="145"/>
    </row>
    <row r="14" spans="1:8" x14ac:dyDescent="0.2">
      <c r="A14" s="146"/>
      <c r="B14" s="147"/>
      <c r="C14" s="148"/>
      <c r="D14" s="149">
        <v>60614</v>
      </c>
      <c r="E14" s="150"/>
      <c r="F14" s="151">
        <v>55620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0.7</v>
      </c>
      <c r="C19" s="156">
        <f>ROUND(VALUE(SUBSTITUTE(実質収支比率等に係る経年分析!G$48,"▲","-")),2)</f>
        <v>9.0399999999999991</v>
      </c>
      <c r="D19" s="156">
        <f>ROUND(VALUE(SUBSTITUTE(実質収支比率等に係る経年分析!H$48,"▲","-")),2)</f>
        <v>6.35</v>
      </c>
      <c r="E19" s="156">
        <f>ROUND(VALUE(SUBSTITUTE(実質収支比率等に係る経年分析!I$48,"▲","-")),2)</f>
        <v>5.16</v>
      </c>
      <c r="F19" s="156">
        <f>ROUND(VALUE(SUBSTITUTE(実質収支比率等に係る経年分析!J$48,"▲","-")),2)</f>
        <v>3.53</v>
      </c>
    </row>
    <row r="20" spans="1:11" x14ac:dyDescent="0.2">
      <c r="A20" s="156" t="s">
        <v>53</v>
      </c>
      <c r="B20" s="156">
        <f>ROUND(VALUE(SUBSTITUTE(実質収支比率等に係る経年分析!F$47,"▲","-")),2)</f>
        <v>49.41</v>
      </c>
      <c r="C20" s="156">
        <f>ROUND(VALUE(SUBSTITUTE(実質収支比率等に係る経年分析!G$47,"▲","-")),2)</f>
        <v>45.51</v>
      </c>
      <c r="D20" s="156">
        <f>ROUND(VALUE(SUBSTITUTE(実質収支比率等に係る経年分析!H$47,"▲","-")),2)</f>
        <v>56.09</v>
      </c>
      <c r="E20" s="156">
        <f>ROUND(VALUE(SUBSTITUTE(実質収支比率等に係る経年分析!I$47,"▲","-")),2)</f>
        <v>55.78</v>
      </c>
      <c r="F20" s="156">
        <f>ROUND(VALUE(SUBSTITUTE(実質収支比率等に係る経年分析!J$47,"▲","-")),2)</f>
        <v>53.59</v>
      </c>
    </row>
    <row r="21" spans="1:11" x14ac:dyDescent="0.2">
      <c r="A21" s="156" t="s">
        <v>54</v>
      </c>
      <c r="B21" s="156">
        <f>IF(ISNUMBER(VALUE(SUBSTITUTE(実質収支比率等に係る経年分析!F$49,"▲","-"))),ROUND(VALUE(SUBSTITUTE(実質収支比率等に係る経年分析!F$49,"▲","-")),2),NA())</f>
        <v>-3.35</v>
      </c>
      <c r="C21" s="156">
        <f>IF(ISNUMBER(VALUE(SUBSTITUTE(実質収支比率等に係る経年分析!G$49,"▲","-"))),ROUND(VALUE(SUBSTITUTE(実質収支比率等に係る経年分析!G$49,"▲","-")),2),NA())</f>
        <v>6.61</v>
      </c>
      <c r="D21" s="156">
        <f>IF(ISNUMBER(VALUE(SUBSTITUTE(実質収支比率等に係る経年分析!H$49,"▲","-"))),ROUND(VALUE(SUBSTITUTE(実質収支比率等に係る経年分析!H$49,"▲","-")),2),NA())</f>
        <v>6.19</v>
      </c>
      <c r="E21" s="156">
        <f>IF(ISNUMBER(VALUE(SUBSTITUTE(実質収支比率等に係る経年分析!I$49,"▲","-"))),ROUND(VALUE(SUBSTITUTE(実質収支比率等に係る経年分析!I$49,"▲","-")),2),NA())</f>
        <v>-1.49</v>
      </c>
      <c r="F21" s="156">
        <f>IF(ISNUMBER(VALUE(SUBSTITUTE(実質収支比率等に係る経年分析!J$49,"▲","-"))),ROUND(VALUE(SUBSTITUTE(実質収支比率等に係る経年分析!J$49,"▲","-")),2),NA())</f>
        <v>-2.33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0.28000000000000003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0.28000000000000003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井原市美星地区畑地かんがい給水事業特別会計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井原市下水道事業会計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0.12</v>
      </c>
    </row>
    <row r="31" spans="1:11" x14ac:dyDescent="0.2">
      <c r="A31" s="157" t="str">
        <f>IF(連結実質赤字比率に係る赤字・黒字の構成分析!C$39="",NA(),連結実質赤字比率に係る赤字・黒字の構成分析!C$39)</f>
        <v>井原市国民健康保険事業特別会計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3.3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3.74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1.1399999999999999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0.42</v>
      </c>
    </row>
    <row r="32" spans="1:11" x14ac:dyDescent="0.2">
      <c r="A32" s="157" t="str">
        <f>IF(連結実質赤字比率に係る赤字・黒字の構成分析!C$38="",NA(),連結実質赤字比率に係る赤字・黒字の構成分析!C$38)</f>
        <v>井原市工業用水道事業会計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0.85</v>
      </c>
    </row>
    <row r="33" spans="1:16" x14ac:dyDescent="0.2">
      <c r="A33" s="157" t="str">
        <f>IF(連結実質赤字比率に係る赤字・黒字の構成分析!C$37="",NA(),連結実質赤字比率に係る赤字・黒字の構成分析!C$37)</f>
        <v>井原市介護保険事業特別会計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2.59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1.73</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6.34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3.53</v>
      </c>
    </row>
    <row r="35" spans="1:16" x14ac:dyDescent="0.2">
      <c r="A35" s="157" t="str">
        <f>IF(連結実質赤字比率に係る赤字・黒字の構成分析!C$35="",NA(),連結実質赤字比率に係る赤字・黒字の構成分析!C$35)</f>
        <v>井原市病院事業会計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10.119999999999999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10.32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14.76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9.84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7.93</v>
      </c>
    </row>
    <row r="36" spans="1:16" x14ac:dyDescent="0.2">
      <c r="A36" s="157" t="str">
        <f>IF(連結実質赤字比率に係る赤字・黒字の構成分析!C$34="",NA(),連結実質赤字比率に係る赤字・黒字の構成分析!C$34)</f>
        <v>井原市水道事業会計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9.0299999999999994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8.19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8.32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2474</v>
      </c>
      <c r="E42" s="158"/>
      <c r="F42" s="158"/>
      <c r="G42" s="158">
        <f>'実質公債費比率（分子）の構造'!L$52</f>
        <v>2547</v>
      </c>
      <c r="H42" s="158"/>
      <c r="I42" s="158"/>
      <c r="J42" s="158">
        <f>'実質公債費比率（分子）の構造'!M$52</f>
        <v>2465</v>
      </c>
      <c r="K42" s="158"/>
      <c r="L42" s="158"/>
      <c r="M42" s="158">
        <f>'実質公債費比率（分子）の構造'!N$52</f>
        <v>2493</v>
      </c>
      <c r="N42" s="158"/>
      <c r="O42" s="158"/>
      <c r="P42" s="158">
        <f>'実質公債費比率（分子）の構造'!O$52</f>
        <v>2623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18</v>
      </c>
      <c r="C44" s="158"/>
      <c r="D44" s="158"/>
      <c r="E44" s="158">
        <f>'実質公債費比率（分子）の構造'!L$50</f>
        <v>3</v>
      </c>
      <c r="F44" s="158"/>
      <c r="G44" s="158"/>
      <c r="H44" s="158">
        <f>'実質公債費比率（分子）の構造'!M$50</f>
        <v>17</v>
      </c>
      <c r="I44" s="158"/>
      <c r="J44" s="158"/>
      <c r="K44" s="158">
        <f>'実質公債費比率（分子）の構造'!N$50</f>
        <v>17</v>
      </c>
      <c r="L44" s="158"/>
      <c r="M44" s="158"/>
      <c r="N44" s="158">
        <f>'実質公債費比率（分子）の構造'!O$50</f>
        <v>1</v>
      </c>
      <c r="O44" s="158"/>
      <c r="P44" s="158"/>
    </row>
    <row r="45" spans="1:16" x14ac:dyDescent="0.2">
      <c r="A45" s="158" t="s">
        <v>63</v>
      </c>
      <c r="B45" s="158">
        <f>'実質公債費比率（分子）の構造'!K$49</f>
        <v>46</v>
      </c>
      <c r="C45" s="158"/>
      <c r="D45" s="158"/>
      <c r="E45" s="158">
        <f>'実質公債費比率（分子）の構造'!L$49</f>
        <v>46</v>
      </c>
      <c r="F45" s="158"/>
      <c r="G45" s="158"/>
      <c r="H45" s="158">
        <f>'実質公債費比率（分子）の構造'!M$49</f>
        <v>47</v>
      </c>
      <c r="I45" s="158"/>
      <c r="J45" s="158"/>
      <c r="K45" s="158">
        <f>'実質公債費比率（分子）の構造'!N$49</f>
        <v>47</v>
      </c>
      <c r="L45" s="158"/>
      <c r="M45" s="158"/>
      <c r="N45" s="158">
        <f>'実質公債費比率（分子）の構造'!O$49</f>
        <v>49</v>
      </c>
      <c r="O45" s="158"/>
      <c r="P45" s="158"/>
    </row>
    <row r="46" spans="1:16" x14ac:dyDescent="0.2">
      <c r="A46" s="158" t="s">
        <v>64</v>
      </c>
      <c r="B46" s="158">
        <f>'実質公債費比率（分子）の構造'!K$48</f>
        <v>1475</v>
      </c>
      <c r="C46" s="158"/>
      <c r="D46" s="158"/>
      <c r="E46" s="158">
        <f>'実質公債費比率（分子）の構造'!L$48</f>
        <v>1441</v>
      </c>
      <c r="F46" s="158"/>
      <c r="G46" s="158"/>
      <c r="H46" s="158">
        <f>'実質公債費比率（分子）の構造'!M$48</f>
        <v>1507</v>
      </c>
      <c r="I46" s="158"/>
      <c r="J46" s="158"/>
      <c r="K46" s="158">
        <f>'実質公債費比率（分子）の構造'!N$48</f>
        <v>1541</v>
      </c>
      <c r="L46" s="158"/>
      <c r="M46" s="158"/>
      <c r="N46" s="158">
        <f>'実質公債費比率（分子）の構造'!O$48</f>
        <v>1500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1870</v>
      </c>
      <c r="C49" s="158"/>
      <c r="D49" s="158"/>
      <c r="E49" s="158">
        <f>'実質公債費比率（分子）の構造'!L$45</f>
        <v>1935</v>
      </c>
      <c r="F49" s="158"/>
      <c r="G49" s="158"/>
      <c r="H49" s="158">
        <f>'実質公債費比率（分子）の構造'!M$45</f>
        <v>1918</v>
      </c>
      <c r="I49" s="158"/>
      <c r="J49" s="158"/>
      <c r="K49" s="158">
        <f>'実質公債費比率（分子）の構造'!N$45</f>
        <v>2006</v>
      </c>
      <c r="L49" s="158"/>
      <c r="M49" s="158"/>
      <c r="N49" s="158">
        <f>'実質公債費比率（分子）の構造'!O$45</f>
        <v>2197</v>
      </c>
      <c r="O49" s="158"/>
      <c r="P49" s="158"/>
    </row>
    <row r="50" spans="1:16" x14ac:dyDescent="0.2">
      <c r="A50" s="158" t="s">
        <v>67</v>
      </c>
      <c r="B50" s="158" t="e">
        <f>NA()</f>
        <v>#N/A</v>
      </c>
      <c r="C50" s="158">
        <f>IF(ISNUMBER('実質公債費比率（分子）の構造'!K$53),'実質公債費比率（分子）の構造'!K$53,NA())</f>
        <v>935</v>
      </c>
      <c r="D50" s="158" t="e">
        <f>NA()</f>
        <v>#N/A</v>
      </c>
      <c r="E50" s="158" t="e">
        <f>NA()</f>
        <v>#N/A</v>
      </c>
      <c r="F50" s="158">
        <f>IF(ISNUMBER('実質公債費比率（分子）の構造'!L$53),'実質公債費比率（分子）の構造'!L$53,NA())</f>
        <v>878</v>
      </c>
      <c r="G50" s="158" t="e">
        <f>NA()</f>
        <v>#N/A</v>
      </c>
      <c r="H50" s="158" t="e">
        <f>NA()</f>
        <v>#N/A</v>
      </c>
      <c r="I50" s="158">
        <f>IF(ISNUMBER('実質公債費比率（分子）の構造'!M$53),'実質公債費比率（分子）の構造'!M$53,NA())</f>
        <v>1024</v>
      </c>
      <c r="J50" s="158" t="e">
        <f>NA()</f>
        <v>#N/A</v>
      </c>
      <c r="K50" s="158" t="e">
        <f>NA()</f>
        <v>#N/A</v>
      </c>
      <c r="L50" s="158">
        <f>IF(ISNUMBER('実質公債費比率（分子）の構造'!N$53),'実質公債費比率（分子）の構造'!N$53,NA())</f>
        <v>1118</v>
      </c>
      <c r="M50" s="158" t="e">
        <f>NA()</f>
        <v>#N/A</v>
      </c>
      <c r="N50" s="158" t="e">
        <f>NA()</f>
        <v>#N/A</v>
      </c>
      <c r="O50" s="158">
        <f>IF(ISNUMBER('実質公債費比率（分子）の構造'!O$53),'実質公債費比率（分子）の構造'!O$53,NA())</f>
        <v>1124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23376</v>
      </c>
      <c r="E56" s="157"/>
      <c r="F56" s="157"/>
      <c r="G56" s="157">
        <f>'将来負担比率（分子）の構造'!J$52</f>
        <v>23551</v>
      </c>
      <c r="H56" s="157"/>
      <c r="I56" s="157"/>
      <c r="J56" s="157">
        <f>'将来負担比率（分子）の構造'!K$52</f>
        <v>23865</v>
      </c>
      <c r="K56" s="157"/>
      <c r="L56" s="157"/>
      <c r="M56" s="157">
        <f>'将来負担比率（分子）の構造'!L$52</f>
        <v>23120</v>
      </c>
      <c r="N56" s="157"/>
      <c r="O56" s="157"/>
      <c r="P56" s="157">
        <f>'将来負担比率（分子）の構造'!M$52</f>
        <v>22533</v>
      </c>
    </row>
    <row r="57" spans="1:16" x14ac:dyDescent="0.2">
      <c r="A57" s="157" t="s">
        <v>42</v>
      </c>
      <c r="B57" s="157"/>
      <c r="C57" s="157"/>
      <c r="D57" s="157">
        <f>'将来負担比率（分子）の構造'!I$51</f>
        <v>1350</v>
      </c>
      <c r="E57" s="157"/>
      <c r="F57" s="157"/>
      <c r="G57" s="157">
        <f>'将来負担比率（分子）の構造'!J$51</f>
        <v>1370</v>
      </c>
      <c r="H57" s="157"/>
      <c r="I57" s="157"/>
      <c r="J57" s="157">
        <f>'将来負担比率（分子）の構造'!K$51</f>
        <v>1346</v>
      </c>
      <c r="K57" s="157"/>
      <c r="L57" s="157"/>
      <c r="M57" s="157">
        <f>'将来負担比率（分子）の構造'!L$51</f>
        <v>1330</v>
      </c>
      <c r="N57" s="157"/>
      <c r="O57" s="157"/>
      <c r="P57" s="157">
        <f>'将来負担比率（分子）の構造'!M$51</f>
        <v>1295</v>
      </c>
    </row>
    <row r="58" spans="1:16" x14ac:dyDescent="0.2">
      <c r="A58" s="157" t="s">
        <v>41</v>
      </c>
      <c r="B58" s="157"/>
      <c r="C58" s="157"/>
      <c r="D58" s="157">
        <f>'将来負担比率（分子）の構造'!I$50</f>
        <v>13401</v>
      </c>
      <c r="E58" s="157"/>
      <c r="F58" s="157"/>
      <c r="G58" s="157">
        <f>'将来負担比率（分子）の構造'!J$50</f>
        <v>12985</v>
      </c>
      <c r="H58" s="157"/>
      <c r="I58" s="157"/>
      <c r="J58" s="157">
        <f>'将来負担比率（分子）の構造'!K$50</f>
        <v>14340</v>
      </c>
      <c r="K58" s="157"/>
      <c r="L58" s="157"/>
      <c r="M58" s="157">
        <f>'将来負担比率（分子）の構造'!L$50</f>
        <v>15253</v>
      </c>
      <c r="N58" s="157"/>
      <c r="O58" s="157"/>
      <c r="P58" s="157">
        <f>'将来負担比率（分子）の構造'!M$50</f>
        <v>14941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0</v>
      </c>
      <c r="C61" s="157"/>
      <c r="D61" s="157"/>
      <c r="E61" s="157">
        <f>'将来負担比率（分子）の構造'!J$46</f>
        <v>0</v>
      </c>
      <c r="F61" s="157"/>
      <c r="G61" s="157"/>
      <c r="H61" s="157">
        <f>'将来負担比率（分子）の構造'!K$46</f>
        <v>1</v>
      </c>
      <c r="I61" s="157"/>
      <c r="J61" s="157"/>
      <c r="K61" s="157">
        <f>'将来負担比率（分子）の構造'!L$46</f>
        <v>1</v>
      </c>
      <c r="L61" s="157"/>
      <c r="M61" s="157"/>
      <c r="N61" s="157">
        <f>'将来負担比率（分子）の構造'!M$46</f>
        <v>1</v>
      </c>
      <c r="O61" s="157"/>
      <c r="P61" s="157"/>
    </row>
    <row r="62" spans="1:16" x14ac:dyDescent="0.2">
      <c r="A62" s="157" t="s">
        <v>35</v>
      </c>
      <c r="B62" s="157">
        <f>'将来負担比率（分子）の構造'!I$45</f>
        <v>2705</v>
      </c>
      <c r="C62" s="157"/>
      <c r="D62" s="157"/>
      <c r="E62" s="157">
        <f>'将来負担比率（分子）の構造'!J$45</f>
        <v>2651</v>
      </c>
      <c r="F62" s="157"/>
      <c r="G62" s="157"/>
      <c r="H62" s="157">
        <f>'将来負担比率（分子）の構造'!K$45</f>
        <v>2755</v>
      </c>
      <c r="I62" s="157"/>
      <c r="J62" s="157"/>
      <c r="K62" s="157">
        <f>'将来負担比率（分子）の構造'!L$45</f>
        <v>2627</v>
      </c>
      <c r="L62" s="157"/>
      <c r="M62" s="157"/>
      <c r="N62" s="157">
        <f>'将来負担比率（分子）の構造'!M$45</f>
        <v>2853</v>
      </c>
      <c r="O62" s="157"/>
      <c r="P62" s="157"/>
    </row>
    <row r="63" spans="1:16" x14ac:dyDescent="0.2">
      <c r="A63" s="157" t="s">
        <v>34</v>
      </c>
      <c r="B63" s="157">
        <f>'将来負担比率（分子）の構造'!I$44</f>
        <v>471</v>
      </c>
      <c r="C63" s="157"/>
      <c r="D63" s="157"/>
      <c r="E63" s="157">
        <f>'将来負担比率（分子）の構造'!J$44</f>
        <v>431</v>
      </c>
      <c r="F63" s="157"/>
      <c r="G63" s="157"/>
      <c r="H63" s="157">
        <f>'将来負担比率（分子）の構造'!K$44</f>
        <v>390</v>
      </c>
      <c r="I63" s="157"/>
      <c r="J63" s="157"/>
      <c r="K63" s="157">
        <f>'将来負担比率（分子）の構造'!L$44</f>
        <v>349</v>
      </c>
      <c r="L63" s="157"/>
      <c r="M63" s="157"/>
      <c r="N63" s="157">
        <f>'将来負担比率（分子）の構造'!M$44</f>
        <v>306</v>
      </c>
      <c r="O63" s="157"/>
      <c r="P63" s="157"/>
    </row>
    <row r="64" spans="1:16" x14ac:dyDescent="0.2">
      <c r="A64" s="157" t="s">
        <v>33</v>
      </c>
      <c r="B64" s="157">
        <f>'将来負担比率（分子）の構造'!I$43</f>
        <v>14881</v>
      </c>
      <c r="C64" s="157"/>
      <c r="D64" s="157"/>
      <c r="E64" s="157">
        <f>'将来負担比率（分子）の構造'!J$43</f>
        <v>13765</v>
      </c>
      <c r="F64" s="157"/>
      <c r="G64" s="157"/>
      <c r="H64" s="157">
        <f>'将来負担比率（分子）の構造'!K$43</f>
        <v>13067</v>
      </c>
      <c r="I64" s="157"/>
      <c r="J64" s="157"/>
      <c r="K64" s="157">
        <f>'将来負担比率（分子）の構造'!L$43</f>
        <v>12751</v>
      </c>
      <c r="L64" s="157"/>
      <c r="M64" s="157"/>
      <c r="N64" s="157">
        <f>'将来負担比率（分子）の構造'!M$43</f>
        <v>12599</v>
      </c>
      <c r="O64" s="157"/>
      <c r="P64" s="157"/>
    </row>
    <row r="65" spans="1:16" x14ac:dyDescent="0.2">
      <c r="A65" s="157" t="s">
        <v>32</v>
      </c>
      <c r="B65" s="157">
        <f>'将来負担比率（分子）の構造'!I$42</f>
        <v>36</v>
      </c>
      <c r="C65" s="157"/>
      <c r="D65" s="157"/>
      <c r="E65" s="157">
        <f>'将来負担比率（分子）の構造'!J$42</f>
        <v>59</v>
      </c>
      <c r="F65" s="157"/>
      <c r="G65" s="157"/>
      <c r="H65" s="157">
        <f>'将来負担比率（分子）の構造'!K$42</f>
        <v>55</v>
      </c>
      <c r="I65" s="157"/>
      <c r="J65" s="157"/>
      <c r="K65" s="157">
        <f>'将来負担比率（分子）の構造'!L$42</f>
        <v>51</v>
      </c>
      <c r="L65" s="157"/>
      <c r="M65" s="157"/>
      <c r="N65" s="157">
        <f>'将来負担比率（分子）の構造'!M$42</f>
        <v>48</v>
      </c>
      <c r="O65" s="157"/>
      <c r="P65" s="157"/>
    </row>
    <row r="66" spans="1:16" x14ac:dyDescent="0.2">
      <c r="A66" s="157" t="s">
        <v>31</v>
      </c>
      <c r="B66" s="157">
        <f>'将来負担比率（分子）の構造'!I$41</f>
        <v>19680</v>
      </c>
      <c r="C66" s="157"/>
      <c r="D66" s="157"/>
      <c r="E66" s="157">
        <f>'将来負担比率（分子）の構造'!J$41</f>
        <v>21227</v>
      </c>
      <c r="F66" s="157"/>
      <c r="G66" s="157"/>
      <c r="H66" s="157">
        <f>'将来負担比率（分子）の構造'!K$41</f>
        <v>22245</v>
      </c>
      <c r="I66" s="157"/>
      <c r="J66" s="157"/>
      <c r="K66" s="157">
        <f>'将来負担比率（分子）の構造'!L$41</f>
        <v>21857</v>
      </c>
      <c r="L66" s="157"/>
      <c r="M66" s="157"/>
      <c r="N66" s="157">
        <f>'将来負担比率（分子）の構造'!M$41</f>
        <v>21965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227</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7147</v>
      </c>
      <c r="C72" s="161">
        <f>基金残高に係る経年分析!G55</f>
        <v>7108</v>
      </c>
      <c r="D72" s="161">
        <f>基金残高に係る経年分析!H55</f>
        <v>7000</v>
      </c>
    </row>
    <row r="73" spans="1:16" x14ac:dyDescent="0.2">
      <c r="A73" s="160" t="s">
        <v>74</v>
      </c>
      <c r="B73" s="161">
        <f>基金残高に係る経年分析!F56</f>
        <v>788</v>
      </c>
      <c r="C73" s="161">
        <f>基金残高に係る経年分析!G56</f>
        <v>1195</v>
      </c>
      <c r="D73" s="161">
        <f>基金残高に係る経年分析!H56</f>
        <v>1180</v>
      </c>
    </row>
    <row r="74" spans="1:16" x14ac:dyDescent="0.2">
      <c r="A74" s="160" t="s">
        <v>75</v>
      </c>
      <c r="B74" s="161">
        <f>基金残高に係る経年分析!F57</f>
        <v>6507</v>
      </c>
      <c r="C74" s="161">
        <f>基金残高に係る経年分析!G57</f>
        <v>6448</v>
      </c>
      <c r="D74" s="161">
        <f>基金残高に係る経年分析!H57</f>
        <v>6232</v>
      </c>
    </row>
  </sheetData>
  <sheetProtection algorithmName="SHA-512" hashValue="QkKm6qPYthqHAHiSMZS+kAf4KxBl1BwEjiXeg5+YEkCgucPn4Rad61H66Sxk6I6qMnHz47Swm11706OEAxLHNQ==" saltValue="MPVDdyshH9CaTK6Ua/tD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4477456</v>
      </c>
      <c r="S5" s="600"/>
      <c r="T5" s="600"/>
      <c r="U5" s="600"/>
      <c r="V5" s="600"/>
      <c r="W5" s="600"/>
      <c r="X5" s="600"/>
      <c r="Y5" s="601"/>
      <c r="Z5" s="602">
        <v>18.7</v>
      </c>
      <c r="AA5" s="602"/>
      <c r="AB5" s="602"/>
      <c r="AC5" s="602"/>
      <c r="AD5" s="603">
        <v>4325976</v>
      </c>
      <c r="AE5" s="603"/>
      <c r="AF5" s="603"/>
      <c r="AG5" s="603"/>
      <c r="AH5" s="603"/>
      <c r="AI5" s="603"/>
      <c r="AJ5" s="603"/>
      <c r="AK5" s="603"/>
      <c r="AL5" s="604">
        <v>32.6</v>
      </c>
      <c r="AM5" s="605"/>
      <c r="AN5" s="605"/>
      <c r="AO5" s="606"/>
      <c r="AP5" s="596" t="s">
        <v>216</v>
      </c>
      <c r="AQ5" s="597"/>
      <c r="AR5" s="597"/>
      <c r="AS5" s="597"/>
      <c r="AT5" s="597"/>
      <c r="AU5" s="597"/>
      <c r="AV5" s="597"/>
      <c r="AW5" s="597"/>
      <c r="AX5" s="597"/>
      <c r="AY5" s="597"/>
      <c r="AZ5" s="597"/>
      <c r="BA5" s="597"/>
      <c r="BB5" s="597"/>
      <c r="BC5" s="597"/>
      <c r="BD5" s="597"/>
      <c r="BE5" s="597"/>
      <c r="BF5" s="598"/>
      <c r="BG5" s="610">
        <v>4325976</v>
      </c>
      <c r="BH5" s="611"/>
      <c r="BI5" s="611"/>
      <c r="BJ5" s="611"/>
      <c r="BK5" s="611"/>
      <c r="BL5" s="611"/>
      <c r="BM5" s="611"/>
      <c r="BN5" s="612"/>
      <c r="BO5" s="613">
        <v>96.6</v>
      </c>
      <c r="BP5" s="613"/>
      <c r="BQ5" s="613"/>
      <c r="BR5" s="613"/>
      <c r="BS5" s="614">
        <v>69298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264800</v>
      </c>
      <c r="S6" s="611"/>
      <c r="T6" s="611"/>
      <c r="U6" s="611"/>
      <c r="V6" s="611"/>
      <c r="W6" s="611"/>
      <c r="X6" s="611"/>
      <c r="Y6" s="612"/>
      <c r="Z6" s="613">
        <v>1.1000000000000001</v>
      </c>
      <c r="AA6" s="613"/>
      <c r="AB6" s="613"/>
      <c r="AC6" s="613"/>
      <c r="AD6" s="614">
        <v>264800</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4325976</v>
      </c>
      <c r="BH6" s="611"/>
      <c r="BI6" s="611"/>
      <c r="BJ6" s="611"/>
      <c r="BK6" s="611"/>
      <c r="BL6" s="611"/>
      <c r="BM6" s="611"/>
      <c r="BN6" s="612"/>
      <c r="BO6" s="613">
        <v>96.6</v>
      </c>
      <c r="BP6" s="613"/>
      <c r="BQ6" s="613"/>
      <c r="BR6" s="613"/>
      <c r="BS6" s="614">
        <v>69298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213740</v>
      </c>
      <c r="CS6" s="611"/>
      <c r="CT6" s="611"/>
      <c r="CU6" s="611"/>
      <c r="CV6" s="611"/>
      <c r="CW6" s="611"/>
      <c r="CX6" s="611"/>
      <c r="CY6" s="612"/>
      <c r="CZ6" s="604">
        <v>0.9</v>
      </c>
      <c r="DA6" s="605"/>
      <c r="DB6" s="605"/>
      <c r="DC6" s="621"/>
      <c r="DD6" s="619">
        <v>23650</v>
      </c>
      <c r="DE6" s="611"/>
      <c r="DF6" s="611"/>
      <c r="DG6" s="611"/>
      <c r="DH6" s="611"/>
      <c r="DI6" s="611"/>
      <c r="DJ6" s="611"/>
      <c r="DK6" s="611"/>
      <c r="DL6" s="611"/>
      <c r="DM6" s="611"/>
      <c r="DN6" s="611"/>
      <c r="DO6" s="611"/>
      <c r="DP6" s="612"/>
      <c r="DQ6" s="619">
        <v>190090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2507</v>
      </c>
      <c r="S7" s="611"/>
      <c r="T7" s="611"/>
      <c r="U7" s="611"/>
      <c r="V7" s="611"/>
      <c r="W7" s="611"/>
      <c r="X7" s="611"/>
      <c r="Y7" s="612"/>
      <c r="Z7" s="613">
        <v>0</v>
      </c>
      <c r="AA7" s="613"/>
      <c r="AB7" s="613"/>
      <c r="AC7" s="613"/>
      <c r="AD7" s="614">
        <v>2507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1874681</v>
      </c>
      <c r="BH7" s="611"/>
      <c r="BI7" s="611"/>
      <c r="BJ7" s="611"/>
      <c r="BK7" s="611"/>
      <c r="BL7" s="611"/>
      <c r="BM7" s="611"/>
      <c r="BN7" s="612"/>
      <c r="BO7" s="613">
        <v>41.9</v>
      </c>
      <c r="BP7" s="613"/>
      <c r="BQ7" s="613"/>
      <c r="BR7" s="613"/>
      <c r="BS7" s="614">
        <v>69298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2933611</v>
      </c>
      <c r="CS7" s="611"/>
      <c r="CT7" s="611"/>
      <c r="CU7" s="611"/>
      <c r="CV7" s="611"/>
      <c r="CW7" s="611"/>
      <c r="CX7" s="611"/>
      <c r="CY7" s="612"/>
      <c r="CZ7" s="613">
        <v>12.5</v>
      </c>
      <c r="DA7" s="613"/>
      <c r="DB7" s="613"/>
      <c r="DC7" s="613"/>
      <c r="DD7" s="619">
        <v>201956</v>
      </c>
      <c r="DE7" s="611"/>
      <c r="DF7" s="611"/>
      <c r="DG7" s="611"/>
      <c r="DH7" s="611"/>
      <c r="DI7" s="611"/>
      <c r="DJ7" s="611"/>
      <c r="DK7" s="611"/>
      <c r="DL7" s="611"/>
      <c r="DM7" s="611"/>
      <c r="DN7" s="611"/>
      <c r="DO7" s="611"/>
      <c r="DP7" s="612"/>
      <c r="DQ7" s="619">
        <v>2307316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34891</v>
      </c>
      <c r="S8" s="611"/>
      <c r="T8" s="611"/>
      <c r="U8" s="611"/>
      <c r="V8" s="611"/>
      <c r="W8" s="611"/>
      <c r="X8" s="611"/>
      <c r="Y8" s="612"/>
      <c r="Z8" s="613">
        <v>0.1</v>
      </c>
      <c r="AA8" s="613"/>
      <c r="AB8" s="613"/>
      <c r="AC8" s="613"/>
      <c r="AD8" s="614">
        <v>34891</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58728</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7118292</v>
      </c>
      <c r="CS8" s="611"/>
      <c r="CT8" s="611"/>
      <c r="CU8" s="611"/>
      <c r="CV8" s="611"/>
      <c r="CW8" s="611"/>
      <c r="CX8" s="611"/>
      <c r="CY8" s="612"/>
      <c r="CZ8" s="613">
        <v>30.4</v>
      </c>
      <c r="DA8" s="613"/>
      <c r="DB8" s="613"/>
      <c r="DC8" s="613"/>
      <c r="DD8" s="619">
        <v>16481</v>
      </c>
      <c r="DE8" s="611"/>
      <c r="DF8" s="611"/>
      <c r="DG8" s="611"/>
      <c r="DH8" s="611"/>
      <c r="DI8" s="611"/>
      <c r="DJ8" s="611"/>
      <c r="DK8" s="611"/>
      <c r="DL8" s="611"/>
      <c r="DM8" s="611"/>
      <c r="DN8" s="611"/>
      <c r="DO8" s="611"/>
      <c r="DP8" s="612"/>
      <c r="DQ8" s="619">
        <v>4131667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56685</v>
      </c>
      <c r="S9" s="611"/>
      <c r="T9" s="611"/>
      <c r="U9" s="611"/>
      <c r="V9" s="611"/>
      <c r="W9" s="611"/>
      <c r="X9" s="611"/>
      <c r="Y9" s="612"/>
      <c r="Z9" s="613">
        <v>0.2</v>
      </c>
      <c r="AA9" s="613"/>
      <c r="AB9" s="613"/>
      <c r="AC9" s="613"/>
      <c r="AD9" s="614">
        <v>56685</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1479031</v>
      </c>
      <c r="BH9" s="611"/>
      <c r="BI9" s="611"/>
      <c r="BJ9" s="611"/>
      <c r="BK9" s="611"/>
      <c r="BL9" s="611"/>
      <c r="BM9" s="611"/>
      <c r="BN9" s="612"/>
      <c r="BO9" s="613">
        <v>33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3310917</v>
      </c>
      <c r="CS9" s="611"/>
      <c r="CT9" s="611"/>
      <c r="CU9" s="611"/>
      <c r="CV9" s="611"/>
      <c r="CW9" s="611"/>
      <c r="CX9" s="611"/>
      <c r="CY9" s="612"/>
      <c r="CZ9" s="613">
        <v>14.2</v>
      </c>
      <c r="DA9" s="613"/>
      <c r="DB9" s="613"/>
      <c r="DC9" s="613"/>
      <c r="DD9" s="619">
        <v>58719</v>
      </c>
      <c r="DE9" s="611"/>
      <c r="DF9" s="611"/>
      <c r="DG9" s="611"/>
      <c r="DH9" s="611"/>
      <c r="DI9" s="611"/>
      <c r="DJ9" s="611"/>
      <c r="DK9" s="611"/>
      <c r="DL9" s="611"/>
      <c r="DM9" s="611"/>
      <c r="DN9" s="611"/>
      <c r="DO9" s="611"/>
      <c r="DP9" s="612"/>
      <c r="DQ9" s="619">
        <v>1996995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93845</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63358</v>
      </c>
      <c r="CS10" s="611"/>
      <c r="CT10" s="611"/>
      <c r="CU10" s="611"/>
      <c r="CV10" s="611"/>
      <c r="CW10" s="611"/>
      <c r="CX10" s="611"/>
      <c r="CY10" s="612"/>
      <c r="CZ10" s="613">
        <v>0.3</v>
      </c>
      <c r="DA10" s="613"/>
      <c r="DB10" s="613"/>
      <c r="DC10" s="613"/>
      <c r="DD10" s="619" t="s">
        <v>122</v>
      </c>
      <c r="DE10" s="611"/>
      <c r="DF10" s="611"/>
      <c r="DG10" s="611"/>
      <c r="DH10" s="611"/>
      <c r="DI10" s="611"/>
      <c r="DJ10" s="611"/>
      <c r="DK10" s="611"/>
      <c r="DL10" s="611"/>
      <c r="DM10" s="611"/>
      <c r="DN10" s="611"/>
      <c r="DO10" s="611"/>
      <c r="DP10" s="612"/>
      <c r="DQ10" s="619">
        <v>36039</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996257</v>
      </c>
      <c r="S11" s="611"/>
      <c r="T11" s="611"/>
      <c r="U11" s="611"/>
      <c r="V11" s="611"/>
      <c r="W11" s="611"/>
      <c r="X11" s="611"/>
      <c r="Y11" s="612"/>
      <c r="Z11" s="615">
        <v>4.2</v>
      </c>
      <c r="AA11" s="616"/>
      <c r="AB11" s="616"/>
      <c r="AC11" s="622"/>
      <c r="AD11" s="619">
        <v>996257</v>
      </c>
      <c r="AE11" s="611"/>
      <c r="AF11" s="611"/>
      <c r="AG11" s="611"/>
      <c r="AH11" s="611"/>
      <c r="AI11" s="611"/>
      <c r="AJ11" s="611"/>
      <c r="AK11" s="612"/>
      <c r="AL11" s="615">
        <v>7.5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243077</v>
      </c>
      <c r="BH11" s="611"/>
      <c r="BI11" s="611"/>
      <c r="BJ11" s="611"/>
      <c r="BK11" s="611"/>
      <c r="BL11" s="611"/>
      <c r="BM11" s="611"/>
      <c r="BN11" s="612"/>
      <c r="BO11" s="613">
        <v>5.4</v>
      </c>
      <c r="BP11" s="613"/>
      <c r="BQ11" s="613"/>
      <c r="BR11" s="613"/>
      <c r="BS11" s="614">
        <v>69298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629197</v>
      </c>
      <c r="CS11" s="611"/>
      <c r="CT11" s="611"/>
      <c r="CU11" s="611"/>
      <c r="CV11" s="611"/>
      <c r="CW11" s="611"/>
      <c r="CX11" s="611"/>
      <c r="CY11" s="612"/>
      <c r="CZ11" s="613">
        <v>2.7</v>
      </c>
      <c r="DA11" s="613"/>
      <c r="DB11" s="613"/>
      <c r="DC11" s="613"/>
      <c r="DD11" s="619">
        <v>246038</v>
      </c>
      <c r="DE11" s="611"/>
      <c r="DF11" s="611"/>
      <c r="DG11" s="611"/>
      <c r="DH11" s="611"/>
      <c r="DI11" s="611"/>
      <c r="DJ11" s="611"/>
      <c r="DK11" s="611"/>
      <c r="DL11" s="611"/>
      <c r="DM11" s="611"/>
      <c r="DN11" s="611"/>
      <c r="DO11" s="611"/>
      <c r="DP11" s="612"/>
      <c r="DQ11" s="619">
        <v>412673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23028</v>
      </c>
      <c r="S12" s="611"/>
      <c r="T12" s="611"/>
      <c r="U12" s="611"/>
      <c r="V12" s="611"/>
      <c r="W12" s="611"/>
      <c r="X12" s="611"/>
      <c r="Y12" s="612"/>
      <c r="Z12" s="613">
        <v>0.1</v>
      </c>
      <c r="AA12" s="613"/>
      <c r="AB12" s="613"/>
      <c r="AC12" s="613"/>
      <c r="AD12" s="614">
        <v>23028</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2054090</v>
      </c>
      <c r="BH12" s="611"/>
      <c r="BI12" s="611"/>
      <c r="BJ12" s="611"/>
      <c r="BK12" s="611"/>
      <c r="BL12" s="611"/>
      <c r="BM12" s="611"/>
      <c r="BN12" s="612"/>
      <c r="BO12" s="613">
        <v>45.9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1001625</v>
      </c>
      <c r="CS12" s="611"/>
      <c r="CT12" s="611"/>
      <c r="CU12" s="611"/>
      <c r="CV12" s="611"/>
      <c r="CW12" s="611"/>
      <c r="CX12" s="611"/>
      <c r="CY12" s="612"/>
      <c r="CZ12" s="613">
        <v>4.3</v>
      </c>
      <c r="DA12" s="613"/>
      <c r="DB12" s="613"/>
      <c r="DC12" s="613"/>
      <c r="DD12" s="619">
        <v>112894</v>
      </c>
      <c r="DE12" s="611"/>
      <c r="DF12" s="611"/>
      <c r="DG12" s="611"/>
      <c r="DH12" s="611"/>
      <c r="DI12" s="611"/>
      <c r="DJ12" s="611"/>
      <c r="DK12" s="611"/>
      <c r="DL12" s="611"/>
      <c r="DM12" s="611"/>
      <c r="DN12" s="611"/>
      <c r="DO12" s="611"/>
      <c r="DP12" s="612"/>
      <c r="DQ12" s="619">
        <v>814222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2052025</v>
      </c>
      <c r="BH13" s="611"/>
      <c r="BI13" s="611"/>
      <c r="BJ13" s="611"/>
      <c r="BK13" s="611"/>
      <c r="BL13" s="611"/>
      <c r="BM13" s="611"/>
      <c r="BN13" s="612"/>
      <c r="BO13" s="613">
        <v>45.8</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2652516</v>
      </c>
      <c r="CS13" s="611"/>
      <c r="CT13" s="611"/>
      <c r="CU13" s="611"/>
      <c r="CV13" s="611"/>
      <c r="CW13" s="611"/>
      <c r="CX13" s="611"/>
      <c r="CY13" s="612"/>
      <c r="CZ13" s="613">
        <v>11.3</v>
      </c>
      <c r="DA13" s="613"/>
      <c r="DB13" s="613"/>
      <c r="DC13" s="613"/>
      <c r="DD13" s="619">
        <v>1375855</v>
      </c>
      <c r="DE13" s="611"/>
      <c r="DF13" s="611"/>
      <c r="DG13" s="611"/>
      <c r="DH13" s="611"/>
      <c r="DI13" s="611"/>
      <c r="DJ13" s="611"/>
      <c r="DK13" s="611"/>
      <c r="DL13" s="611"/>
      <c r="DM13" s="611"/>
      <c r="DN13" s="611"/>
      <c r="DO13" s="611"/>
      <c r="DP13" s="612"/>
      <c r="DQ13" s="619">
        <v>1524438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181746</v>
      </c>
      <c r="BH14" s="611"/>
      <c r="BI14" s="611"/>
      <c r="BJ14" s="611"/>
      <c r="BK14" s="611"/>
      <c r="BL14" s="611"/>
      <c r="BM14" s="611"/>
      <c r="BN14" s="612"/>
      <c r="BO14" s="613">
        <v>4.0999999999999996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871919</v>
      </c>
      <c r="CS14" s="611"/>
      <c r="CT14" s="611"/>
      <c r="CU14" s="611"/>
      <c r="CV14" s="611"/>
      <c r="CW14" s="611"/>
      <c r="CX14" s="611"/>
      <c r="CY14" s="612"/>
      <c r="CZ14" s="613">
        <v>3.7</v>
      </c>
      <c r="DA14" s="613"/>
      <c r="DB14" s="613"/>
      <c r="DC14" s="613"/>
      <c r="DD14" s="619">
        <v>101250</v>
      </c>
      <c r="DE14" s="611"/>
      <c r="DF14" s="611"/>
      <c r="DG14" s="611"/>
      <c r="DH14" s="611"/>
      <c r="DI14" s="611"/>
      <c r="DJ14" s="611"/>
      <c r="DK14" s="611"/>
      <c r="DL14" s="611"/>
      <c r="DM14" s="611"/>
      <c r="DN14" s="611"/>
      <c r="DO14" s="611"/>
      <c r="DP14" s="612"/>
      <c r="DQ14" s="619">
        <v>771597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32187</v>
      </c>
      <c r="S15" s="611"/>
      <c r="T15" s="611"/>
      <c r="U15" s="611"/>
      <c r="V15" s="611"/>
      <c r="W15" s="611"/>
      <c r="X15" s="611"/>
      <c r="Y15" s="612"/>
      <c r="Z15" s="613">
        <v>0.1</v>
      </c>
      <c r="AA15" s="613"/>
      <c r="AB15" s="613"/>
      <c r="AC15" s="613"/>
      <c r="AD15" s="614">
        <v>32187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214818</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2361714</v>
      </c>
      <c r="CS15" s="611"/>
      <c r="CT15" s="611"/>
      <c r="CU15" s="611"/>
      <c r="CV15" s="611"/>
      <c r="CW15" s="611"/>
      <c r="CX15" s="611"/>
      <c r="CY15" s="612"/>
      <c r="CZ15" s="613">
        <v>10.1</v>
      </c>
      <c r="DA15" s="613"/>
      <c r="DB15" s="613"/>
      <c r="DC15" s="613"/>
      <c r="DD15" s="619">
        <v>333377</v>
      </c>
      <c r="DE15" s="611"/>
      <c r="DF15" s="611"/>
      <c r="DG15" s="611"/>
      <c r="DH15" s="611"/>
      <c r="DI15" s="611"/>
      <c r="DJ15" s="611"/>
      <c r="DK15" s="611"/>
      <c r="DL15" s="611"/>
      <c r="DM15" s="611"/>
      <c r="DN15" s="611"/>
      <c r="DO15" s="611"/>
      <c r="DP15" s="612"/>
      <c r="DQ15" s="619">
        <v>1790554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91552</v>
      </c>
      <c r="S16" s="611"/>
      <c r="T16" s="611"/>
      <c r="U16" s="611"/>
      <c r="V16" s="611"/>
      <c r="W16" s="611"/>
      <c r="X16" s="611"/>
      <c r="Y16" s="612"/>
      <c r="Z16" s="613">
        <v>0.4</v>
      </c>
      <c r="AA16" s="613"/>
      <c r="AB16" s="613"/>
      <c r="AC16" s="613"/>
      <c r="AD16" s="614">
        <v>91552</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641</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41463</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39819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199492</v>
      </c>
      <c r="S17" s="611"/>
      <c r="T17" s="611"/>
      <c r="U17" s="611"/>
      <c r="V17" s="611"/>
      <c r="W17" s="611"/>
      <c r="X17" s="611"/>
      <c r="Y17" s="612"/>
      <c r="Z17" s="613">
        <v>0.8</v>
      </c>
      <c r="AA17" s="613"/>
      <c r="AB17" s="613"/>
      <c r="AC17" s="613"/>
      <c r="AD17" s="614">
        <v>199492</v>
      </c>
      <c r="AE17" s="614"/>
      <c r="AF17" s="614"/>
      <c r="AG17" s="614"/>
      <c r="AH17" s="614"/>
      <c r="AI17" s="614"/>
      <c r="AJ17" s="614"/>
      <c r="AK17" s="614"/>
      <c r="AL17" s="615">
        <v>1.5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2197359</v>
      </c>
      <c r="CS17" s="611"/>
      <c r="CT17" s="611"/>
      <c r="CU17" s="611"/>
      <c r="CV17" s="611"/>
      <c r="CW17" s="611"/>
      <c r="CX17" s="611"/>
      <c r="CY17" s="612"/>
      <c r="CZ17" s="613">
        <v>9.4</v>
      </c>
      <c r="DA17" s="613"/>
      <c r="DB17" s="613"/>
      <c r="DC17" s="613"/>
      <c r="DD17" s="619" t="s">
        <v>122</v>
      </c>
      <c r="DE17" s="611"/>
      <c r="DF17" s="611"/>
      <c r="DG17" s="611"/>
      <c r="DH17" s="611"/>
      <c r="DI17" s="611"/>
      <c r="DJ17" s="611"/>
      <c r="DK17" s="611"/>
      <c r="DL17" s="611"/>
      <c r="DM17" s="611"/>
      <c r="DN17" s="611"/>
      <c r="DO17" s="611"/>
      <c r="DP17" s="612"/>
      <c r="DQ17" s="619">
        <v>2194899</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32488</v>
      </c>
      <c r="S18" s="611"/>
      <c r="T18" s="611"/>
      <c r="U18" s="611"/>
      <c r="V18" s="611"/>
      <c r="W18" s="611"/>
      <c r="X18" s="611"/>
      <c r="Y18" s="612"/>
      <c r="Z18" s="613">
        <v>0.1</v>
      </c>
      <c r="AA18" s="613"/>
      <c r="AB18" s="613"/>
      <c r="AC18" s="613"/>
      <c r="AD18" s="614">
        <v>32488</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153410</v>
      </c>
      <c r="S19" s="611"/>
      <c r="T19" s="611"/>
      <c r="U19" s="611"/>
      <c r="V19" s="611"/>
      <c r="W19" s="611"/>
      <c r="X19" s="611"/>
      <c r="Y19" s="612"/>
      <c r="Z19" s="613">
        <v>0.6</v>
      </c>
      <c r="AA19" s="613"/>
      <c r="AB19" s="613"/>
      <c r="AC19" s="613"/>
      <c r="AD19" s="614">
        <v>153410</v>
      </c>
      <c r="AE19" s="614"/>
      <c r="AF19" s="614"/>
      <c r="AG19" s="614"/>
      <c r="AH19" s="614"/>
      <c r="AI19" s="614"/>
      <c r="AJ19" s="614"/>
      <c r="AK19" s="614"/>
      <c r="AL19" s="615">
        <v>1.2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151480</v>
      </c>
      <c r="BH19" s="611"/>
      <c r="BI19" s="611"/>
      <c r="BJ19" s="611"/>
      <c r="BK19" s="611"/>
      <c r="BL19" s="611"/>
      <c r="BM19" s="611"/>
      <c r="BN19" s="612"/>
      <c r="BO19" s="613">
        <v>3.4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13594</v>
      </c>
      <c r="S20" s="611"/>
      <c r="T20" s="611"/>
      <c r="U20" s="611"/>
      <c r="V20" s="611"/>
      <c r="W20" s="611"/>
      <c r="X20" s="611"/>
      <c r="Y20" s="612"/>
      <c r="Z20" s="613">
        <v>0.1</v>
      </c>
      <c r="AA20" s="613"/>
      <c r="AB20" s="613"/>
      <c r="AC20" s="613"/>
      <c r="AD20" s="614">
        <v>13594</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151480</v>
      </c>
      <c r="BH20" s="611"/>
      <c r="BI20" s="611"/>
      <c r="BJ20" s="611"/>
      <c r="BK20" s="611"/>
      <c r="BL20" s="611"/>
      <c r="BM20" s="611"/>
      <c r="BN20" s="612"/>
      <c r="BO20" s="613">
        <v>3.4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23395711</v>
      </c>
      <c r="CS20" s="611"/>
      <c r="CT20" s="611"/>
      <c r="CU20" s="611"/>
      <c r="CV20" s="611"/>
      <c r="CW20" s="611"/>
      <c r="CX20" s="611"/>
      <c r="CY20" s="612"/>
      <c r="CZ20" s="613">
        <v>100</v>
      </c>
      <c r="DA20" s="613"/>
      <c r="DB20" s="613"/>
      <c r="DC20" s="613"/>
      <c r="DD20" s="619">
        <v>2470220</v>
      </c>
      <c r="DE20" s="611"/>
      <c r="DF20" s="611"/>
      <c r="DG20" s="611"/>
      <c r="DH20" s="611"/>
      <c r="DI20" s="611"/>
      <c r="DJ20" s="611"/>
      <c r="DK20" s="611"/>
      <c r="DL20" s="611"/>
      <c r="DM20" s="611"/>
      <c r="DN20" s="611"/>
      <c r="DO20" s="611"/>
      <c r="DP20" s="612"/>
      <c r="DQ20" s="619">
        <v>16210309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8170889</v>
      </c>
      <c r="S21" s="611"/>
      <c r="T21" s="611"/>
      <c r="U21" s="611"/>
      <c r="V21" s="611"/>
      <c r="W21" s="611"/>
      <c r="X21" s="611"/>
      <c r="Y21" s="612"/>
      <c r="Z21" s="613">
        <v>34.200000000000003</v>
      </c>
      <c r="AA21" s="613"/>
      <c r="AB21" s="613"/>
      <c r="AC21" s="613"/>
      <c r="AD21" s="614">
        <v>7190848</v>
      </c>
      <c r="AE21" s="614"/>
      <c r="AF21" s="614"/>
      <c r="AG21" s="614"/>
      <c r="AH21" s="614"/>
      <c r="AI21" s="614"/>
      <c r="AJ21" s="614"/>
      <c r="AK21" s="614"/>
      <c r="AL21" s="615">
        <v>54.2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7190848</v>
      </c>
      <c r="S22" s="611"/>
      <c r="T22" s="611"/>
      <c r="U22" s="611"/>
      <c r="V22" s="611"/>
      <c r="W22" s="611"/>
      <c r="X22" s="611"/>
      <c r="Y22" s="612"/>
      <c r="Z22" s="613">
        <v>30.1</v>
      </c>
      <c r="AA22" s="613"/>
      <c r="AB22" s="613"/>
      <c r="AC22" s="613"/>
      <c r="AD22" s="614">
        <v>7190848</v>
      </c>
      <c r="AE22" s="614"/>
      <c r="AF22" s="614"/>
      <c r="AG22" s="614"/>
      <c r="AH22" s="614"/>
      <c r="AI22" s="614"/>
      <c r="AJ22" s="614"/>
      <c r="AK22" s="614"/>
      <c r="AL22" s="615">
        <v>54.2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980041</v>
      </c>
      <c r="S23" s="611"/>
      <c r="T23" s="611"/>
      <c r="U23" s="611"/>
      <c r="V23" s="611"/>
      <c r="W23" s="611"/>
      <c r="X23" s="611"/>
      <c r="Y23" s="612"/>
      <c r="Z23" s="613">
        <v>4.0999999999999996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151480</v>
      </c>
      <c r="BH23" s="611"/>
      <c r="BI23" s="611"/>
      <c r="BJ23" s="611"/>
      <c r="BK23" s="611"/>
      <c r="BL23" s="611"/>
      <c r="BM23" s="611"/>
      <c r="BN23" s="612"/>
      <c r="BO23" s="613">
        <v>3.4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9834270</v>
      </c>
      <c r="CS24" s="600"/>
      <c r="CT24" s="600"/>
      <c r="CU24" s="600"/>
      <c r="CV24" s="600"/>
      <c r="CW24" s="600"/>
      <c r="CX24" s="600"/>
      <c r="CY24" s="601"/>
      <c r="CZ24" s="604">
        <v>42</v>
      </c>
      <c r="DA24" s="605"/>
      <c r="DB24" s="605"/>
      <c r="DC24" s="621"/>
      <c r="DD24" s="642">
        <v>6964770</v>
      </c>
      <c r="DE24" s="600"/>
      <c r="DF24" s="600"/>
      <c r="DG24" s="600"/>
      <c r="DH24" s="600"/>
      <c r="DI24" s="600"/>
      <c r="DJ24" s="600"/>
      <c r="DK24" s="601"/>
      <c r="DL24" s="642">
        <v>6299144</v>
      </c>
      <c r="DM24" s="600"/>
      <c r="DN24" s="600"/>
      <c r="DO24" s="600"/>
      <c r="DP24" s="600"/>
      <c r="DQ24" s="600"/>
      <c r="DR24" s="600"/>
      <c r="DS24" s="600"/>
      <c r="DT24" s="600"/>
      <c r="DU24" s="600"/>
      <c r="DV24" s="601"/>
      <c r="DW24" s="604">
        <v>47.3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14349744</v>
      </c>
      <c r="S25" s="611"/>
      <c r="T25" s="611"/>
      <c r="U25" s="611"/>
      <c r="V25" s="611"/>
      <c r="W25" s="611"/>
      <c r="X25" s="611"/>
      <c r="Y25" s="612"/>
      <c r="Z25" s="613">
        <v>60.1</v>
      </c>
      <c r="AA25" s="613"/>
      <c r="AB25" s="613"/>
      <c r="AC25" s="613"/>
      <c r="AD25" s="614">
        <v>13218223</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3428224</v>
      </c>
      <c r="CS25" s="631"/>
      <c r="CT25" s="631"/>
      <c r="CU25" s="631"/>
      <c r="CV25" s="631"/>
      <c r="CW25" s="631"/>
      <c r="CX25" s="631"/>
      <c r="CY25" s="632"/>
      <c r="CZ25" s="615">
        <v>14.7</v>
      </c>
      <c r="DA25" s="643"/>
      <c r="DB25" s="643"/>
      <c r="DC25" s="645"/>
      <c r="DD25" s="619">
        <v>3108240</v>
      </c>
      <c r="DE25" s="631"/>
      <c r="DF25" s="631"/>
      <c r="DG25" s="631"/>
      <c r="DH25" s="631"/>
      <c r="DI25" s="631"/>
      <c r="DJ25" s="631"/>
      <c r="DK25" s="632"/>
      <c r="DL25" s="619">
        <v>3068825</v>
      </c>
      <c r="DM25" s="631"/>
      <c r="DN25" s="631"/>
      <c r="DO25" s="631"/>
      <c r="DP25" s="631"/>
      <c r="DQ25" s="631"/>
      <c r="DR25" s="631"/>
      <c r="DS25" s="631"/>
      <c r="DT25" s="631"/>
      <c r="DU25" s="631"/>
      <c r="DV25" s="632"/>
      <c r="DW25" s="615">
        <v>23.1</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3081</v>
      </c>
      <c r="S26" s="611"/>
      <c r="T26" s="611"/>
      <c r="U26" s="611"/>
      <c r="V26" s="611"/>
      <c r="W26" s="611"/>
      <c r="X26" s="611"/>
      <c r="Y26" s="612"/>
      <c r="Z26" s="613">
        <v>0</v>
      </c>
      <c r="AA26" s="613"/>
      <c r="AB26" s="613"/>
      <c r="AC26" s="613"/>
      <c r="AD26" s="614">
        <v>3081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1881041</v>
      </c>
      <c r="CS26" s="611"/>
      <c r="CT26" s="611"/>
      <c r="CU26" s="611"/>
      <c r="CV26" s="611"/>
      <c r="CW26" s="611"/>
      <c r="CX26" s="611"/>
      <c r="CY26" s="612"/>
      <c r="CZ26" s="615">
        <v>8</v>
      </c>
      <c r="DA26" s="643"/>
      <c r="DB26" s="643"/>
      <c r="DC26" s="645"/>
      <c r="DD26" s="619">
        <v>1748151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137918</v>
      </c>
      <c r="S27" s="611"/>
      <c r="T27" s="611"/>
      <c r="U27" s="611"/>
      <c r="V27" s="611"/>
      <c r="W27" s="611"/>
      <c r="X27" s="611"/>
      <c r="Y27" s="612"/>
      <c r="Z27" s="613">
        <v>0.6</v>
      </c>
      <c r="AA27" s="613"/>
      <c r="AB27" s="613"/>
      <c r="AC27" s="613"/>
      <c r="AD27" s="614">
        <v>240</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4477456</v>
      </c>
      <c r="BH27" s="611"/>
      <c r="BI27" s="611"/>
      <c r="BJ27" s="611"/>
      <c r="BK27" s="611"/>
      <c r="BL27" s="611"/>
      <c r="BM27" s="611"/>
      <c r="BN27" s="612"/>
      <c r="BO27" s="613">
        <v>100</v>
      </c>
      <c r="BP27" s="613"/>
      <c r="BQ27" s="613"/>
      <c r="BR27" s="613"/>
      <c r="BS27" s="614">
        <v>69298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4208687</v>
      </c>
      <c r="CS27" s="631"/>
      <c r="CT27" s="631"/>
      <c r="CU27" s="631"/>
      <c r="CV27" s="631"/>
      <c r="CW27" s="631"/>
      <c r="CX27" s="631"/>
      <c r="CY27" s="632"/>
      <c r="CZ27" s="615">
        <v>18</v>
      </c>
      <c r="DA27" s="643"/>
      <c r="DB27" s="643"/>
      <c r="DC27" s="645"/>
      <c r="DD27" s="619">
        <v>1661631</v>
      </c>
      <c r="DE27" s="631"/>
      <c r="DF27" s="631"/>
      <c r="DG27" s="631"/>
      <c r="DH27" s="631"/>
      <c r="DI27" s="631"/>
      <c r="DJ27" s="631"/>
      <c r="DK27" s="632"/>
      <c r="DL27" s="619">
        <v>1035420</v>
      </c>
      <c r="DM27" s="631"/>
      <c r="DN27" s="631"/>
      <c r="DO27" s="631"/>
      <c r="DP27" s="631"/>
      <c r="DQ27" s="631"/>
      <c r="DR27" s="631"/>
      <c r="DS27" s="631"/>
      <c r="DT27" s="631"/>
      <c r="DU27" s="631"/>
      <c r="DV27" s="632"/>
      <c r="DW27" s="615">
        <v>7.8</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202681</v>
      </c>
      <c r="S28" s="611"/>
      <c r="T28" s="611"/>
      <c r="U28" s="611"/>
      <c r="V28" s="611"/>
      <c r="W28" s="611"/>
      <c r="X28" s="611"/>
      <c r="Y28" s="612"/>
      <c r="Z28" s="613">
        <v>0.8</v>
      </c>
      <c r="AA28" s="613"/>
      <c r="AB28" s="613"/>
      <c r="AC28" s="613"/>
      <c r="AD28" s="614">
        <v>26054</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2197359</v>
      </c>
      <c r="CS28" s="611"/>
      <c r="CT28" s="611"/>
      <c r="CU28" s="611"/>
      <c r="CV28" s="611"/>
      <c r="CW28" s="611"/>
      <c r="CX28" s="611"/>
      <c r="CY28" s="612"/>
      <c r="CZ28" s="615">
        <v>9.4</v>
      </c>
      <c r="DA28" s="643"/>
      <c r="DB28" s="643"/>
      <c r="DC28" s="645"/>
      <c r="DD28" s="619">
        <v>2194899</v>
      </c>
      <c r="DE28" s="611"/>
      <c r="DF28" s="611"/>
      <c r="DG28" s="611"/>
      <c r="DH28" s="611"/>
      <c r="DI28" s="611"/>
      <c r="DJ28" s="611"/>
      <c r="DK28" s="612"/>
      <c r="DL28" s="619">
        <v>2194899</v>
      </c>
      <c r="DM28" s="611"/>
      <c r="DN28" s="611"/>
      <c r="DO28" s="611"/>
      <c r="DP28" s="611"/>
      <c r="DQ28" s="611"/>
      <c r="DR28" s="611"/>
      <c r="DS28" s="611"/>
      <c r="DT28" s="611"/>
      <c r="DU28" s="611"/>
      <c r="DV28" s="612"/>
      <c r="DW28" s="615">
        <v>16.5</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62732</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2197152</v>
      </c>
      <c r="CS29" s="631"/>
      <c r="CT29" s="631"/>
      <c r="CU29" s="631"/>
      <c r="CV29" s="631"/>
      <c r="CW29" s="631"/>
      <c r="CX29" s="631"/>
      <c r="CY29" s="632"/>
      <c r="CZ29" s="615">
        <v>9.4</v>
      </c>
      <c r="DA29" s="643"/>
      <c r="DB29" s="643"/>
      <c r="DC29" s="645"/>
      <c r="DD29" s="619">
        <v>2194692</v>
      </c>
      <c r="DE29" s="631"/>
      <c r="DF29" s="631"/>
      <c r="DG29" s="631"/>
      <c r="DH29" s="631"/>
      <c r="DI29" s="631"/>
      <c r="DJ29" s="631"/>
      <c r="DK29" s="632"/>
      <c r="DL29" s="619">
        <v>2194692</v>
      </c>
      <c r="DM29" s="631"/>
      <c r="DN29" s="631"/>
      <c r="DO29" s="631"/>
      <c r="DP29" s="631"/>
      <c r="DQ29" s="631"/>
      <c r="DR29" s="631"/>
      <c r="DS29" s="631"/>
      <c r="DT29" s="631"/>
      <c r="DU29" s="631"/>
      <c r="DV29" s="632"/>
      <c r="DW29" s="615">
        <v>16.5</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2919829</v>
      </c>
      <c r="S30" s="611"/>
      <c r="T30" s="611"/>
      <c r="U30" s="611"/>
      <c r="V30" s="611"/>
      <c r="W30" s="611"/>
      <c r="X30" s="611"/>
      <c r="Y30" s="612"/>
      <c r="Z30" s="613">
        <v>12.2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2135425</v>
      </c>
      <c r="CS30" s="611"/>
      <c r="CT30" s="611"/>
      <c r="CU30" s="611"/>
      <c r="CV30" s="611"/>
      <c r="CW30" s="611"/>
      <c r="CX30" s="611"/>
      <c r="CY30" s="612"/>
      <c r="CZ30" s="615">
        <v>9.1</v>
      </c>
      <c r="DA30" s="643"/>
      <c r="DB30" s="643"/>
      <c r="DC30" s="645"/>
      <c r="DD30" s="619">
        <v>2132992</v>
      </c>
      <c r="DE30" s="611"/>
      <c r="DF30" s="611"/>
      <c r="DG30" s="611"/>
      <c r="DH30" s="611"/>
      <c r="DI30" s="611"/>
      <c r="DJ30" s="611"/>
      <c r="DK30" s="612"/>
      <c r="DL30" s="619">
        <v>2132992</v>
      </c>
      <c r="DM30" s="611"/>
      <c r="DN30" s="611"/>
      <c r="DO30" s="611"/>
      <c r="DP30" s="611"/>
      <c r="DQ30" s="611"/>
      <c r="DR30" s="611"/>
      <c r="DS30" s="611"/>
      <c r="DT30" s="611"/>
      <c r="DU30" s="611"/>
      <c r="DV30" s="612"/>
      <c r="DW30" s="615">
        <v>16</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98.9</v>
      </c>
      <c r="BH31" s="654"/>
      <c r="BI31" s="654"/>
      <c r="BJ31" s="654"/>
      <c r="BK31" s="654"/>
      <c r="BL31" s="654"/>
      <c r="BM31" s="605">
        <v>95.8</v>
      </c>
      <c r="BN31" s="654"/>
      <c r="BO31" s="654"/>
      <c r="BP31" s="654"/>
      <c r="BQ31" s="655"/>
      <c r="BR31" s="657">
        <v>99</v>
      </c>
      <c r="BS31" s="654"/>
      <c r="BT31" s="654"/>
      <c r="BU31" s="654"/>
      <c r="BV31" s="654"/>
      <c r="BW31" s="654"/>
      <c r="BX31" s="605">
        <v>95.6</v>
      </c>
      <c r="BY31" s="654"/>
      <c r="BZ31" s="654"/>
      <c r="CA31" s="654"/>
      <c r="CB31" s="655"/>
      <c r="CD31" s="650"/>
      <c r="CE31" s="651"/>
      <c r="CF31" s="607" t="s">
        <v>300</v>
      </c>
      <c r="CG31" s="608"/>
      <c r="CH31" s="608"/>
      <c r="CI31" s="608"/>
      <c r="CJ31" s="608"/>
      <c r="CK31" s="608"/>
      <c r="CL31" s="608"/>
      <c r="CM31" s="608"/>
      <c r="CN31" s="608"/>
      <c r="CO31" s="608"/>
      <c r="CP31" s="608"/>
      <c r="CQ31" s="609"/>
      <c r="CR31" s="610">
        <v>61727</v>
      </c>
      <c r="CS31" s="631"/>
      <c r="CT31" s="631"/>
      <c r="CU31" s="631"/>
      <c r="CV31" s="631"/>
      <c r="CW31" s="631"/>
      <c r="CX31" s="631"/>
      <c r="CY31" s="632"/>
      <c r="CZ31" s="615">
        <v>0.3</v>
      </c>
      <c r="DA31" s="643"/>
      <c r="DB31" s="643"/>
      <c r="DC31" s="645"/>
      <c r="DD31" s="619">
        <v>61700</v>
      </c>
      <c r="DE31" s="631"/>
      <c r="DF31" s="631"/>
      <c r="DG31" s="631"/>
      <c r="DH31" s="631"/>
      <c r="DI31" s="631"/>
      <c r="DJ31" s="631"/>
      <c r="DK31" s="632"/>
      <c r="DL31" s="619">
        <v>61700</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1290168</v>
      </c>
      <c r="S32" s="611"/>
      <c r="T32" s="611"/>
      <c r="U32" s="611"/>
      <c r="V32" s="611"/>
      <c r="W32" s="611"/>
      <c r="X32" s="611"/>
      <c r="Y32" s="612"/>
      <c r="Z32" s="613">
        <v>5.4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31"/>
      <c r="BI32" s="631"/>
      <c r="BJ32" s="631"/>
      <c r="BK32" s="631"/>
      <c r="BL32" s="631"/>
      <c r="BM32" s="616">
        <v>97.1</v>
      </c>
      <c r="BN32" s="631"/>
      <c r="BO32" s="631"/>
      <c r="BP32" s="631"/>
      <c r="BQ32" s="656"/>
      <c r="BR32" s="667">
        <v>99.3</v>
      </c>
      <c r="BS32" s="631"/>
      <c r="BT32" s="631"/>
      <c r="BU32" s="631"/>
      <c r="BV32" s="631"/>
      <c r="BW32" s="631"/>
      <c r="BX32" s="616">
        <v>97.2</v>
      </c>
      <c r="BY32" s="631"/>
      <c r="BZ32" s="631"/>
      <c r="CA32" s="631"/>
      <c r="CB32" s="656"/>
      <c r="CD32" s="652"/>
      <c r="CE32" s="653"/>
      <c r="CF32" s="607" t="s">
        <v>304</v>
      </c>
      <c r="CG32" s="608"/>
      <c r="CH32" s="608"/>
      <c r="CI32" s="608"/>
      <c r="CJ32" s="608"/>
      <c r="CK32" s="608"/>
      <c r="CL32" s="608"/>
      <c r="CM32" s="608"/>
      <c r="CN32" s="608"/>
      <c r="CO32" s="608"/>
      <c r="CP32" s="608"/>
      <c r="CQ32" s="609"/>
      <c r="CR32" s="610">
        <v>207</v>
      </c>
      <c r="CS32" s="611"/>
      <c r="CT32" s="611"/>
      <c r="CU32" s="611"/>
      <c r="CV32" s="611"/>
      <c r="CW32" s="611"/>
      <c r="CX32" s="611"/>
      <c r="CY32" s="612"/>
      <c r="CZ32" s="615">
        <v>0</v>
      </c>
      <c r="DA32" s="643"/>
      <c r="DB32" s="643"/>
      <c r="DC32" s="645"/>
      <c r="DD32" s="619">
        <v>207</v>
      </c>
      <c r="DE32" s="611"/>
      <c r="DF32" s="611"/>
      <c r="DG32" s="611"/>
      <c r="DH32" s="611"/>
      <c r="DI32" s="611"/>
      <c r="DJ32" s="611"/>
      <c r="DK32" s="612"/>
      <c r="DL32" s="619">
        <v>207</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62406</v>
      </c>
      <c r="S33" s="611"/>
      <c r="T33" s="611"/>
      <c r="U33" s="611"/>
      <c r="V33" s="611"/>
      <c r="W33" s="611"/>
      <c r="X33" s="611"/>
      <c r="Y33" s="612"/>
      <c r="Z33" s="613">
        <v>0.3</v>
      </c>
      <c r="AA33" s="613"/>
      <c r="AB33" s="613"/>
      <c r="AC33" s="613"/>
      <c r="AD33" s="614">
        <v>15007</v>
      </c>
      <c r="AE33" s="614"/>
      <c r="AF33" s="614"/>
      <c r="AG33" s="614"/>
      <c r="AH33" s="614"/>
      <c r="AI33" s="614"/>
      <c r="AJ33" s="614"/>
      <c r="AK33" s="614"/>
      <c r="AL33" s="615">
        <v>0.1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98.7</v>
      </c>
      <c r="BH33" s="669"/>
      <c r="BI33" s="669"/>
      <c r="BJ33" s="669"/>
      <c r="BK33" s="669"/>
      <c r="BL33" s="669"/>
      <c r="BM33" s="670">
        <v>94.5</v>
      </c>
      <c r="BN33" s="669"/>
      <c r="BO33" s="669"/>
      <c r="BP33" s="669"/>
      <c r="BQ33" s="671"/>
      <c r="BR33" s="668">
        <v>98.6</v>
      </c>
      <c r="BS33" s="669"/>
      <c r="BT33" s="669"/>
      <c r="BU33" s="669"/>
      <c r="BV33" s="669"/>
      <c r="BW33" s="669"/>
      <c r="BX33" s="670">
        <v>93.9</v>
      </c>
      <c r="BY33" s="669"/>
      <c r="BZ33" s="669"/>
      <c r="CA33" s="669"/>
      <c r="CB33" s="671"/>
      <c r="CD33" s="607" t="s">
        <v>307</v>
      </c>
      <c r="CE33" s="608"/>
      <c r="CF33" s="608"/>
      <c r="CG33" s="608"/>
      <c r="CH33" s="608"/>
      <c r="CI33" s="608"/>
      <c r="CJ33" s="608"/>
      <c r="CK33" s="608"/>
      <c r="CL33" s="608"/>
      <c r="CM33" s="608"/>
      <c r="CN33" s="608"/>
      <c r="CO33" s="608"/>
      <c r="CP33" s="608"/>
      <c r="CQ33" s="609"/>
      <c r="CR33" s="610">
        <v>11049758</v>
      </c>
      <c r="CS33" s="631"/>
      <c r="CT33" s="631"/>
      <c r="CU33" s="631"/>
      <c r="CV33" s="631"/>
      <c r="CW33" s="631"/>
      <c r="CX33" s="631"/>
      <c r="CY33" s="632"/>
      <c r="CZ33" s="615">
        <v>47.2</v>
      </c>
      <c r="DA33" s="643"/>
      <c r="DB33" s="643"/>
      <c r="DC33" s="645"/>
      <c r="DD33" s="619">
        <v>8645733</v>
      </c>
      <c r="DE33" s="631"/>
      <c r="DF33" s="631"/>
      <c r="DG33" s="631"/>
      <c r="DH33" s="631"/>
      <c r="DI33" s="631"/>
      <c r="DJ33" s="631"/>
      <c r="DK33" s="632"/>
      <c r="DL33" s="619">
        <v>5469892</v>
      </c>
      <c r="DM33" s="631"/>
      <c r="DN33" s="631"/>
      <c r="DO33" s="631"/>
      <c r="DP33" s="631"/>
      <c r="DQ33" s="631"/>
      <c r="DR33" s="631"/>
      <c r="DS33" s="631"/>
      <c r="DT33" s="631"/>
      <c r="DU33" s="631"/>
      <c r="DV33" s="632"/>
      <c r="DW33" s="615">
        <v>41.1</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461244</v>
      </c>
      <c r="S34" s="611"/>
      <c r="T34" s="611"/>
      <c r="U34" s="611"/>
      <c r="V34" s="611"/>
      <c r="W34" s="611"/>
      <c r="X34" s="611"/>
      <c r="Y34" s="612"/>
      <c r="Z34" s="613">
        <v>1.9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2677579</v>
      </c>
      <c r="CS34" s="611"/>
      <c r="CT34" s="611"/>
      <c r="CU34" s="611"/>
      <c r="CV34" s="611"/>
      <c r="CW34" s="611"/>
      <c r="CX34" s="611"/>
      <c r="CY34" s="612"/>
      <c r="CZ34" s="615">
        <v>11.4</v>
      </c>
      <c r="DA34" s="643"/>
      <c r="DB34" s="643"/>
      <c r="DC34" s="645"/>
      <c r="DD34" s="619">
        <v>1925152</v>
      </c>
      <c r="DE34" s="611"/>
      <c r="DF34" s="611"/>
      <c r="DG34" s="611"/>
      <c r="DH34" s="611"/>
      <c r="DI34" s="611"/>
      <c r="DJ34" s="611"/>
      <c r="DK34" s="612"/>
      <c r="DL34" s="619">
        <v>1583646</v>
      </c>
      <c r="DM34" s="611"/>
      <c r="DN34" s="611"/>
      <c r="DO34" s="611"/>
      <c r="DP34" s="611"/>
      <c r="DQ34" s="611"/>
      <c r="DR34" s="611"/>
      <c r="DS34" s="611"/>
      <c r="DT34" s="611"/>
      <c r="DU34" s="611"/>
      <c r="DV34" s="612"/>
      <c r="DW34" s="615">
        <v>11.9</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1205210</v>
      </c>
      <c r="S35" s="611"/>
      <c r="T35" s="611"/>
      <c r="U35" s="611"/>
      <c r="V35" s="611"/>
      <c r="W35" s="611"/>
      <c r="X35" s="611"/>
      <c r="Y35" s="612"/>
      <c r="Z35" s="613">
        <v>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197213</v>
      </c>
      <c r="CS35" s="631"/>
      <c r="CT35" s="631"/>
      <c r="CU35" s="631"/>
      <c r="CV35" s="631"/>
      <c r="CW35" s="631"/>
      <c r="CX35" s="631"/>
      <c r="CY35" s="632"/>
      <c r="CZ35" s="615">
        <v>0.8</v>
      </c>
      <c r="DA35" s="643"/>
      <c r="DB35" s="643"/>
      <c r="DC35" s="645"/>
      <c r="DD35" s="619">
        <v>188688</v>
      </c>
      <c r="DE35" s="631"/>
      <c r="DF35" s="631"/>
      <c r="DG35" s="631"/>
      <c r="DH35" s="631"/>
      <c r="DI35" s="631"/>
      <c r="DJ35" s="631"/>
      <c r="DK35" s="632"/>
      <c r="DL35" s="619">
        <v>188688</v>
      </c>
      <c r="DM35" s="631"/>
      <c r="DN35" s="631"/>
      <c r="DO35" s="631"/>
      <c r="DP35" s="631"/>
      <c r="DQ35" s="631"/>
      <c r="DR35" s="631"/>
      <c r="DS35" s="631"/>
      <c r="DT35" s="631"/>
      <c r="DU35" s="631"/>
      <c r="DV35" s="632"/>
      <c r="DW35" s="615">
        <v>1.4</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708551</v>
      </c>
      <c r="S36" s="611"/>
      <c r="T36" s="611"/>
      <c r="U36" s="611"/>
      <c r="V36" s="611"/>
      <c r="W36" s="611"/>
      <c r="X36" s="611"/>
      <c r="Y36" s="612"/>
      <c r="Z36" s="613">
        <v>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4125228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55455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5164410</v>
      </c>
      <c r="CS36" s="611"/>
      <c r="CT36" s="611"/>
      <c r="CU36" s="611"/>
      <c r="CV36" s="611"/>
      <c r="CW36" s="611"/>
      <c r="CX36" s="611"/>
      <c r="CY36" s="612"/>
      <c r="CZ36" s="615">
        <v>22.1</v>
      </c>
      <c r="DA36" s="643"/>
      <c r="DB36" s="643"/>
      <c r="DC36" s="645"/>
      <c r="DD36" s="619">
        <v>3926423</v>
      </c>
      <c r="DE36" s="611"/>
      <c r="DF36" s="611"/>
      <c r="DG36" s="611"/>
      <c r="DH36" s="611"/>
      <c r="DI36" s="611"/>
      <c r="DJ36" s="611"/>
      <c r="DK36" s="612"/>
      <c r="DL36" s="619">
        <v>2147372</v>
      </c>
      <c r="DM36" s="611"/>
      <c r="DN36" s="611"/>
      <c r="DO36" s="611"/>
      <c r="DP36" s="611"/>
      <c r="DQ36" s="611"/>
      <c r="DR36" s="611"/>
      <c r="DS36" s="611"/>
      <c r="DT36" s="611"/>
      <c r="DU36" s="611"/>
      <c r="DV36" s="612"/>
      <c r="DW36" s="615">
        <v>16.100000000000001</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247745</v>
      </c>
      <c r="S37" s="611"/>
      <c r="T37" s="611"/>
      <c r="U37" s="611"/>
      <c r="V37" s="611"/>
      <c r="W37" s="611"/>
      <c r="X37" s="611"/>
      <c r="Y37" s="612"/>
      <c r="Z37" s="613">
        <v>1</v>
      </c>
      <c r="AA37" s="613"/>
      <c r="AB37" s="613"/>
      <c r="AC37" s="613"/>
      <c r="AD37" s="614">
        <v>11805</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1072435</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-11596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1933891</v>
      </c>
      <c r="CS37" s="631"/>
      <c r="CT37" s="631"/>
      <c r="CU37" s="631"/>
      <c r="CV37" s="631"/>
      <c r="CW37" s="631"/>
      <c r="CX37" s="631"/>
      <c r="CY37" s="632"/>
      <c r="CZ37" s="615">
        <v>8.3000000000000007</v>
      </c>
      <c r="DA37" s="643"/>
      <c r="DB37" s="643"/>
      <c r="DC37" s="645"/>
      <c r="DD37" s="619">
        <v>1200935</v>
      </c>
      <c r="DE37" s="631"/>
      <c r="DF37" s="631"/>
      <c r="DG37" s="631"/>
      <c r="DH37" s="631"/>
      <c r="DI37" s="631"/>
      <c r="DJ37" s="631"/>
      <c r="DK37" s="632"/>
      <c r="DL37" s="619">
        <v>1113852</v>
      </c>
      <c r="DM37" s="631"/>
      <c r="DN37" s="631"/>
      <c r="DO37" s="631"/>
      <c r="DP37" s="631"/>
      <c r="DQ37" s="631"/>
      <c r="DR37" s="631"/>
      <c r="DS37" s="631"/>
      <c r="DT37" s="631"/>
      <c r="DU37" s="631"/>
      <c r="DV37" s="632"/>
      <c r="DW37" s="615">
        <v>8.4</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2243786</v>
      </c>
      <c r="S38" s="611"/>
      <c r="T38" s="611"/>
      <c r="U38" s="611"/>
      <c r="V38" s="611"/>
      <c r="W38" s="611"/>
      <c r="X38" s="611"/>
      <c r="Y38" s="612"/>
      <c r="Z38" s="613">
        <v>9.4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602069</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4555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2099215</v>
      </c>
      <c r="CS38" s="611"/>
      <c r="CT38" s="611"/>
      <c r="CU38" s="611"/>
      <c r="CV38" s="611"/>
      <c r="CW38" s="611"/>
      <c r="CX38" s="611"/>
      <c r="CY38" s="612"/>
      <c r="CZ38" s="615">
        <v>9</v>
      </c>
      <c r="DA38" s="643"/>
      <c r="DB38" s="643"/>
      <c r="DC38" s="645"/>
      <c r="DD38" s="619">
        <v>1764779</v>
      </c>
      <c r="DE38" s="611"/>
      <c r="DF38" s="611"/>
      <c r="DG38" s="611"/>
      <c r="DH38" s="611"/>
      <c r="DI38" s="611"/>
      <c r="DJ38" s="611"/>
      <c r="DK38" s="612"/>
      <c r="DL38" s="619">
        <v>1550186</v>
      </c>
      <c r="DM38" s="611"/>
      <c r="DN38" s="611"/>
      <c r="DO38" s="611"/>
      <c r="DP38" s="611"/>
      <c r="DQ38" s="611"/>
      <c r="DR38" s="611"/>
      <c r="DS38" s="611"/>
      <c r="DT38" s="611"/>
      <c r="DU38" s="611"/>
      <c r="DV38" s="612"/>
      <c r="DW38" s="615">
        <v>11.6</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351509</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6529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865382</v>
      </c>
      <c r="CS39" s="631"/>
      <c r="CT39" s="631"/>
      <c r="CU39" s="631"/>
      <c r="CV39" s="631"/>
      <c r="CW39" s="631"/>
      <c r="CX39" s="631"/>
      <c r="CY39" s="632"/>
      <c r="CZ39" s="615">
        <v>3.7</v>
      </c>
      <c r="DA39" s="643"/>
      <c r="DB39" s="643"/>
      <c r="DC39" s="645"/>
      <c r="DD39" s="619">
        <v>826216</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35886</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139600</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96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45959</v>
      </c>
      <c r="CS40" s="611"/>
      <c r="CT40" s="611"/>
      <c r="CU40" s="611"/>
      <c r="CV40" s="611"/>
      <c r="CW40" s="611"/>
      <c r="CX40" s="611"/>
      <c r="CY40" s="612"/>
      <c r="CZ40" s="615">
        <v>0.2</v>
      </c>
      <c r="DA40" s="643"/>
      <c r="DB40" s="643"/>
      <c r="DC40" s="645"/>
      <c r="DD40" s="619">
        <v>14475</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23895095</v>
      </c>
      <c r="S41" s="683"/>
      <c r="T41" s="683"/>
      <c r="U41" s="683"/>
      <c r="V41" s="683"/>
      <c r="W41" s="683"/>
      <c r="X41" s="683"/>
      <c r="Y41" s="687"/>
      <c r="Z41" s="688">
        <v>100</v>
      </c>
      <c r="AA41" s="688"/>
      <c r="AB41" s="688"/>
      <c r="AC41" s="688"/>
      <c r="AD41" s="689">
        <v>13274410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344767</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1614848</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471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2511683</v>
      </c>
      <c r="CS42" s="631"/>
      <c r="CT42" s="631"/>
      <c r="CU42" s="631"/>
      <c r="CV42" s="631"/>
      <c r="CW42" s="631"/>
      <c r="CX42" s="631"/>
      <c r="CY42" s="632"/>
      <c r="CZ42" s="615">
        <v>10.7</v>
      </c>
      <c r="DA42" s="643"/>
      <c r="DB42" s="643"/>
      <c r="DC42" s="645"/>
      <c r="DD42" s="619">
        <v>599806</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206884</v>
      </c>
      <c r="CS43" s="631"/>
      <c r="CT43" s="631"/>
      <c r="CU43" s="631"/>
      <c r="CV43" s="631"/>
      <c r="CW43" s="631"/>
      <c r="CX43" s="631"/>
      <c r="CY43" s="632"/>
      <c r="CZ43" s="615">
        <v>0.9</v>
      </c>
      <c r="DA43" s="643"/>
      <c r="DB43" s="643"/>
      <c r="DC43" s="645"/>
      <c r="DD43" s="619">
        <v>138155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2470220</v>
      </c>
      <c r="CS44" s="611"/>
      <c r="CT44" s="611"/>
      <c r="CU44" s="611"/>
      <c r="CV44" s="611"/>
      <c r="CW44" s="611"/>
      <c r="CX44" s="611"/>
      <c r="CY44" s="612"/>
      <c r="CZ44" s="615">
        <v>10.6</v>
      </c>
      <c r="DA44" s="616"/>
      <c r="DB44" s="616"/>
      <c r="DC44" s="622"/>
      <c r="DD44" s="619">
        <v>559987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522006</v>
      </c>
      <c r="CS45" s="631"/>
      <c r="CT45" s="631"/>
      <c r="CU45" s="631"/>
      <c r="CV45" s="631"/>
      <c r="CW45" s="631"/>
      <c r="CX45" s="631"/>
      <c r="CY45" s="632"/>
      <c r="CZ45" s="615">
        <v>2.2000000000000002</v>
      </c>
      <c r="DA45" s="643"/>
      <c r="DB45" s="643"/>
      <c r="DC45" s="645"/>
      <c r="DD45" s="619">
        <v>59626</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1802995</v>
      </c>
      <c r="CS46" s="611"/>
      <c r="CT46" s="611"/>
      <c r="CU46" s="611"/>
      <c r="CV46" s="611"/>
      <c r="CW46" s="611"/>
      <c r="CX46" s="611"/>
      <c r="CY46" s="612"/>
      <c r="CZ46" s="615">
        <v>7.7</v>
      </c>
      <c r="DA46" s="616"/>
      <c r="DB46" s="616"/>
      <c r="DC46" s="622"/>
      <c r="DD46" s="619">
        <v>455812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41463</v>
      </c>
      <c r="CS47" s="631"/>
      <c r="CT47" s="631"/>
      <c r="CU47" s="631"/>
      <c r="CV47" s="631"/>
      <c r="CW47" s="631"/>
      <c r="CX47" s="631"/>
      <c r="CY47" s="632"/>
      <c r="CZ47" s="615">
        <v>0.2</v>
      </c>
      <c r="DA47" s="643"/>
      <c r="DB47" s="643"/>
      <c r="DC47" s="645"/>
      <c r="DD47" s="619">
        <v>39819</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23395711</v>
      </c>
      <c r="CS49" s="669"/>
      <c r="CT49" s="669"/>
      <c r="CU49" s="669"/>
      <c r="CV49" s="669"/>
      <c r="CW49" s="669"/>
      <c r="CX49" s="669"/>
      <c r="CY49" s="698"/>
      <c r="CZ49" s="690">
        <v>100</v>
      </c>
      <c r="DA49" s="699"/>
      <c r="DB49" s="699"/>
      <c r="DC49" s="700"/>
      <c r="DD49" s="701">
        <v>16210309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tnj+wKOAONEj2TMXKpJcug1dMi/SNeRJOvp8BzPsaVvrAtkjVwVc+DlirnOXZfv1jBWemSER4J5gVNC+u2QeA==" saltValue="Kg/78VBPn7wrhImoYEK+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40" zoomScaleNormal="40" zoomScaleSheetLayoutView="70" workbookViewId="0">
      <selection activeCell="AF82" sqref="AF82:AJ82"/>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23884</v>
      </c>
      <c r="R7" s="740"/>
      <c r="S7" s="740"/>
      <c r="T7" s="740"/>
      <c r="U7" s="740"/>
      <c r="V7" s="740">
        <v>23384</v>
      </c>
      <c r="W7" s="740"/>
      <c r="X7" s="740"/>
      <c r="Y7" s="740"/>
      <c r="Z7" s="740"/>
      <c r="AA7" s="740">
        <v>499</v>
      </c>
      <c r="AB7" s="740"/>
      <c r="AC7" s="740"/>
      <c r="AD7" s="740"/>
      <c r="AE7" s="741"/>
      <c r="AF7" s="742">
        <v>461</v>
      </c>
      <c r="AG7" s="743"/>
      <c r="AH7" s="743"/>
      <c r="AI7" s="743"/>
      <c r="AJ7" s="744"/>
      <c r="AK7" s="745">
        <v>1205</v>
      </c>
      <c r="AL7" s="746"/>
      <c r="AM7" s="746"/>
      <c r="AN7" s="746"/>
      <c r="AO7" s="746"/>
      <c r="AP7" s="746">
        <v>21965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564</v>
      </c>
      <c r="BS7" s="733" t="s">
        <v>562</v>
      </c>
      <c r="BT7" s="734"/>
      <c r="BU7" s="734"/>
      <c r="BV7" s="734"/>
      <c r="BW7" s="734"/>
      <c r="BX7" s="734"/>
      <c r="BY7" s="734"/>
      <c r="BZ7" s="734"/>
      <c r="CA7" s="734"/>
      <c r="CB7" s="734"/>
      <c r="CC7" s="734"/>
      <c r="CD7" s="734"/>
      <c r="CE7" s="734"/>
      <c r="CF7" s="734"/>
      <c r="CG7" s="749"/>
      <c r="CH7" s="730">
        <v>2</v>
      </c>
      <c r="CI7" s="731"/>
      <c r="CJ7" s="731"/>
      <c r="CK7" s="731"/>
      <c r="CL7" s="732"/>
      <c r="CM7" s="730">
        <v>712</v>
      </c>
      <c r="CN7" s="731"/>
      <c r="CO7" s="731"/>
      <c r="CP7" s="731"/>
      <c r="CQ7" s="732"/>
      <c r="CR7" s="730">
        <v>10</v>
      </c>
      <c r="CS7" s="731"/>
      <c r="CT7" s="731"/>
      <c r="CU7" s="731"/>
      <c r="CV7" s="732"/>
      <c r="CW7" s="730" t="s">
        <v>565</v>
      </c>
      <c r="CX7" s="731"/>
      <c r="CY7" s="731"/>
      <c r="CZ7" s="731"/>
      <c r="DA7" s="732"/>
      <c r="DB7" s="730">
        <v>382</v>
      </c>
      <c r="DC7" s="731"/>
      <c r="DD7" s="731"/>
      <c r="DE7" s="731"/>
      <c r="DF7" s="732"/>
      <c r="DG7" s="730" t="s">
        <v>565</v>
      </c>
      <c r="DH7" s="731"/>
      <c r="DI7" s="731"/>
      <c r="DJ7" s="731"/>
      <c r="DK7" s="732"/>
      <c r="DL7" s="730" t="s">
        <v>565</v>
      </c>
      <c r="DM7" s="731"/>
      <c r="DN7" s="731"/>
      <c r="DO7" s="731"/>
      <c r="DP7" s="732"/>
      <c r="DQ7" s="730" t="s">
        <v>565</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30</v>
      </c>
      <c r="R8" s="771"/>
      <c r="S8" s="771"/>
      <c r="T8" s="771"/>
      <c r="U8" s="771"/>
      <c r="V8" s="771">
        <v>30</v>
      </c>
      <c r="W8" s="771"/>
      <c r="X8" s="771"/>
      <c r="Y8" s="771"/>
      <c r="Z8" s="771"/>
      <c r="AA8" s="771" t="s">
        <v>565</v>
      </c>
      <c r="AB8" s="771"/>
      <c r="AC8" s="771"/>
      <c r="AD8" s="771"/>
      <c r="AE8" s="772"/>
      <c r="AF8" s="773" t="s">
        <v>122</v>
      </c>
      <c r="AG8" s="774"/>
      <c r="AH8" s="774"/>
      <c r="AI8" s="774"/>
      <c r="AJ8" s="775"/>
      <c r="AK8" s="756">
        <v>1</v>
      </c>
      <c r="AL8" s="757"/>
      <c r="AM8" s="757"/>
      <c r="AN8" s="757"/>
      <c r="AO8" s="757"/>
      <c r="AP8" s="757" t="s">
        <v>565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563</v>
      </c>
      <c r="BT8" s="761"/>
      <c r="BU8" s="761"/>
      <c r="BV8" s="761"/>
      <c r="BW8" s="761"/>
      <c r="BX8" s="761"/>
      <c r="BY8" s="761"/>
      <c r="BZ8" s="761"/>
      <c r="CA8" s="761"/>
      <c r="CB8" s="761"/>
      <c r="CC8" s="761"/>
      <c r="CD8" s="761"/>
      <c r="CE8" s="761"/>
      <c r="CF8" s="761"/>
      <c r="CG8" s="762"/>
      <c r="CH8" s="763" t="s">
        <v>572</v>
      </c>
      <c r="CI8" s="764"/>
      <c r="CJ8" s="764"/>
      <c r="CK8" s="764"/>
      <c r="CL8" s="765"/>
      <c r="CM8" s="763">
        <v>527</v>
      </c>
      <c r="CN8" s="764"/>
      <c r="CO8" s="764"/>
      <c r="CP8" s="764"/>
      <c r="CQ8" s="765"/>
      <c r="CR8" s="763">
        <v>45</v>
      </c>
      <c r="CS8" s="764"/>
      <c r="CT8" s="764"/>
      <c r="CU8" s="764"/>
      <c r="CV8" s="765"/>
      <c r="CW8" s="763">
        <v>53</v>
      </c>
      <c r="CX8" s="764"/>
      <c r="CY8" s="764"/>
      <c r="CZ8" s="764"/>
      <c r="DA8" s="765"/>
      <c r="DB8" s="763" t="s">
        <v>565</v>
      </c>
      <c r="DC8" s="764"/>
      <c r="DD8" s="764"/>
      <c r="DE8" s="764"/>
      <c r="DF8" s="765"/>
      <c r="DG8" s="763" t="s">
        <v>565</v>
      </c>
      <c r="DH8" s="764"/>
      <c r="DI8" s="764"/>
      <c r="DJ8" s="764"/>
      <c r="DK8" s="765"/>
      <c r="DL8" s="763" t="s">
        <v>565</v>
      </c>
      <c r="DM8" s="764"/>
      <c r="DN8" s="764"/>
      <c r="DO8" s="764"/>
      <c r="DP8" s="765"/>
      <c r="DQ8" s="763" t="s">
        <v>565</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23895</v>
      </c>
      <c r="R23" s="780"/>
      <c r="S23" s="780"/>
      <c r="T23" s="780"/>
      <c r="U23" s="780"/>
      <c r="V23" s="780">
        <v>23396</v>
      </c>
      <c r="W23" s="780"/>
      <c r="X23" s="780"/>
      <c r="Y23" s="780"/>
      <c r="Z23" s="780"/>
      <c r="AA23" s="780">
        <v>499</v>
      </c>
      <c r="AB23" s="780"/>
      <c r="AC23" s="780"/>
      <c r="AD23" s="780"/>
      <c r="AE23" s="781"/>
      <c r="AF23" s="782">
        <v>461</v>
      </c>
      <c r="AG23" s="780"/>
      <c r="AH23" s="780"/>
      <c r="AI23" s="780"/>
      <c r="AJ23" s="783"/>
      <c r="AK23" s="784"/>
      <c r="AL23" s="785"/>
      <c r="AM23" s="785"/>
      <c r="AN23" s="785"/>
      <c r="AO23" s="785"/>
      <c r="AP23" s="780">
        <v>21965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4203</v>
      </c>
      <c r="R28" s="810"/>
      <c r="S28" s="810"/>
      <c r="T28" s="810"/>
      <c r="U28" s="810"/>
      <c r="V28" s="810">
        <v>4147</v>
      </c>
      <c r="W28" s="810"/>
      <c r="X28" s="810"/>
      <c r="Y28" s="810"/>
      <c r="Z28" s="810"/>
      <c r="AA28" s="810">
        <v>55</v>
      </c>
      <c r="AB28" s="810"/>
      <c r="AC28" s="810"/>
      <c r="AD28" s="810"/>
      <c r="AE28" s="811"/>
      <c r="AF28" s="812">
        <v>55</v>
      </c>
      <c r="AG28" s="810"/>
      <c r="AH28" s="810"/>
      <c r="AI28" s="810"/>
      <c r="AJ28" s="813"/>
      <c r="AK28" s="814">
        <v>351</v>
      </c>
      <c r="AL28" s="815"/>
      <c r="AM28" s="815"/>
      <c r="AN28" s="815"/>
      <c r="AO28" s="815"/>
      <c r="AP28" s="815">
        <v>19</v>
      </c>
      <c r="AQ28" s="815"/>
      <c r="AR28" s="815"/>
      <c r="AS28" s="815"/>
      <c r="AT28" s="815"/>
      <c r="AU28" s="815">
        <v>19</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5691</v>
      </c>
      <c r="R29" s="771"/>
      <c r="S29" s="771"/>
      <c r="T29" s="771"/>
      <c r="U29" s="771"/>
      <c r="V29" s="771">
        <v>5465</v>
      </c>
      <c r="W29" s="771"/>
      <c r="X29" s="771"/>
      <c r="Y29" s="771"/>
      <c r="Z29" s="771"/>
      <c r="AA29" s="771">
        <v>227</v>
      </c>
      <c r="AB29" s="771"/>
      <c r="AC29" s="771"/>
      <c r="AD29" s="771"/>
      <c r="AE29" s="772"/>
      <c r="AF29" s="773">
        <v>227</v>
      </c>
      <c r="AG29" s="774"/>
      <c r="AH29" s="774"/>
      <c r="AI29" s="774"/>
      <c r="AJ29" s="775"/>
      <c r="AK29" s="821">
        <v>787</v>
      </c>
      <c r="AL29" s="817"/>
      <c r="AM29" s="817"/>
      <c r="AN29" s="817"/>
      <c r="AO29" s="817"/>
      <c r="AP29" s="817" t="s">
        <v>565</v>
      </c>
      <c r="AQ29" s="817"/>
      <c r="AR29" s="817"/>
      <c r="AS29" s="817"/>
      <c r="AT29" s="817"/>
      <c r="AU29" s="817" t="s">
        <v>565</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772</v>
      </c>
      <c r="R30" s="771"/>
      <c r="S30" s="771"/>
      <c r="T30" s="771"/>
      <c r="U30" s="771"/>
      <c r="V30" s="771">
        <v>772</v>
      </c>
      <c r="W30" s="771"/>
      <c r="X30" s="771"/>
      <c r="Y30" s="771"/>
      <c r="Z30" s="771"/>
      <c r="AA30" s="771" t="s">
        <v>565</v>
      </c>
      <c r="AB30" s="771"/>
      <c r="AC30" s="771"/>
      <c r="AD30" s="771"/>
      <c r="AE30" s="772"/>
      <c r="AF30" s="773" t="s">
        <v>122</v>
      </c>
      <c r="AG30" s="774"/>
      <c r="AH30" s="774"/>
      <c r="AI30" s="774"/>
      <c r="AJ30" s="775"/>
      <c r="AK30" s="821">
        <v>181</v>
      </c>
      <c r="AL30" s="817"/>
      <c r="AM30" s="817"/>
      <c r="AN30" s="817"/>
      <c r="AO30" s="817"/>
      <c r="AP30" s="817" t="s">
        <v>565</v>
      </c>
      <c r="AQ30" s="817"/>
      <c r="AR30" s="817"/>
      <c r="AS30" s="817"/>
      <c r="AT30" s="817"/>
      <c r="AU30" s="817" t="s">
        <v>565</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948</v>
      </c>
      <c r="R31" s="771"/>
      <c r="S31" s="771"/>
      <c r="T31" s="771"/>
      <c r="U31" s="771"/>
      <c r="V31" s="771">
        <v>843</v>
      </c>
      <c r="W31" s="771"/>
      <c r="X31" s="771"/>
      <c r="Y31" s="771"/>
      <c r="Z31" s="771"/>
      <c r="AA31" s="771">
        <v>105</v>
      </c>
      <c r="AB31" s="771"/>
      <c r="AC31" s="771"/>
      <c r="AD31" s="771"/>
      <c r="AE31" s="772"/>
      <c r="AF31" s="773">
        <v>1132</v>
      </c>
      <c r="AG31" s="774"/>
      <c r="AH31" s="774"/>
      <c r="AI31" s="774"/>
      <c r="AJ31" s="775"/>
      <c r="AK31" s="821">
        <v>352</v>
      </c>
      <c r="AL31" s="817"/>
      <c r="AM31" s="817"/>
      <c r="AN31" s="817"/>
      <c r="AO31" s="817"/>
      <c r="AP31" s="817">
        <v>4411</v>
      </c>
      <c r="AQ31" s="817"/>
      <c r="AR31" s="817"/>
      <c r="AS31" s="817"/>
      <c r="AT31" s="817"/>
      <c r="AU31" s="817">
        <v>2351</v>
      </c>
      <c r="AV31" s="817"/>
      <c r="AW31" s="817"/>
      <c r="AX31" s="817"/>
      <c r="AY31" s="817"/>
      <c r="AZ31" s="818"/>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2674</v>
      </c>
      <c r="R32" s="771"/>
      <c r="S32" s="771"/>
      <c r="T32" s="771"/>
      <c r="U32" s="771"/>
      <c r="V32" s="771">
        <v>2803</v>
      </c>
      <c r="W32" s="771"/>
      <c r="X32" s="771"/>
      <c r="Y32" s="771"/>
      <c r="Z32" s="771"/>
      <c r="AA32" s="771" t="s">
        <v>571</v>
      </c>
      <c r="AB32" s="771"/>
      <c r="AC32" s="771"/>
      <c r="AD32" s="771"/>
      <c r="AE32" s="772"/>
      <c r="AF32" s="773">
        <v>1037</v>
      </c>
      <c r="AG32" s="774"/>
      <c r="AH32" s="774"/>
      <c r="AI32" s="774"/>
      <c r="AJ32" s="775"/>
      <c r="AK32" s="821">
        <v>602</v>
      </c>
      <c r="AL32" s="817"/>
      <c r="AM32" s="817"/>
      <c r="AN32" s="817"/>
      <c r="AO32" s="817"/>
      <c r="AP32" s="817">
        <v>1742</v>
      </c>
      <c r="AQ32" s="817"/>
      <c r="AR32" s="817"/>
      <c r="AS32" s="817"/>
      <c r="AT32" s="817"/>
      <c r="AU32" s="817">
        <v>1296</v>
      </c>
      <c r="AV32" s="817"/>
      <c r="AW32" s="817"/>
      <c r="AX32" s="817"/>
      <c r="AY32" s="817"/>
      <c r="AZ32" s="818"/>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31</v>
      </c>
      <c r="R33" s="771"/>
      <c r="S33" s="771"/>
      <c r="T33" s="771"/>
      <c r="U33" s="771"/>
      <c r="V33" s="771">
        <v>25</v>
      </c>
      <c r="W33" s="771"/>
      <c r="X33" s="771"/>
      <c r="Y33" s="771"/>
      <c r="Z33" s="771"/>
      <c r="AA33" s="771">
        <v>6</v>
      </c>
      <c r="AB33" s="771"/>
      <c r="AC33" s="771"/>
      <c r="AD33" s="771"/>
      <c r="AE33" s="772"/>
      <c r="AF33" s="773">
        <v>112</v>
      </c>
      <c r="AG33" s="774"/>
      <c r="AH33" s="774"/>
      <c r="AI33" s="774"/>
      <c r="AJ33" s="775"/>
      <c r="AK33" s="821" t="s">
        <v>565</v>
      </c>
      <c r="AL33" s="817"/>
      <c r="AM33" s="817"/>
      <c r="AN33" s="817"/>
      <c r="AO33" s="817"/>
      <c r="AP33" s="817">
        <v>73</v>
      </c>
      <c r="AQ33" s="817"/>
      <c r="AR33" s="817"/>
      <c r="AS33" s="817"/>
      <c r="AT33" s="817"/>
      <c r="AU33" s="817" t="s">
        <v>565</v>
      </c>
      <c r="AV33" s="817"/>
      <c r="AW33" s="817"/>
      <c r="AX33" s="817"/>
      <c r="AY33" s="817"/>
      <c r="AZ33" s="818"/>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1454</v>
      </c>
      <c r="R34" s="771"/>
      <c r="S34" s="771"/>
      <c r="T34" s="771"/>
      <c r="U34" s="771"/>
      <c r="V34" s="771">
        <v>1433</v>
      </c>
      <c r="W34" s="771"/>
      <c r="X34" s="771"/>
      <c r="Y34" s="771"/>
      <c r="Z34" s="771"/>
      <c r="AA34" s="771">
        <v>21</v>
      </c>
      <c r="AB34" s="771"/>
      <c r="AC34" s="771"/>
      <c r="AD34" s="771"/>
      <c r="AE34" s="772"/>
      <c r="AF34" s="773">
        <v>16</v>
      </c>
      <c r="AG34" s="774"/>
      <c r="AH34" s="774"/>
      <c r="AI34" s="774"/>
      <c r="AJ34" s="775"/>
      <c r="AK34" s="821">
        <v>1072</v>
      </c>
      <c r="AL34" s="817"/>
      <c r="AM34" s="817"/>
      <c r="AN34" s="817"/>
      <c r="AO34" s="817"/>
      <c r="AP34" s="817">
        <v>9079</v>
      </c>
      <c r="AQ34" s="817"/>
      <c r="AR34" s="817"/>
      <c r="AS34" s="817"/>
      <c r="AT34" s="817"/>
      <c r="AU34" s="817">
        <v>8933</v>
      </c>
      <c r="AV34" s="817"/>
      <c r="AW34" s="817"/>
      <c r="AX34" s="817"/>
      <c r="AY34" s="817"/>
      <c r="AZ34" s="818"/>
      <c r="BA34" s="818"/>
      <c r="BB34" s="818"/>
      <c r="BC34" s="818"/>
      <c r="BD34" s="818"/>
      <c r="BE34" s="819" t="s">
        <v>393</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397</v>
      </c>
      <c r="C35" s="768"/>
      <c r="D35" s="768"/>
      <c r="E35" s="768"/>
      <c r="F35" s="768"/>
      <c r="G35" s="768"/>
      <c r="H35" s="768"/>
      <c r="I35" s="768"/>
      <c r="J35" s="768"/>
      <c r="K35" s="768"/>
      <c r="L35" s="768"/>
      <c r="M35" s="768"/>
      <c r="N35" s="768"/>
      <c r="O35" s="768"/>
      <c r="P35" s="769"/>
      <c r="Q35" s="770">
        <v>235</v>
      </c>
      <c r="R35" s="771"/>
      <c r="S35" s="771"/>
      <c r="T35" s="771"/>
      <c r="U35" s="771"/>
      <c r="V35" s="771">
        <v>191</v>
      </c>
      <c r="W35" s="771"/>
      <c r="X35" s="771"/>
      <c r="Y35" s="771"/>
      <c r="Z35" s="771"/>
      <c r="AA35" s="771">
        <v>91</v>
      </c>
      <c r="AB35" s="771"/>
      <c r="AC35" s="771"/>
      <c r="AD35" s="771"/>
      <c r="AE35" s="772"/>
      <c r="AF35" s="773" t="s">
        <v>122</v>
      </c>
      <c r="AG35" s="774"/>
      <c r="AH35" s="774"/>
      <c r="AI35" s="774"/>
      <c r="AJ35" s="775"/>
      <c r="AK35" s="821">
        <v>140</v>
      </c>
      <c r="AL35" s="817"/>
      <c r="AM35" s="817"/>
      <c r="AN35" s="817"/>
      <c r="AO35" s="817"/>
      <c r="AP35" s="817" t="s">
        <v>565</v>
      </c>
      <c r="AQ35" s="817"/>
      <c r="AR35" s="817"/>
      <c r="AS35" s="817"/>
      <c r="AT35" s="817"/>
      <c r="AU35" s="817" t="s">
        <v>565</v>
      </c>
      <c r="AV35" s="817"/>
      <c r="AW35" s="817"/>
      <c r="AX35" s="817"/>
      <c r="AY35" s="817"/>
      <c r="AZ35" s="818"/>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2579</v>
      </c>
      <c r="AG63" s="831"/>
      <c r="AH63" s="831"/>
      <c r="AI63" s="831"/>
      <c r="AJ63" s="832"/>
      <c r="AK63" s="833"/>
      <c r="AL63" s="828"/>
      <c r="AM63" s="828"/>
      <c r="AN63" s="828"/>
      <c r="AO63" s="828"/>
      <c r="AP63" s="831">
        <v>15323</v>
      </c>
      <c r="AQ63" s="831"/>
      <c r="AR63" s="831"/>
      <c r="AS63" s="831"/>
      <c r="AT63" s="831"/>
      <c r="AU63" s="831">
        <v>12599</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403</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552</v>
      </c>
      <c r="C68" s="857"/>
      <c r="D68" s="857"/>
      <c r="E68" s="857"/>
      <c r="F68" s="857"/>
      <c r="G68" s="857"/>
      <c r="H68" s="857"/>
      <c r="I68" s="857"/>
      <c r="J68" s="857"/>
      <c r="K68" s="857"/>
      <c r="L68" s="857"/>
      <c r="M68" s="857"/>
      <c r="N68" s="857"/>
      <c r="O68" s="857"/>
      <c r="P68" s="858"/>
      <c r="Q68" s="859">
        <v>409</v>
      </c>
      <c r="R68" s="853"/>
      <c r="S68" s="853"/>
      <c r="T68" s="853"/>
      <c r="U68" s="853"/>
      <c r="V68" s="853">
        <v>396</v>
      </c>
      <c r="W68" s="853"/>
      <c r="X68" s="853"/>
      <c r="Y68" s="853"/>
      <c r="Z68" s="853"/>
      <c r="AA68" s="853">
        <v>13</v>
      </c>
      <c r="AB68" s="853"/>
      <c r="AC68" s="853"/>
      <c r="AD68" s="853"/>
      <c r="AE68" s="853"/>
      <c r="AF68" s="853">
        <v>13</v>
      </c>
      <c r="AG68" s="853"/>
      <c r="AH68" s="853"/>
      <c r="AI68" s="853"/>
      <c r="AJ68" s="853"/>
      <c r="AK68" s="853" t="s">
        <v>565</v>
      </c>
      <c r="AL68" s="853"/>
      <c r="AM68" s="853"/>
      <c r="AN68" s="853"/>
      <c r="AO68" s="853"/>
      <c r="AP68" s="853" t="s">
        <v>565</v>
      </c>
      <c r="AQ68" s="853"/>
      <c r="AR68" s="853"/>
      <c r="AS68" s="853"/>
      <c r="AT68" s="853"/>
      <c r="AU68" s="853" t="s">
        <v>565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553</v>
      </c>
      <c r="C69" s="861"/>
      <c r="D69" s="861"/>
      <c r="E69" s="861"/>
      <c r="F69" s="861"/>
      <c r="G69" s="861"/>
      <c r="H69" s="861"/>
      <c r="I69" s="861"/>
      <c r="J69" s="861"/>
      <c r="K69" s="861"/>
      <c r="L69" s="861"/>
      <c r="M69" s="861"/>
      <c r="N69" s="861"/>
      <c r="O69" s="861"/>
      <c r="P69" s="862"/>
      <c r="Q69" s="863">
        <v>988</v>
      </c>
      <c r="R69" s="817"/>
      <c r="S69" s="817"/>
      <c r="T69" s="817"/>
      <c r="U69" s="817"/>
      <c r="V69" s="817">
        <v>965</v>
      </c>
      <c r="W69" s="817"/>
      <c r="X69" s="817"/>
      <c r="Y69" s="817"/>
      <c r="Z69" s="817"/>
      <c r="AA69" s="817">
        <v>23</v>
      </c>
      <c r="AB69" s="817"/>
      <c r="AC69" s="817"/>
      <c r="AD69" s="817"/>
      <c r="AE69" s="817"/>
      <c r="AF69" s="817">
        <v>23</v>
      </c>
      <c r="AG69" s="817"/>
      <c r="AH69" s="817"/>
      <c r="AI69" s="817"/>
      <c r="AJ69" s="817"/>
      <c r="AK69" s="817" t="s">
        <v>565</v>
      </c>
      <c r="AL69" s="817"/>
      <c r="AM69" s="817"/>
      <c r="AN69" s="817"/>
      <c r="AO69" s="817"/>
      <c r="AP69" s="817">
        <v>141</v>
      </c>
      <c r="AQ69" s="817"/>
      <c r="AR69" s="817"/>
      <c r="AS69" s="817"/>
      <c r="AT69" s="817"/>
      <c r="AU69" s="817">
        <v>119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554</v>
      </c>
      <c r="C70" s="861"/>
      <c r="D70" s="861"/>
      <c r="E70" s="861"/>
      <c r="F70" s="861"/>
      <c r="G70" s="861"/>
      <c r="H70" s="861"/>
      <c r="I70" s="861"/>
      <c r="J70" s="861"/>
      <c r="K70" s="861"/>
      <c r="L70" s="861"/>
      <c r="M70" s="861"/>
      <c r="N70" s="861"/>
      <c r="O70" s="861"/>
      <c r="P70" s="862"/>
      <c r="Q70" s="863">
        <v>5169</v>
      </c>
      <c r="R70" s="817"/>
      <c r="S70" s="817"/>
      <c r="T70" s="817"/>
      <c r="U70" s="817"/>
      <c r="V70" s="817">
        <v>5123</v>
      </c>
      <c r="W70" s="817"/>
      <c r="X70" s="817"/>
      <c r="Y70" s="817"/>
      <c r="Z70" s="817"/>
      <c r="AA70" s="817">
        <v>46</v>
      </c>
      <c r="AB70" s="817"/>
      <c r="AC70" s="817"/>
      <c r="AD70" s="817"/>
      <c r="AE70" s="817"/>
      <c r="AF70" s="817">
        <v>46</v>
      </c>
      <c r="AG70" s="817"/>
      <c r="AH70" s="817"/>
      <c r="AI70" s="817"/>
      <c r="AJ70" s="817"/>
      <c r="AK70" s="817" t="s">
        <v>565</v>
      </c>
      <c r="AL70" s="817"/>
      <c r="AM70" s="817"/>
      <c r="AN70" s="817"/>
      <c r="AO70" s="817"/>
      <c r="AP70" s="817">
        <v>27</v>
      </c>
      <c r="AQ70" s="817"/>
      <c r="AR70" s="817"/>
      <c r="AS70" s="817"/>
      <c r="AT70" s="817"/>
      <c r="AU70" s="817">
        <v>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555</v>
      </c>
      <c r="C71" s="861"/>
      <c r="D71" s="861"/>
      <c r="E71" s="861"/>
      <c r="F71" s="861"/>
      <c r="G71" s="861"/>
      <c r="H71" s="861"/>
      <c r="I71" s="861"/>
      <c r="J71" s="861"/>
      <c r="K71" s="861"/>
      <c r="L71" s="861"/>
      <c r="M71" s="861"/>
      <c r="N71" s="861"/>
      <c r="O71" s="861"/>
      <c r="P71" s="862"/>
      <c r="Q71" s="863">
        <v>6260</v>
      </c>
      <c r="R71" s="817"/>
      <c r="S71" s="817"/>
      <c r="T71" s="817"/>
      <c r="U71" s="817"/>
      <c r="V71" s="817">
        <v>6817</v>
      </c>
      <c r="W71" s="817"/>
      <c r="X71" s="817"/>
      <c r="Y71" s="817"/>
      <c r="Z71" s="817"/>
      <c r="AA71" s="817" t="s">
        <v>573</v>
      </c>
      <c r="AB71" s="817"/>
      <c r="AC71" s="817"/>
      <c r="AD71" s="817"/>
      <c r="AE71" s="817"/>
      <c r="AF71" s="817">
        <v>3266</v>
      </c>
      <c r="AG71" s="817"/>
      <c r="AH71" s="817"/>
      <c r="AI71" s="817"/>
      <c r="AJ71" s="817"/>
      <c r="AK71" s="817" t="s">
        <v>565</v>
      </c>
      <c r="AL71" s="817"/>
      <c r="AM71" s="817"/>
      <c r="AN71" s="817"/>
      <c r="AO71" s="817"/>
      <c r="AP71" s="817">
        <v>13755</v>
      </c>
      <c r="AQ71" s="817"/>
      <c r="AR71" s="817"/>
      <c r="AS71" s="817"/>
      <c r="AT71" s="817"/>
      <c r="AU71" s="817">
        <v>179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556</v>
      </c>
      <c r="C72" s="861"/>
      <c r="D72" s="861"/>
      <c r="E72" s="861"/>
      <c r="F72" s="861"/>
      <c r="G72" s="861"/>
      <c r="H72" s="861"/>
      <c r="I72" s="861"/>
      <c r="J72" s="861"/>
      <c r="K72" s="861"/>
      <c r="L72" s="861"/>
      <c r="M72" s="861"/>
      <c r="N72" s="861"/>
      <c r="O72" s="861"/>
      <c r="P72" s="862"/>
      <c r="Q72" s="863">
        <v>1199</v>
      </c>
      <c r="R72" s="817"/>
      <c r="S72" s="817"/>
      <c r="T72" s="817"/>
      <c r="U72" s="817"/>
      <c r="V72" s="817">
        <v>1199</v>
      </c>
      <c r="W72" s="817"/>
      <c r="X72" s="817"/>
      <c r="Y72" s="817"/>
      <c r="Z72" s="817"/>
      <c r="AA72" s="817" t="s">
        <v>565</v>
      </c>
      <c r="AB72" s="817"/>
      <c r="AC72" s="817"/>
      <c r="AD72" s="817"/>
      <c r="AE72" s="817"/>
      <c r="AF72" s="817" t="s">
        <v>565</v>
      </c>
      <c r="AG72" s="817"/>
      <c r="AH72" s="817"/>
      <c r="AI72" s="817"/>
      <c r="AJ72" s="817"/>
      <c r="AK72" s="817" t="s">
        <v>565</v>
      </c>
      <c r="AL72" s="817"/>
      <c r="AM72" s="817"/>
      <c r="AN72" s="817"/>
      <c r="AO72" s="817"/>
      <c r="AP72" s="817" t="s">
        <v>565</v>
      </c>
      <c r="AQ72" s="817"/>
      <c r="AR72" s="817"/>
      <c r="AS72" s="817"/>
      <c r="AT72" s="817"/>
      <c r="AU72" s="817" t="s">
        <v>565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557</v>
      </c>
      <c r="C73" s="861"/>
      <c r="D73" s="861"/>
      <c r="E73" s="861"/>
      <c r="F73" s="861"/>
      <c r="G73" s="861"/>
      <c r="H73" s="861"/>
      <c r="I73" s="861"/>
      <c r="J73" s="861"/>
      <c r="K73" s="861"/>
      <c r="L73" s="861"/>
      <c r="M73" s="861"/>
      <c r="N73" s="861"/>
      <c r="O73" s="861"/>
      <c r="P73" s="862"/>
      <c r="Q73" s="863">
        <v>313311</v>
      </c>
      <c r="R73" s="817"/>
      <c r="S73" s="817"/>
      <c r="T73" s="817"/>
      <c r="U73" s="817"/>
      <c r="V73" s="817">
        <v>310666</v>
      </c>
      <c r="W73" s="817"/>
      <c r="X73" s="817"/>
      <c r="Y73" s="817"/>
      <c r="Z73" s="817"/>
      <c r="AA73" s="817">
        <v>2644</v>
      </c>
      <c r="AB73" s="817"/>
      <c r="AC73" s="817"/>
      <c r="AD73" s="817"/>
      <c r="AE73" s="817"/>
      <c r="AF73" s="817">
        <v>2644</v>
      </c>
      <c r="AG73" s="817"/>
      <c r="AH73" s="817"/>
      <c r="AI73" s="817"/>
      <c r="AJ73" s="817"/>
      <c r="AK73" s="817">
        <v>2298</v>
      </c>
      <c r="AL73" s="817"/>
      <c r="AM73" s="817"/>
      <c r="AN73" s="817"/>
      <c r="AO73" s="817"/>
      <c r="AP73" s="817" t="s">
        <v>565</v>
      </c>
      <c r="AQ73" s="817"/>
      <c r="AR73" s="817"/>
      <c r="AS73" s="817"/>
      <c r="AT73" s="817"/>
      <c r="AU73" s="817" t="s">
        <v>565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558</v>
      </c>
      <c r="C74" s="861"/>
      <c r="D74" s="861"/>
      <c r="E74" s="861"/>
      <c r="F74" s="861"/>
      <c r="G74" s="861"/>
      <c r="H74" s="861"/>
      <c r="I74" s="861"/>
      <c r="J74" s="861"/>
      <c r="K74" s="861"/>
      <c r="L74" s="861"/>
      <c r="M74" s="861"/>
      <c r="N74" s="861"/>
      <c r="O74" s="861"/>
      <c r="P74" s="862"/>
      <c r="Q74" s="863">
        <v>6442</v>
      </c>
      <c r="R74" s="817"/>
      <c r="S74" s="817"/>
      <c r="T74" s="817"/>
      <c r="U74" s="817"/>
      <c r="V74" s="817">
        <v>6301</v>
      </c>
      <c r="W74" s="817"/>
      <c r="X74" s="817"/>
      <c r="Y74" s="817"/>
      <c r="Z74" s="817"/>
      <c r="AA74" s="817">
        <v>141</v>
      </c>
      <c r="AB74" s="817"/>
      <c r="AC74" s="817"/>
      <c r="AD74" s="817"/>
      <c r="AE74" s="817"/>
      <c r="AF74" s="817">
        <v>141</v>
      </c>
      <c r="AG74" s="817"/>
      <c r="AH74" s="817"/>
      <c r="AI74" s="817"/>
      <c r="AJ74" s="817"/>
      <c r="AK74" s="817">
        <v>20</v>
      </c>
      <c r="AL74" s="817"/>
      <c r="AM74" s="817"/>
      <c r="AN74" s="817"/>
      <c r="AO74" s="817"/>
      <c r="AP74" s="817" t="s">
        <v>565</v>
      </c>
      <c r="AQ74" s="817"/>
      <c r="AR74" s="817"/>
      <c r="AS74" s="817"/>
      <c r="AT74" s="817"/>
      <c r="AU74" s="817" t="s">
        <v>565</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559</v>
      </c>
      <c r="C75" s="861"/>
      <c r="D75" s="861"/>
      <c r="E75" s="861"/>
      <c r="F75" s="861"/>
      <c r="G75" s="861"/>
      <c r="H75" s="861"/>
      <c r="I75" s="861"/>
      <c r="J75" s="861"/>
      <c r="K75" s="861"/>
      <c r="L75" s="861"/>
      <c r="M75" s="861"/>
      <c r="N75" s="861"/>
      <c r="O75" s="861"/>
      <c r="P75" s="862"/>
      <c r="Q75" s="864">
        <v>739</v>
      </c>
      <c r="R75" s="865"/>
      <c r="S75" s="865"/>
      <c r="T75" s="865"/>
      <c r="U75" s="821"/>
      <c r="V75" s="866">
        <v>371</v>
      </c>
      <c r="W75" s="865"/>
      <c r="X75" s="865"/>
      <c r="Y75" s="865"/>
      <c r="Z75" s="821"/>
      <c r="AA75" s="866">
        <v>368</v>
      </c>
      <c r="AB75" s="865"/>
      <c r="AC75" s="865"/>
      <c r="AD75" s="865"/>
      <c r="AE75" s="821"/>
      <c r="AF75" s="866">
        <v>368</v>
      </c>
      <c r="AG75" s="865"/>
      <c r="AH75" s="865"/>
      <c r="AI75" s="865"/>
      <c r="AJ75" s="821"/>
      <c r="AK75" s="866" t="s">
        <v>565</v>
      </c>
      <c r="AL75" s="865"/>
      <c r="AM75" s="865"/>
      <c r="AN75" s="865"/>
      <c r="AO75" s="821"/>
      <c r="AP75" s="866" t="s">
        <v>565</v>
      </c>
      <c r="AQ75" s="865"/>
      <c r="AR75" s="865"/>
      <c r="AS75" s="865"/>
      <c r="AT75" s="821"/>
      <c r="AU75" s="866" t="s">
        <v>565</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560</v>
      </c>
      <c r="C76" s="861"/>
      <c r="D76" s="861"/>
      <c r="E76" s="861"/>
      <c r="F76" s="861"/>
      <c r="G76" s="861"/>
      <c r="H76" s="861"/>
      <c r="I76" s="861"/>
      <c r="J76" s="861"/>
      <c r="K76" s="861"/>
      <c r="L76" s="861"/>
      <c r="M76" s="861"/>
      <c r="N76" s="861"/>
      <c r="O76" s="861"/>
      <c r="P76" s="862"/>
      <c r="Q76" s="864">
        <v>257</v>
      </c>
      <c r="R76" s="865"/>
      <c r="S76" s="865"/>
      <c r="T76" s="865"/>
      <c r="U76" s="821"/>
      <c r="V76" s="866">
        <v>221</v>
      </c>
      <c r="W76" s="865"/>
      <c r="X76" s="865"/>
      <c r="Y76" s="865"/>
      <c r="Z76" s="821"/>
      <c r="AA76" s="866">
        <v>36</v>
      </c>
      <c r="AB76" s="865"/>
      <c r="AC76" s="865"/>
      <c r="AD76" s="865"/>
      <c r="AE76" s="821"/>
      <c r="AF76" s="866">
        <v>36</v>
      </c>
      <c r="AG76" s="865"/>
      <c r="AH76" s="865"/>
      <c r="AI76" s="865"/>
      <c r="AJ76" s="821"/>
      <c r="AK76" s="866">
        <v>255</v>
      </c>
      <c r="AL76" s="865"/>
      <c r="AM76" s="865"/>
      <c r="AN76" s="865"/>
      <c r="AO76" s="821"/>
      <c r="AP76" s="866" t="s">
        <v>565</v>
      </c>
      <c r="AQ76" s="865"/>
      <c r="AR76" s="865"/>
      <c r="AS76" s="865"/>
      <c r="AT76" s="821"/>
      <c r="AU76" s="866" t="s">
        <v>565</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561</v>
      </c>
      <c r="C77" s="861"/>
      <c r="D77" s="861"/>
      <c r="E77" s="861"/>
      <c r="F77" s="861"/>
      <c r="G77" s="861"/>
      <c r="H77" s="861"/>
      <c r="I77" s="861"/>
      <c r="J77" s="861"/>
      <c r="K77" s="861"/>
      <c r="L77" s="861"/>
      <c r="M77" s="861"/>
      <c r="N77" s="861"/>
      <c r="O77" s="861"/>
      <c r="P77" s="862"/>
      <c r="Q77" s="864">
        <v>101</v>
      </c>
      <c r="R77" s="865"/>
      <c r="S77" s="865"/>
      <c r="T77" s="865"/>
      <c r="U77" s="821"/>
      <c r="V77" s="866">
        <v>91</v>
      </c>
      <c r="W77" s="865"/>
      <c r="X77" s="865"/>
      <c r="Y77" s="865"/>
      <c r="Z77" s="821"/>
      <c r="AA77" s="866">
        <v>11</v>
      </c>
      <c r="AB77" s="865"/>
      <c r="AC77" s="865"/>
      <c r="AD77" s="865"/>
      <c r="AE77" s="821"/>
      <c r="AF77" s="866">
        <v>11</v>
      </c>
      <c r="AG77" s="865"/>
      <c r="AH77" s="865"/>
      <c r="AI77" s="865"/>
      <c r="AJ77" s="821"/>
      <c r="AK77" s="866">
        <v>28</v>
      </c>
      <c r="AL77" s="865"/>
      <c r="AM77" s="865"/>
      <c r="AN77" s="865"/>
      <c r="AO77" s="821"/>
      <c r="AP77" s="866" t="s">
        <v>565</v>
      </c>
      <c r="AQ77" s="865"/>
      <c r="AR77" s="865"/>
      <c r="AS77" s="865"/>
      <c r="AT77" s="821"/>
      <c r="AU77" s="866" t="s">
        <v>565</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6548</v>
      </c>
      <c r="AG88" s="831"/>
      <c r="AH88" s="831"/>
      <c r="AI88" s="831"/>
      <c r="AJ88" s="831"/>
      <c r="AK88" s="828"/>
      <c r="AL88" s="828"/>
      <c r="AM88" s="828"/>
      <c r="AN88" s="828"/>
      <c r="AO88" s="828"/>
      <c r="AP88" s="831">
        <v>13923</v>
      </c>
      <c r="AQ88" s="831"/>
      <c r="AR88" s="831"/>
      <c r="AS88" s="831"/>
      <c r="AT88" s="831"/>
      <c r="AU88" s="831">
        <v>306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55</v>
      </c>
      <c r="CS102" s="839"/>
      <c r="CT102" s="839"/>
      <c r="CU102" s="839"/>
      <c r="CV102" s="878"/>
      <c r="CW102" s="877">
        <v>53</v>
      </c>
      <c r="CX102" s="839"/>
      <c r="CY102" s="839"/>
      <c r="CZ102" s="839"/>
      <c r="DA102" s="878"/>
      <c r="DB102" s="877">
        <v>382</v>
      </c>
      <c r="DC102" s="839"/>
      <c r="DD102" s="839"/>
      <c r="DE102" s="839"/>
      <c r="DF102" s="878"/>
      <c r="DG102" s="877" t="s">
        <v>565</v>
      </c>
      <c r="DH102" s="839"/>
      <c r="DI102" s="839"/>
      <c r="DJ102" s="839"/>
      <c r="DK102" s="878"/>
      <c r="DL102" s="877" t="s">
        <v>565</v>
      </c>
      <c r="DM102" s="839"/>
      <c r="DN102" s="839"/>
      <c r="DO102" s="839"/>
      <c r="DP102" s="878"/>
      <c r="DQ102" s="877" t="s">
        <v>565</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1917843</v>
      </c>
      <c r="AB110" s="887"/>
      <c r="AC110" s="887"/>
      <c r="AD110" s="887"/>
      <c r="AE110" s="888"/>
      <c r="AF110" s="889">
        <v>2006159</v>
      </c>
      <c r="AG110" s="887"/>
      <c r="AH110" s="887"/>
      <c r="AI110" s="887"/>
      <c r="AJ110" s="888"/>
      <c r="AK110" s="889">
        <v>2197152</v>
      </c>
      <c r="AL110" s="887"/>
      <c r="AM110" s="887"/>
      <c r="AN110" s="887"/>
      <c r="AO110" s="888"/>
      <c r="AP110" s="890">
        <v>20.7</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22245473</v>
      </c>
      <c r="BR110" s="918"/>
      <c r="BS110" s="918"/>
      <c r="BT110" s="918"/>
      <c r="BU110" s="918"/>
      <c r="BV110" s="918">
        <v>21856969</v>
      </c>
      <c r="BW110" s="918"/>
      <c r="BX110" s="918"/>
      <c r="BY110" s="918"/>
      <c r="BZ110" s="918"/>
      <c r="CA110" s="918">
        <v>21965329</v>
      </c>
      <c r="CB110" s="918"/>
      <c r="CC110" s="918"/>
      <c r="CD110" s="918"/>
      <c r="CE110" s="918"/>
      <c r="CF110" s="931">
        <v>207</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54931</v>
      </c>
      <c r="BR111" s="913"/>
      <c r="BS111" s="913"/>
      <c r="BT111" s="913"/>
      <c r="BU111" s="913"/>
      <c r="BV111" s="913">
        <v>51053</v>
      </c>
      <c r="BW111" s="913"/>
      <c r="BX111" s="913"/>
      <c r="BY111" s="913"/>
      <c r="BZ111" s="913"/>
      <c r="CA111" s="913">
        <v>47848</v>
      </c>
      <c r="CB111" s="913"/>
      <c r="CC111" s="913"/>
      <c r="CD111" s="913"/>
      <c r="CE111" s="913"/>
      <c r="CF111" s="907">
        <v>0.5</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13066932</v>
      </c>
      <c r="BR112" s="913"/>
      <c r="BS112" s="913"/>
      <c r="BT112" s="913"/>
      <c r="BU112" s="913"/>
      <c r="BV112" s="913">
        <v>12750676</v>
      </c>
      <c r="BW112" s="913"/>
      <c r="BX112" s="913"/>
      <c r="BY112" s="913"/>
      <c r="BZ112" s="913"/>
      <c r="CA112" s="913">
        <v>12598828</v>
      </c>
      <c r="CB112" s="913"/>
      <c r="CC112" s="913"/>
      <c r="CD112" s="913"/>
      <c r="CE112" s="913"/>
      <c r="CF112" s="907">
        <v>118.7</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1506592</v>
      </c>
      <c r="AB113" s="925"/>
      <c r="AC113" s="925"/>
      <c r="AD113" s="925"/>
      <c r="AE113" s="926"/>
      <c r="AF113" s="927">
        <v>1540719</v>
      </c>
      <c r="AG113" s="925"/>
      <c r="AH113" s="925"/>
      <c r="AI113" s="925"/>
      <c r="AJ113" s="926"/>
      <c r="AK113" s="927">
        <v>1500141</v>
      </c>
      <c r="AL113" s="925"/>
      <c r="AM113" s="925"/>
      <c r="AN113" s="925"/>
      <c r="AO113" s="926"/>
      <c r="AP113" s="928">
        <v>14.1</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390447</v>
      </c>
      <c r="BR113" s="913"/>
      <c r="BS113" s="913"/>
      <c r="BT113" s="913"/>
      <c r="BU113" s="913"/>
      <c r="BV113" s="913">
        <v>348741</v>
      </c>
      <c r="BW113" s="913"/>
      <c r="BX113" s="913"/>
      <c r="BY113" s="913"/>
      <c r="BZ113" s="913"/>
      <c r="CA113" s="913">
        <v>306056</v>
      </c>
      <c r="CB113" s="913"/>
      <c r="CC113" s="913"/>
      <c r="CD113" s="913"/>
      <c r="CE113" s="913"/>
      <c r="CF113" s="907">
        <v>2.9</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47430</v>
      </c>
      <c r="AB114" s="946"/>
      <c r="AC114" s="946"/>
      <c r="AD114" s="946"/>
      <c r="AE114" s="947"/>
      <c r="AF114" s="948">
        <v>47220</v>
      </c>
      <c r="AG114" s="946"/>
      <c r="AH114" s="946"/>
      <c r="AI114" s="946"/>
      <c r="AJ114" s="947"/>
      <c r="AK114" s="948">
        <v>48662</v>
      </c>
      <c r="AL114" s="946"/>
      <c r="AM114" s="946"/>
      <c r="AN114" s="946"/>
      <c r="AO114" s="947"/>
      <c r="AP114" s="949">
        <v>0.5</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2754695</v>
      </c>
      <c r="BR114" s="913"/>
      <c r="BS114" s="913"/>
      <c r="BT114" s="913"/>
      <c r="BU114" s="913"/>
      <c r="BV114" s="913">
        <v>2626930</v>
      </c>
      <c r="BW114" s="913"/>
      <c r="BX114" s="913"/>
      <c r="BY114" s="913"/>
      <c r="BZ114" s="913"/>
      <c r="CA114" s="913">
        <v>2852795</v>
      </c>
      <c r="CB114" s="913"/>
      <c r="CC114" s="913"/>
      <c r="CD114" s="913"/>
      <c r="CE114" s="913"/>
      <c r="CF114" s="907">
        <v>26.9</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17326</v>
      </c>
      <c r="AB115" s="925"/>
      <c r="AC115" s="925"/>
      <c r="AD115" s="925"/>
      <c r="AE115" s="926"/>
      <c r="AF115" s="927">
        <v>17364</v>
      </c>
      <c r="AG115" s="925"/>
      <c r="AH115" s="925"/>
      <c r="AI115" s="925"/>
      <c r="AJ115" s="926"/>
      <c r="AK115" s="927">
        <v>1414</v>
      </c>
      <c r="AL115" s="925"/>
      <c r="AM115" s="925"/>
      <c r="AN115" s="925"/>
      <c r="AO115" s="926"/>
      <c r="AP115" s="928">
        <v>0</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v>685</v>
      </c>
      <c r="BR115" s="913"/>
      <c r="BS115" s="913"/>
      <c r="BT115" s="913"/>
      <c r="BU115" s="913"/>
      <c r="BV115" s="913">
        <v>1077</v>
      </c>
      <c r="BW115" s="913"/>
      <c r="BX115" s="913"/>
      <c r="BY115" s="913"/>
      <c r="BZ115" s="913"/>
      <c r="CA115" s="913">
        <v>544</v>
      </c>
      <c r="CB115" s="913"/>
      <c r="CC115" s="913"/>
      <c r="CD115" s="913"/>
      <c r="CE115" s="913"/>
      <c r="CF115" s="907">
        <v>0</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3489191</v>
      </c>
      <c r="AB117" s="966"/>
      <c r="AC117" s="966"/>
      <c r="AD117" s="966"/>
      <c r="AE117" s="967"/>
      <c r="AF117" s="968">
        <v>3611462</v>
      </c>
      <c r="AG117" s="966"/>
      <c r="AH117" s="966"/>
      <c r="AI117" s="966"/>
      <c r="AJ117" s="967"/>
      <c r="AK117" s="968">
        <v>3747369</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445</v>
      </c>
      <c r="BP119" s="992"/>
      <c r="BQ119" s="986">
        <v>38513163</v>
      </c>
      <c r="BR119" s="987"/>
      <c r="BS119" s="987"/>
      <c r="BT119" s="987"/>
      <c r="BU119" s="987"/>
      <c r="BV119" s="987">
        <v>37635446</v>
      </c>
      <c r="BW119" s="987"/>
      <c r="BX119" s="987"/>
      <c r="BY119" s="987"/>
      <c r="BZ119" s="987"/>
      <c r="CA119" s="987">
        <v>37771400</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54931</v>
      </c>
      <c r="DH119" s="973"/>
      <c r="DI119" s="973"/>
      <c r="DJ119" s="973"/>
      <c r="DK119" s="974"/>
      <c r="DL119" s="972">
        <v>51053</v>
      </c>
      <c r="DM119" s="973"/>
      <c r="DN119" s="973"/>
      <c r="DO119" s="973"/>
      <c r="DP119" s="974"/>
      <c r="DQ119" s="972">
        <v>47848</v>
      </c>
      <c r="DR119" s="973"/>
      <c r="DS119" s="973"/>
      <c r="DT119" s="973"/>
      <c r="DU119" s="974"/>
      <c r="DV119" s="975">
        <v>0.5</v>
      </c>
      <c r="DW119" s="976"/>
      <c r="DX119" s="976"/>
      <c r="DY119" s="976"/>
      <c r="DZ119" s="977"/>
    </row>
    <row r="120" spans="1:130" s="212" customFormat="1" ht="26.25"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14339962</v>
      </c>
      <c r="BR120" s="918"/>
      <c r="BS120" s="918"/>
      <c r="BT120" s="918"/>
      <c r="BU120" s="918"/>
      <c r="BV120" s="918">
        <v>15252983</v>
      </c>
      <c r="BW120" s="918"/>
      <c r="BX120" s="918"/>
      <c r="BY120" s="918"/>
      <c r="BZ120" s="918"/>
      <c r="CA120" s="918">
        <v>14940518</v>
      </c>
      <c r="CB120" s="918"/>
      <c r="CC120" s="918"/>
      <c r="CD120" s="918"/>
      <c r="CE120" s="918"/>
      <c r="CF120" s="931">
        <v>140.80000000000001</v>
      </c>
      <c r="CG120" s="932"/>
      <c r="CH120" s="932"/>
      <c r="CI120" s="932"/>
      <c r="CJ120" s="932"/>
      <c r="CK120" s="993" t="s">
        <v>449</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9277408</v>
      </c>
      <c r="DH120" s="918"/>
      <c r="DI120" s="918"/>
      <c r="DJ120" s="918"/>
      <c r="DK120" s="918"/>
      <c r="DL120" s="918">
        <v>9013158</v>
      </c>
      <c r="DM120" s="918"/>
      <c r="DN120" s="918"/>
      <c r="DO120" s="918"/>
      <c r="DP120" s="918"/>
      <c r="DQ120" s="918">
        <v>8933267</v>
      </c>
      <c r="DR120" s="918"/>
      <c r="DS120" s="918"/>
      <c r="DT120" s="918"/>
      <c r="DU120" s="918"/>
      <c r="DV120" s="919">
        <v>84.2</v>
      </c>
      <c r="DW120" s="919"/>
      <c r="DX120" s="919"/>
      <c r="DY120" s="919"/>
      <c r="DZ120" s="920"/>
    </row>
    <row r="121" spans="1:130" s="212" customFormat="1" ht="26.25"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1346357</v>
      </c>
      <c r="BR121" s="913"/>
      <c r="BS121" s="913"/>
      <c r="BT121" s="913"/>
      <c r="BU121" s="913"/>
      <c r="BV121" s="913">
        <v>1329513</v>
      </c>
      <c r="BW121" s="913"/>
      <c r="BX121" s="913"/>
      <c r="BY121" s="913"/>
      <c r="BZ121" s="913"/>
      <c r="CA121" s="913">
        <v>1294569</v>
      </c>
      <c r="CB121" s="913"/>
      <c r="CC121" s="913"/>
      <c r="CD121" s="913"/>
      <c r="CE121" s="913"/>
      <c r="CF121" s="907">
        <v>12.2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435856</v>
      </c>
      <c r="DH121" s="913"/>
      <c r="DI121" s="913"/>
      <c r="DJ121" s="913"/>
      <c r="DK121" s="913"/>
      <c r="DL121" s="913">
        <v>2244542</v>
      </c>
      <c r="DM121" s="913"/>
      <c r="DN121" s="913"/>
      <c r="DO121" s="913"/>
      <c r="DP121" s="913"/>
      <c r="DQ121" s="913">
        <v>2350808</v>
      </c>
      <c r="DR121" s="913"/>
      <c r="DS121" s="913"/>
      <c r="DT121" s="913"/>
      <c r="DU121" s="913"/>
      <c r="DV121" s="914">
        <v>22.2</v>
      </c>
      <c r="DW121" s="914"/>
      <c r="DX121" s="914"/>
      <c r="DY121" s="914"/>
      <c r="DZ121" s="915"/>
    </row>
    <row r="122" spans="1:130" s="212" customFormat="1" ht="26.25"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23865021</v>
      </c>
      <c r="BR122" s="987"/>
      <c r="BS122" s="987"/>
      <c r="BT122" s="987"/>
      <c r="BU122" s="987"/>
      <c r="BV122" s="987">
        <v>23119757</v>
      </c>
      <c r="BW122" s="987"/>
      <c r="BX122" s="987"/>
      <c r="BY122" s="987"/>
      <c r="BZ122" s="987"/>
      <c r="CA122" s="987">
        <v>22533489</v>
      </c>
      <c r="CB122" s="987"/>
      <c r="CC122" s="987"/>
      <c r="CD122" s="987"/>
      <c r="CE122" s="987"/>
      <c r="CF122" s="1004">
        <v>212.4</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v>1688050</v>
      </c>
      <c r="DH122" s="913"/>
      <c r="DI122" s="913"/>
      <c r="DJ122" s="913"/>
      <c r="DK122" s="913"/>
      <c r="DL122" s="913">
        <v>1460012</v>
      </c>
      <c r="DM122" s="913"/>
      <c r="DN122" s="913"/>
      <c r="DO122" s="913"/>
      <c r="DP122" s="913"/>
      <c r="DQ122" s="913">
        <v>1296077</v>
      </c>
      <c r="DR122" s="913"/>
      <c r="DS122" s="913"/>
      <c r="DT122" s="913"/>
      <c r="DU122" s="913"/>
      <c r="DV122" s="914">
        <v>12.2</v>
      </c>
      <c r="DW122" s="914"/>
      <c r="DX122" s="914"/>
      <c r="DY122" s="914"/>
      <c r="DZ122" s="915"/>
    </row>
    <row r="123" spans="1:130" s="212" customFormat="1" ht="26.25"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453</v>
      </c>
      <c r="BP123" s="992"/>
      <c r="BQ123" s="1050">
        <v>39551340</v>
      </c>
      <c r="BR123" s="1051"/>
      <c r="BS123" s="1051"/>
      <c r="BT123" s="1051"/>
      <c r="BU123" s="1051"/>
      <c r="BV123" s="1051">
        <v>39702253</v>
      </c>
      <c r="BW123" s="1051"/>
      <c r="BX123" s="1051"/>
      <c r="BY123" s="1051"/>
      <c r="BZ123" s="1051"/>
      <c r="CA123" s="1051">
        <v>38768576</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v>48323</v>
      </c>
      <c r="DH123" s="946"/>
      <c r="DI123" s="946"/>
      <c r="DJ123" s="946"/>
      <c r="DK123" s="947"/>
      <c r="DL123" s="948">
        <v>32964</v>
      </c>
      <c r="DM123" s="946"/>
      <c r="DN123" s="946"/>
      <c r="DO123" s="946"/>
      <c r="DP123" s="947"/>
      <c r="DQ123" s="948">
        <v>18676</v>
      </c>
      <c r="DR123" s="946"/>
      <c r="DS123" s="946"/>
      <c r="DT123" s="946"/>
      <c r="DU123" s="947"/>
      <c r="DV123" s="949">
        <v>0.2</v>
      </c>
      <c r="DW123" s="950"/>
      <c r="DX123" s="950"/>
      <c r="DY123" s="950"/>
      <c r="DZ123" s="951"/>
    </row>
    <row r="124" spans="1:130" s="212" customFormat="1" ht="26.25"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1617295</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1432</v>
      </c>
      <c r="AB126" s="946"/>
      <c r="AC126" s="946"/>
      <c r="AD126" s="946"/>
      <c r="AE126" s="947"/>
      <c r="AF126" s="948">
        <v>1435</v>
      </c>
      <c r="AG126" s="946"/>
      <c r="AH126" s="946"/>
      <c r="AI126" s="946"/>
      <c r="AJ126" s="947"/>
      <c r="AK126" s="948">
        <v>1225</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15894</v>
      </c>
      <c r="AB127" s="946"/>
      <c r="AC127" s="946"/>
      <c r="AD127" s="946"/>
      <c r="AE127" s="947"/>
      <c r="AF127" s="948">
        <v>15929</v>
      </c>
      <c r="AG127" s="946"/>
      <c r="AH127" s="946"/>
      <c r="AI127" s="946"/>
      <c r="AJ127" s="947"/>
      <c r="AK127" s="948">
        <v>189</v>
      </c>
      <c r="AL127" s="946"/>
      <c r="AM127" s="946"/>
      <c r="AN127" s="946"/>
      <c r="AO127" s="947"/>
      <c r="AP127" s="949">
        <v>0</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150609</v>
      </c>
      <c r="AB128" s="1033"/>
      <c r="AC128" s="1033"/>
      <c r="AD128" s="1033"/>
      <c r="AE128" s="1034"/>
      <c r="AF128" s="1035">
        <v>150598</v>
      </c>
      <c r="AG128" s="1033"/>
      <c r="AH128" s="1033"/>
      <c r="AI128" s="1033"/>
      <c r="AJ128" s="1034"/>
      <c r="AK128" s="1035">
        <v>170852</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12.94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v>685</v>
      </c>
      <c r="DH128" s="1025"/>
      <c r="DI128" s="1025"/>
      <c r="DJ128" s="1025"/>
      <c r="DK128" s="1025"/>
      <c r="DL128" s="1025">
        <v>1077</v>
      </c>
      <c r="DM128" s="1025"/>
      <c r="DN128" s="1025"/>
      <c r="DO128" s="1025"/>
      <c r="DP128" s="1025"/>
      <c r="DQ128" s="1025">
        <v>544</v>
      </c>
      <c r="DR128" s="1025"/>
      <c r="DS128" s="1025"/>
      <c r="DT128" s="1025"/>
      <c r="DU128" s="1025"/>
      <c r="DV128" s="1026">
        <v>0</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12742361</v>
      </c>
      <c r="AB129" s="946"/>
      <c r="AC129" s="946"/>
      <c r="AD129" s="946"/>
      <c r="AE129" s="947"/>
      <c r="AF129" s="948">
        <v>12743155</v>
      </c>
      <c r="AG129" s="946"/>
      <c r="AH129" s="946"/>
      <c r="AI129" s="946"/>
      <c r="AJ129" s="947"/>
      <c r="AK129" s="948">
        <v>13062084</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17.940000000000001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2314371</v>
      </c>
      <c r="AB130" s="946"/>
      <c r="AC130" s="946"/>
      <c r="AD130" s="946"/>
      <c r="AE130" s="947"/>
      <c r="AF130" s="948">
        <v>2342093</v>
      </c>
      <c r="AG130" s="946"/>
      <c r="AH130" s="946"/>
      <c r="AI130" s="946"/>
      <c r="AJ130" s="947"/>
      <c r="AK130" s="948">
        <v>2452243</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10.3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10427990</v>
      </c>
      <c r="AB131" s="973"/>
      <c r="AC131" s="973"/>
      <c r="AD131" s="973"/>
      <c r="AE131" s="974"/>
      <c r="AF131" s="972">
        <v>10401062</v>
      </c>
      <c r="AG131" s="973"/>
      <c r="AH131" s="973"/>
      <c r="AI131" s="973"/>
      <c r="AJ131" s="974"/>
      <c r="AK131" s="972">
        <v>10609841</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9.8217489659999995</v>
      </c>
      <c r="AB132" s="1084"/>
      <c r="AC132" s="1084"/>
      <c r="AD132" s="1084"/>
      <c r="AE132" s="1085"/>
      <c r="AF132" s="1086">
        <v>10.75631508</v>
      </c>
      <c r="AG132" s="1084"/>
      <c r="AH132" s="1084"/>
      <c r="AI132" s="1084"/>
      <c r="AJ132" s="1085"/>
      <c r="AK132" s="1086">
        <v>10.596520719999999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9</v>
      </c>
      <c r="AB133" s="1067"/>
      <c r="AC133" s="1067"/>
      <c r="AD133" s="1067"/>
      <c r="AE133" s="1068"/>
      <c r="AF133" s="1066">
        <v>9.5</v>
      </c>
      <c r="AG133" s="1067"/>
      <c r="AH133" s="1067"/>
      <c r="AI133" s="1067"/>
      <c r="AJ133" s="1068"/>
      <c r="AK133" s="1066">
        <v>10.3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VNFAR+PcoMCBAER9568XLOCzmz1xqykNkO/ZvNMfCyDLbOPOPdy9GFCy6KHXJ7rVDfh26fPcTL5W77xgcf6RA==" saltValue="cG2nBC4ZsiyP/Bqr2H01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70" zoomScaleNormal="85" zoomScaleSheetLayoutView="70" workbookViewId="0">
      <selection activeCell="AM72" sqref="AM72"/>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479</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qlUF6wxDaHh/yZ/HQND1SIe//DPKjxFzTpzTQ0YVyMwg8C4nD6SBjAQdku7B5Sd/1RfoYmj+8+kQVOLG1BIAw==" saltValue="Z+2BjFMKTrhEaAxmaqSui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70" zoomScaleNormal="70" zoomScaleSheetLayoutView="55" workbookViewId="0">
      <selection activeCell="AH38" sqref="A38:XFD38"/>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J9SeQK8odKNewYfsXxNwIESlIIPkMQFE3BM/iTOAfy/E/wgqP049DIH9140atN6Hot2jtJVWg4VUMcuz83auA==" saltValue="187F/FiwMqybsH2RMzQp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zoomScale="55" zoomScaleSheetLayoutView="55" workbookViewId="0">
      <selection activeCell="AK2" sqref="AK2"/>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481</v>
      </c>
      <c r="AL6" s="248"/>
      <c r="AM6" s="248"/>
      <c r="AN6" s="248"/>
    </row>
    <row r="7" spans="1:46" ht="13.5" customHeight="1" x14ac:dyDescent="0.2">
      <c r="A7" s="247"/>
      <c r="AK7" s="250"/>
      <c r="AL7" s="251"/>
      <c r="AM7" s="251"/>
      <c r="AN7" s="252"/>
      <c r="AO7" s="1101" t="s">
        <v>482</v>
      </c>
      <c r="AP7" s="253"/>
      <c r="AQ7" s="254" t="s">
        <v>483</v>
      </c>
      <c r="AR7" s="255"/>
    </row>
    <row r="8" spans="1:46" ht="13" x14ac:dyDescent="0.2">
      <c r="A8" s="247"/>
      <c r="AK8" s="256"/>
      <c r="AL8" s="257"/>
      <c r="AM8" s="257"/>
      <c r="AN8" s="258"/>
      <c r="AO8" s="1102"/>
      <c r="AP8" s="259" t="s">
        <v>484</v>
      </c>
      <c r="AQ8" s="260" t="s">
        <v>485</v>
      </c>
      <c r="AR8" s="261" t="s">
        <v>486</v>
      </c>
    </row>
    <row r="9" spans="1:46" ht="13" x14ac:dyDescent="0.2">
      <c r="A9" s="247"/>
      <c r="AK9" s="1103" t="s">
        <v>487</v>
      </c>
      <c r="AL9" s="1104"/>
      <c r="AM9" s="1104"/>
      <c r="AN9" s="1105"/>
      <c r="AO9" s="262">
        <v>3428224</v>
      </c>
      <c r="AP9" s="262">
        <v>93489</v>
      </c>
      <c r="AQ9" s="263">
        <v>105759</v>
      </c>
      <c r="AR9" s="264">
        <v>-11.6</v>
      </c>
    </row>
    <row r="10" spans="1:46" ht="13.5" customHeight="1" x14ac:dyDescent="0.2">
      <c r="A10" s="247"/>
      <c r="AK10" s="1103" t="s">
        <v>488</v>
      </c>
      <c r="AL10" s="1104"/>
      <c r="AM10" s="1104"/>
      <c r="AN10" s="1105"/>
      <c r="AO10" s="265">
        <v>614683</v>
      </c>
      <c r="AP10" s="265">
        <v>16763</v>
      </c>
      <c r="AQ10" s="266">
        <v>10117</v>
      </c>
      <c r="AR10" s="267">
        <v>65.7</v>
      </c>
    </row>
    <row r="11" spans="1:46" ht="13.5" customHeight="1" x14ac:dyDescent="0.2">
      <c r="A11" s="247"/>
      <c r="AK11" s="1103" t="s">
        <v>489</v>
      </c>
      <c r="AL11" s="1104"/>
      <c r="AM11" s="1104"/>
      <c r="AN11" s="1105"/>
      <c r="AO11" s="265" t="s">
        <v>490</v>
      </c>
      <c r="AP11" s="265" t="s">
        <v>490</v>
      </c>
      <c r="AQ11" s="266">
        <v>1625</v>
      </c>
      <c r="AR11" s="267" t="s">
        <v>490</v>
      </c>
    </row>
    <row r="12" spans="1:46" ht="13.5" customHeight="1" x14ac:dyDescent="0.2">
      <c r="A12" s="247"/>
      <c r="AK12" s="1103" t="s">
        <v>491</v>
      </c>
      <c r="AL12" s="1104"/>
      <c r="AM12" s="1104"/>
      <c r="AN12" s="1105"/>
      <c r="AO12" s="265" t="s">
        <v>490</v>
      </c>
      <c r="AP12" s="265" t="s">
        <v>490</v>
      </c>
      <c r="AQ12" s="266">
        <v>17</v>
      </c>
      <c r="AR12" s="267" t="s">
        <v>490</v>
      </c>
    </row>
    <row r="13" spans="1:46" ht="13.5" customHeight="1" x14ac:dyDescent="0.2">
      <c r="A13" s="247"/>
      <c r="AK13" s="1103" t="s">
        <v>492</v>
      </c>
      <c r="AL13" s="1104"/>
      <c r="AM13" s="1104"/>
      <c r="AN13" s="1105"/>
      <c r="AO13" s="265">
        <v>121792</v>
      </c>
      <c r="AP13" s="265">
        <v>3321</v>
      </c>
      <c r="AQ13" s="266">
        <v>4122</v>
      </c>
      <c r="AR13" s="267">
        <v>-19.399999999999999</v>
      </c>
    </row>
    <row r="14" spans="1:46" ht="13.5" customHeight="1" x14ac:dyDescent="0.2">
      <c r="A14" s="247"/>
      <c r="AK14" s="1103" t="s">
        <v>493</v>
      </c>
      <c r="AL14" s="1104"/>
      <c r="AM14" s="1104"/>
      <c r="AN14" s="1105"/>
      <c r="AO14" s="265">
        <v>206884</v>
      </c>
      <c r="AP14" s="265">
        <v>5642</v>
      </c>
      <c r="AQ14" s="266">
        <v>2482</v>
      </c>
      <c r="AR14" s="267">
        <v>127.3</v>
      </c>
    </row>
    <row r="15" spans="1:46" ht="13.5" customHeight="1" x14ac:dyDescent="0.2">
      <c r="A15" s="247"/>
      <c r="AK15" s="1106" t="s">
        <v>494</v>
      </c>
      <c r="AL15" s="1107"/>
      <c r="AM15" s="1107"/>
      <c r="AN15" s="1108"/>
      <c r="AO15" s="265">
        <v>-168237</v>
      </c>
      <c r="AP15" s="265">
        <v>-4588</v>
      </c>
      <c r="AQ15" s="266">
        <v>-6906</v>
      </c>
      <c r="AR15" s="267">
        <v>-33.6</v>
      </c>
    </row>
    <row r="16" spans="1:46" ht="13" x14ac:dyDescent="0.2">
      <c r="A16" s="247"/>
      <c r="AK16" s="1106" t="s">
        <v>177</v>
      </c>
      <c r="AL16" s="1107"/>
      <c r="AM16" s="1107"/>
      <c r="AN16" s="1108"/>
      <c r="AO16" s="265">
        <v>4203346</v>
      </c>
      <c r="AP16" s="265">
        <v>114626</v>
      </c>
      <c r="AQ16" s="266">
        <v>117215</v>
      </c>
      <c r="AR16" s="267">
        <v>-2.2000000000000002</v>
      </c>
    </row>
    <row r="17" spans="1:46" ht="13" x14ac:dyDescent="0.2">
      <c r="A17" s="247"/>
    </row>
    <row r="18" spans="1:46" ht="13" x14ac:dyDescent="0.2">
      <c r="A18" s="247"/>
      <c r="AQ18" s="268"/>
      <c r="AR18" s="268"/>
    </row>
    <row r="19" spans="1:46" ht="13" x14ac:dyDescent="0.2">
      <c r="A19" s="247"/>
      <c r="AK19" s="243" t="s">
        <v>495</v>
      </c>
    </row>
    <row r="20" spans="1:46" ht="13" x14ac:dyDescent="0.2">
      <c r="A20" s="247"/>
      <c r="AK20" s="269"/>
      <c r="AL20" s="270"/>
      <c r="AM20" s="270"/>
      <c r="AN20" s="271"/>
      <c r="AO20" s="272" t="s">
        <v>496</v>
      </c>
      <c r="AP20" s="273" t="s">
        <v>497</v>
      </c>
      <c r="AQ20" s="274" t="s">
        <v>498</v>
      </c>
      <c r="AR20" s="275"/>
    </row>
    <row r="21" spans="1:46" s="248" customFormat="1" ht="13" x14ac:dyDescent="0.2">
      <c r="A21" s="276"/>
      <c r="AK21" s="1109" t="s">
        <v>499</v>
      </c>
      <c r="AL21" s="1110"/>
      <c r="AM21" s="1110"/>
      <c r="AN21" s="1111"/>
      <c r="AO21" s="277">
        <v>8.64</v>
      </c>
      <c r="AP21" s="278">
        <v>10.35</v>
      </c>
      <c r="AQ21" s="279">
        <v>-1.71</v>
      </c>
      <c r="AS21" s="280"/>
      <c r="AT21" s="276"/>
    </row>
    <row r="22" spans="1:46" s="248" customFormat="1" ht="13" x14ac:dyDescent="0.2">
      <c r="A22" s="276"/>
      <c r="AK22" s="1109" t="s">
        <v>500</v>
      </c>
      <c r="AL22" s="1110"/>
      <c r="AM22" s="1110"/>
      <c r="AN22" s="1111"/>
      <c r="AO22" s="281">
        <v>98.6</v>
      </c>
      <c r="AP22" s="282">
        <v>97.1</v>
      </c>
      <c r="AQ22" s="283">
        <v>1.5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503</v>
      </c>
      <c r="AL29" s="248"/>
      <c r="AM29" s="248"/>
      <c r="AN29" s="248"/>
      <c r="AS29" s="290"/>
    </row>
    <row r="30" spans="1:46" ht="13.5" customHeight="1" x14ac:dyDescent="0.2">
      <c r="A30" s="247"/>
      <c r="AK30" s="250"/>
      <c r="AL30" s="251"/>
      <c r="AM30" s="251"/>
      <c r="AN30" s="252"/>
      <c r="AO30" s="1101" t="s">
        <v>482</v>
      </c>
      <c r="AP30" s="253"/>
      <c r="AQ30" s="254" t="s">
        <v>483</v>
      </c>
      <c r="AR30" s="255"/>
    </row>
    <row r="31" spans="1:46" ht="13" x14ac:dyDescent="0.2">
      <c r="A31" s="247"/>
      <c r="AK31" s="256"/>
      <c r="AL31" s="257"/>
      <c r="AM31" s="257"/>
      <c r="AN31" s="258"/>
      <c r="AO31" s="1102"/>
      <c r="AP31" s="259" t="s">
        <v>484</v>
      </c>
      <c r="AQ31" s="260" t="s">
        <v>485</v>
      </c>
      <c r="AR31" s="261" t="s">
        <v>486</v>
      </c>
    </row>
    <row r="32" spans="1:46" ht="27" customHeight="1" x14ac:dyDescent="0.2">
      <c r="A32" s="247"/>
      <c r="AK32" s="1117" t="s">
        <v>504</v>
      </c>
      <c r="AL32" s="1118"/>
      <c r="AM32" s="1118"/>
      <c r="AN32" s="1119"/>
      <c r="AO32" s="291">
        <v>2197152</v>
      </c>
      <c r="AP32" s="291">
        <v>59917</v>
      </c>
      <c r="AQ32" s="292">
        <v>71795</v>
      </c>
      <c r="AR32" s="293">
        <v>-16.5</v>
      </c>
    </row>
    <row r="33" spans="1:46" ht="13.5" customHeight="1" x14ac:dyDescent="0.2">
      <c r="A33" s="247"/>
      <c r="AK33" s="1117" t="s">
        <v>505</v>
      </c>
      <c r="AL33" s="1118"/>
      <c r="AM33" s="1118"/>
      <c r="AN33" s="1119"/>
      <c r="AO33" s="291" t="s">
        <v>490</v>
      </c>
      <c r="AP33" s="291" t="s">
        <v>490</v>
      </c>
      <c r="AQ33" s="292" t="s">
        <v>490</v>
      </c>
      <c r="AR33" s="293" t="s">
        <v>490</v>
      </c>
    </row>
    <row r="34" spans="1:46" ht="27" customHeight="1" x14ac:dyDescent="0.2">
      <c r="A34" s="247"/>
      <c r="AK34" s="1117" t="s">
        <v>506</v>
      </c>
      <c r="AL34" s="1118"/>
      <c r="AM34" s="1118"/>
      <c r="AN34" s="1119"/>
      <c r="AO34" s="291" t="s">
        <v>490</v>
      </c>
      <c r="AP34" s="291" t="s">
        <v>490</v>
      </c>
      <c r="AQ34" s="292" t="s">
        <v>490</v>
      </c>
      <c r="AR34" s="293" t="s">
        <v>490</v>
      </c>
    </row>
    <row r="35" spans="1:46" ht="27" customHeight="1" x14ac:dyDescent="0.2">
      <c r="A35" s="247"/>
      <c r="AK35" s="1117" t="s">
        <v>507</v>
      </c>
      <c r="AL35" s="1118"/>
      <c r="AM35" s="1118"/>
      <c r="AN35" s="1119"/>
      <c r="AO35" s="291">
        <v>1500141</v>
      </c>
      <c r="AP35" s="291">
        <v>40909</v>
      </c>
      <c r="AQ35" s="292">
        <v>17107</v>
      </c>
      <c r="AR35" s="293">
        <v>139.1</v>
      </c>
    </row>
    <row r="36" spans="1:46" ht="27" customHeight="1" x14ac:dyDescent="0.2">
      <c r="A36" s="247"/>
      <c r="AK36" s="1117" t="s">
        <v>508</v>
      </c>
      <c r="AL36" s="1118"/>
      <c r="AM36" s="1118"/>
      <c r="AN36" s="1119"/>
      <c r="AO36" s="291">
        <v>48662</v>
      </c>
      <c r="AP36" s="291">
        <v>1327</v>
      </c>
      <c r="AQ36" s="292">
        <v>3528</v>
      </c>
      <c r="AR36" s="293">
        <v>-62.4</v>
      </c>
    </row>
    <row r="37" spans="1:46" ht="13.5" customHeight="1" x14ac:dyDescent="0.2">
      <c r="A37" s="247"/>
      <c r="AK37" s="1117" t="s">
        <v>509</v>
      </c>
      <c r="AL37" s="1118"/>
      <c r="AM37" s="1118"/>
      <c r="AN37" s="1119"/>
      <c r="AO37" s="291">
        <v>1414</v>
      </c>
      <c r="AP37" s="291">
        <v>39</v>
      </c>
      <c r="AQ37" s="292">
        <v>388</v>
      </c>
      <c r="AR37" s="293">
        <v>-89.9</v>
      </c>
    </row>
    <row r="38" spans="1:46" ht="27" customHeight="1" x14ac:dyDescent="0.2">
      <c r="A38" s="247"/>
      <c r="AK38" s="1120" t="s">
        <v>510</v>
      </c>
      <c r="AL38" s="1121"/>
      <c r="AM38" s="1121"/>
      <c r="AN38" s="1122"/>
      <c r="AO38" s="294" t="s">
        <v>490</v>
      </c>
      <c r="AP38" s="294" t="s">
        <v>490</v>
      </c>
      <c r="AQ38" s="295">
        <v>2</v>
      </c>
      <c r="AR38" s="283" t="s">
        <v>490</v>
      </c>
      <c r="AS38" s="290"/>
    </row>
    <row r="39" spans="1:46" ht="13" x14ac:dyDescent="0.2">
      <c r="A39" s="247"/>
      <c r="AK39" s="1120" t="s">
        <v>511</v>
      </c>
      <c r="AL39" s="1121"/>
      <c r="AM39" s="1121"/>
      <c r="AN39" s="1122"/>
      <c r="AO39" s="291">
        <v>-170852</v>
      </c>
      <c r="AP39" s="291">
        <v>-4659</v>
      </c>
      <c r="AQ39" s="292">
        <v>-3420</v>
      </c>
      <c r="AR39" s="293">
        <v>36.200000000000003</v>
      </c>
      <c r="AS39" s="290"/>
    </row>
    <row r="40" spans="1:46" ht="27" customHeight="1" x14ac:dyDescent="0.2">
      <c r="A40" s="247"/>
      <c r="AK40" s="1117" t="s">
        <v>512</v>
      </c>
      <c r="AL40" s="1118"/>
      <c r="AM40" s="1118"/>
      <c r="AN40" s="1119"/>
      <c r="AO40" s="291">
        <v>-2452243</v>
      </c>
      <c r="AP40" s="291">
        <v>-66873</v>
      </c>
      <c r="AQ40" s="292">
        <v>-62953</v>
      </c>
      <c r="AR40" s="293">
        <v>6.2</v>
      </c>
      <c r="AS40" s="290"/>
    </row>
    <row r="41" spans="1:46" ht="13" x14ac:dyDescent="0.2">
      <c r="A41" s="247"/>
      <c r="AK41" s="1123" t="s">
        <v>287</v>
      </c>
      <c r="AL41" s="1124"/>
      <c r="AM41" s="1124"/>
      <c r="AN41" s="1125"/>
      <c r="AO41" s="291">
        <v>1124274</v>
      </c>
      <c r="AP41" s="291">
        <v>30659</v>
      </c>
      <c r="AQ41" s="292">
        <v>26447</v>
      </c>
      <c r="AR41" s="293">
        <v>15.9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 x14ac:dyDescent="0.2">
      <c r="A48" s="247"/>
      <c r="AK48" s="301" t="s">
        <v>514</v>
      </c>
      <c r="AL48" s="301"/>
      <c r="AM48" s="301"/>
      <c r="AN48" s="301"/>
      <c r="AO48" s="301"/>
      <c r="AP48" s="301"/>
      <c r="AQ48" s="302"/>
      <c r="AR48" s="301"/>
    </row>
    <row r="49" spans="1:44" ht="13.5" customHeight="1" x14ac:dyDescent="0.2">
      <c r="A49" s="247"/>
      <c r="AK49" s="303"/>
      <c r="AL49" s="304"/>
      <c r="AM49" s="1112" t="s">
        <v>482</v>
      </c>
      <c r="AN49" s="1114" t="s">
        <v>515</v>
      </c>
      <c r="AO49" s="1115"/>
      <c r="AP49" s="1115"/>
      <c r="AQ49" s="1115"/>
      <c r="AR49" s="1116"/>
    </row>
    <row r="50" spans="1:44" ht="13" x14ac:dyDescent="0.2">
      <c r="A50" s="247"/>
      <c r="AK50" s="305"/>
      <c r="AL50" s="306"/>
      <c r="AM50" s="1113"/>
      <c r="AN50" s="307" t="s">
        <v>516</v>
      </c>
      <c r="AO50" s="308" t="s">
        <v>517</v>
      </c>
      <c r="AP50" s="309" t="s">
        <v>518</v>
      </c>
      <c r="AQ50" s="310" t="s">
        <v>519</v>
      </c>
      <c r="AR50" s="311" t="s">
        <v>520</v>
      </c>
    </row>
    <row r="51" spans="1:44" ht="13" x14ac:dyDescent="0.2">
      <c r="A51" s="247"/>
      <c r="AK51" s="303" t="s">
        <v>521</v>
      </c>
      <c r="AL51" s="304"/>
      <c r="AM51" s="312">
        <v>5642943</v>
      </c>
      <c r="AN51" s="313">
        <v>143645</v>
      </c>
      <c r="AO51" s="314">
        <v>79.8</v>
      </c>
      <c r="AP51" s="315">
        <v>76347</v>
      </c>
      <c r="AQ51" s="316">
        <v>2.4</v>
      </c>
      <c r="AR51" s="317">
        <v>77.400000000000006</v>
      </c>
    </row>
    <row r="52" spans="1:44" ht="13" x14ac:dyDescent="0.2">
      <c r="A52" s="247"/>
      <c r="AK52" s="318"/>
      <c r="AL52" s="319" t="s">
        <v>522</v>
      </c>
      <c r="AM52" s="320">
        <v>3386079</v>
      </c>
      <c r="AN52" s="321">
        <v>86195</v>
      </c>
      <c r="AO52" s="322">
        <v>152.9</v>
      </c>
      <c r="AP52" s="323">
        <v>41762</v>
      </c>
      <c r="AQ52" s="324">
        <v>0.5</v>
      </c>
      <c r="AR52" s="325">
        <v>152.4</v>
      </c>
    </row>
    <row r="53" spans="1:44" ht="13" x14ac:dyDescent="0.2">
      <c r="A53" s="247"/>
      <c r="AK53" s="303" t="s">
        <v>523</v>
      </c>
      <c r="AL53" s="304"/>
      <c r="AM53" s="312">
        <v>3842517</v>
      </c>
      <c r="AN53" s="313">
        <v>98988</v>
      </c>
      <c r="AO53" s="314">
        <v>-31.1</v>
      </c>
      <c r="AP53" s="315">
        <v>92919</v>
      </c>
      <c r="AQ53" s="316">
        <v>21.7</v>
      </c>
      <c r="AR53" s="317">
        <v>-52.8</v>
      </c>
    </row>
    <row r="54" spans="1:44" ht="13" x14ac:dyDescent="0.2">
      <c r="A54" s="247"/>
      <c r="AK54" s="318"/>
      <c r="AL54" s="319" t="s">
        <v>522</v>
      </c>
      <c r="AM54" s="320">
        <v>2251967</v>
      </c>
      <c r="AN54" s="321">
        <v>58013</v>
      </c>
      <c r="AO54" s="322">
        <v>-32.700000000000003</v>
      </c>
      <c r="AP54" s="323">
        <v>54128</v>
      </c>
      <c r="AQ54" s="324">
        <v>29.6</v>
      </c>
      <c r="AR54" s="325">
        <v>-62.3</v>
      </c>
    </row>
    <row r="55" spans="1:44" ht="13" x14ac:dyDescent="0.2">
      <c r="A55" s="247"/>
      <c r="AK55" s="303" t="s">
        <v>524</v>
      </c>
      <c r="AL55" s="304"/>
      <c r="AM55" s="312">
        <v>3799053</v>
      </c>
      <c r="AN55" s="313">
        <v>99807</v>
      </c>
      <c r="AO55" s="314">
        <v>0.8</v>
      </c>
      <c r="AP55" s="315">
        <v>103663</v>
      </c>
      <c r="AQ55" s="316">
        <v>11.6</v>
      </c>
      <c r="AR55" s="317">
        <v>-10.8</v>
      </c>
    </row>
    <row r="56" spans="1:44" ht="13" x14ac:dyDescent="0.2">
      <c r="A56" s="247"/>
      <c r="AK56" s="318"/>
      <c r="AL56" s="319" t="s">
        <v>522</v>
      </c>
      <c r="AM56" s="320">
        <v>2872375</v>
      </c>
      <c r="AN56" s="321">
        <v>75462</v>
      </c>
      <c r="AO56" s="322">
        <v>30.1</v>
      </c>
      <c r="AP56" s="323">
        <v>64346</v>
      </c>
      <c r="AQ56" s="324">
        <v>18.899999999999999</v>
      </c>
      <c r="AR56" s="325">
        <v>11.2</v>
      </c>
    </row>
    <row r="57" spans="1:44" ht="13" x14ac:dyDescent="0.2">
      <c r="A57" s="247"/>
      <c r="AK57" s="303" t="s">
        <v>525</v>
      </c>
      <c r="AL57" s="304"/>
      <c r="AM57" s="312">
        <v>2312058</v>
      </c>
      <c r="AN57" s="313">
        <v>61826</v>
      </c>
      <c r="AO57" s="314">
        <v>-38.1</v>
      </c>
      <c r="AP57" s="315">
        <v>92012</v>
      </c>
      <c r="AQ57" s="316">
        <v>-11.2</v>
      </c>
      <c r="AR57" s="317">
        <v>-26.9</v>
      </c>
    </row>
    <row r="58" spans="1:44" ht="13" x14ac:dyDescent="0.2">
      <c r="A58" s="247"/>
      <c r="AK58" s="318"/>
      <c r="AL58" s="319" t="s">
        <v>522</v>
      </c>
      <c r="AM58" s="320">
        <v>1280153</v>
      </c>
      <c r="AN58" s="321">
        <v>34232</v>
      </c>
      <c r="AO58" s="322">
        <v>-54.6</v>
      </c>
      <c r="AP58" s="323">
        <v>61382</v>
      </c>
      <c r="AQ58" s="324">
        <v>-4.5999999999999996</v>
      </c>
      <c r="AR58" s="325">
        <v>-50</v>
      </c>
    </row>
    <row r="59" spans="1:44" ht="13" x14ac:dyDescent="0.2">
      <c r="A59" s="247"/>
      <c r="AK59" s="303" t="s">
        <v>526</v>
      </c>
      <c r="AL59" s="304"/>
      <c r="AM59" s="312">
        <v>2470220</v>
      </c>
      <c r="AN59" s="313">
        <v>67364</v>
      </c>
      <c r="AO59" s="314">
        <v>9</v>
      </c>
      <c r="AP59" s="315">
        <v>91317</v>
      </c>
      <c r="AQ59" s="316">
        <v>-0.8</v>
      </c>
      <c r="AR59" s="317">
        <v>9.8000000000000007</v>
      </c>
    </row>
    <row r="60" spans="1:44" ht="13" x14ac:dyDescent="0.2">
      <c r="A60" s="247"/>
      <c r="AK60" s="318"/>
      <c r="AL60" s="319" t="s">
        <v>522</v>
      </c>
      <c r="AM60" s="320">
        <v>1802995</v>
      </c>
      <c r="AN60" s="321">
        <v>49168</v>
      </c>
      <c r="AO60" s="322">
        <v>43.6</v>
      </c>
      <c r="AP60" s="323">
        <v>56480</v>
      </c>
      <c r="AQ60" s="324">
        <v>-8</v>
      </c>
      <c r="AR60" s="325">
        <v>51.6</v>
      </c>
    </row>
    <row r="61" spans="1:44" ht="13" x14ac:dyDescent="0.2">
      <c r="A61" s="247"/>
      <c r="AK61" s="303" t="s">
        <v>527</v>
      </c>
      <c r="AL61" s="326"/>
      <c r="AM61" s="312">
        <v>3613358</v>
      </c>
      <c r="AN61" s="313">
        <v>94326</v>
      </c>
      <c r="AO61" s="314">
        <v>4.0999999999999996</v>
      </c>
      <c r="AP61" s="315">
        <v>91252</v>
      </c>
      <c r="AQ61" s="327">
        <v>4.7</v>
      </c>
      <c r="AR61" s="317">
        <v>-0.6</v>
      </c>
    </row>
    <row r="62" spans="1:44" ht="13" x14ac:dyDescent="0.2">
      <c r="A62" s="247"/>
      <c r="AK62" s="318"/>
      <c r="AL62" s="319" t="s">
        <v>522</v>
      </c>
      <c r="AM62" s="320">
        <v>2318714</v>
      </c>
      <c r="AN62" s="321">
        <v>60614</v>
      </c>
      <c r="AO62" s="322">
        <v>27.9</v>
      </c>
      <c r="AP62" s="323">
        <v>55620</v>
      </c>
      <c r="AQ62" s="324">
        <v>7.3</v>
      </c>
      <c r="AR62" s="325">
        <v>20.6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LCHAVn46F9BAHKTlYygOaBa5ii6Gmdu7QB60mwsy6k0mtx4gGGsDStPbIifOhowl9oTAtlS3UNoa0bQGo1J7g==" saltValue="u9eGbXcjN56StdKsCTBP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70" zoomScaleNormal="70" zoomScaleSheetLayoutView="55" workbookViewId="0">
      <selection activeCell="AG79" sqref="AG79"/>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Btnnv93R/h3wdP9opFgONJAJfvkrS+c+zP+z0wSv/0vMlGj1DSmkLRBznJz4zR1JTeCr13lmwSRiBVidQ2iq4A==" saltValue="iy/a+NIC23jx0RqUipx/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70" zoomScaleNormal="70" zoomScaleSheetLayoutView="55" workbookViewId="0">
      <selection activeCell="AF102" sqref="AF102"/>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fs0YijFpOEyMimD7Zm70zyMUweABeGLQegEQUxAgxNXCMRUuleqH3db4ouaJPSRzpNqKzoTeEq2ypkKjM7BoLQ==" saltValue="oeSG5TmnIk9wOkOPFGBv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55" zoomScaleNormal="55" zoomScaleSheetLayoutView="100" workbookViewId="0">
      <selection activeCell="I48" sqref="I48"/>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49.41</v>
      </c>
      <c r="G47" s="12">
        <v>45.51</v>
      </c>
      <c r="H47" s="12">
        <v>56.09</v>
      </c>
      <c r="I47" s="12">
        <v>55.78</v>
      </c>
      <c r="J47" s="13">
        <v>53.59</v>
      </c>
    </row>
    <row r="48" spans="2:10" ht="57.75" customHeight="1" x14ac:dyDescent="0.2">
      <c r="B48" s="14"/>
      <c r="C48" s="1128" t="s">
        <v>4</v>
      </c>
      <c r="D48" s="1128"/>
      <c r="E48" s="1129"/>
      <c r="F48" s="15">
        <v>0.7</v>
      </c>
      <c r="G48" s="16">
        <v>9.0399999999999991</v>
      </c>
      <c r="H48" s="16">
        <v>6.35</v>
      </c>
      <c r="I48" s="16">
        <v>5.16</v>
      </c>
      <c r="J48" s="17">
        <v>3.53</v>
      </c>
    </row>
    <row r="49" spans="2:10" ht="57.75" customHeight="1" thickBot="1" x14ac:dyDescent="0.25">
      <c r="B49" s="18"/>
      <c r="C49" s="1130" t="s">
        <v>5</v>
      </c>
      <c r="D49" s="1130"/>
      <c r="E49" s="1131"/>
      <c r="F49" s="19" t="s">
        <v>534</v>
      </c>
      <c r="G49" s="20">
        <v>6.61</v>
      </c>
      <c r="H49" s="20">
        <v>6.19</v>
      </c>
      <c r="I49" s="20" t="s">
        <v>535</v>
      </c>
      <c r="J49" s="21" t="s">
        <v>536</v>
      </c>
    </row>
    <row r="50" spans="2:10" ht="13" x14ac:dyDescent="0.2"/>
  </sheetData>
  <sheetProtection algorithmName="SHA-512" hashValue="N4EjZsA2RwsT+hRC0seG63TONi6pSWwLe9iwuWi4k4wi+5vZpWGRZtF+IOzjD7YbHpYDufM4wUKxiRXjYzwDNw==" saltValue="F7+40hx558wVSHcRorfp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2026-03-13T04:44:51Z</cp:lastPrinted>
  <dcterms:created xsi:type="dcterms:W3CDTF">2026-02-26T10:06:53Z</dcterms:created>
  <dcterms:modified xsi:type="dcterms:W3CDTF">2026-03-19T01:33:14Z</dcterms:modified>
  <cp:category/>
</cp:coreProperties>
</file>