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s.momo.pref.okayama.jp\統合共有\0130_市町村課\04財政班\200 決算統計・公共施設状況調査関係\203 財政状況資料集\R6決算分\01_3月公表分\06_完成版\"/>
    </mc:Choice>
  </mc:AlternateContent>
  <xr:revisionPtr revIDLastSave="0" documentId="13_ncr:1_{9E43F21D-4AD6-4834-80A8-63553F51AF36}" xr6:coauthVersionLast="47" xr6:coauthVersionMax="47" xr10:uidLastSave="{00000000-0000-0000-0000-000000000000}"/>
  <bookViews>
    <workbookView xWindow="-28920" yWindow="-75"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5" i="10" l="1"/>
  <c r="BG34" i="10"/>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BW39" i="10"/>
  <c r="BW40" i="10" s="1"/>
  <c r="BW41" i="10" s="1"/>
  <c r="BW42" i="10" s="1"/>
  <c r="BE39" i="10"/>
  <c r="AM39" i="10"/>
  <c r="U39" i="10"/>
  <c r="C39" i="10"/>
  <c r="BW38" i="10"/>
  <c r="BE38" i="10"/>
  <c r="AM38" i="10"/>
  <c r="U38" i="10"/>
  <c r="C38" i="10"/>
  <c r="BW37" i="10"/>
  <c r="BE37" i="10"/>
  <c r="AM37" i="10"/>
  <c r="C37" i="10"/>
  <c r="BW36" i="10"/>
  <c r="BE36" i="10"/>
  <c r="C36" i="10"/>
  <c r="BW35" i="10"/>
  <c r="C35" i="10"/>
  <c r="BW34" i="10"/>
  <c r="C34" i="10"/>
  <c r="CO34" i="10" l="1"/>
  <c r="CO35" i="10" s="1"/>
  <c r="CO36" i="10" s="1"/>
  <c r="CO37" i="10" s="1"/>
  <c r="CO38" i="10" s="1"/>
  <c r="CO39" i="10" s="1"/>
  <c r="U34" i="10"/>
  <c r="U35" i="10" s="1"/>
  <c r="U36" i="10" s="1"/>
  <c r="U37" i="10" s="1"/>
  <c r="AM34" i="10"/>
  <c r="AM35" i="10" s="1"/>
  <c r="AM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4" i="10" l="1"/>
  <c r="BE35" i="10" s="1"/>
</calcChain>
</file>

<file path=xl/sharedStrings.xml><?xml version="1.0" encoding="utf-8"?>
<sst xmlns="http://schemas.openxmlformats.org/spreadsheetml/2006/main" count="1102" uniqueCount="570">
  <si>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</si>
  <si>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</si>
  <si>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</si>
  <si>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</si>
  <si>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</si>
  <si>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</si>
  <si>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</si>
  <si>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</si>
  <si>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</si>
  <si>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</si>
  <si>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</si>
  <si>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</si>
  <si>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</si>
  <si>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</si>
  <si>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</si>
  <si>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</si>
  <si>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</si>
  <si>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</si>
  <si>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</si>
  <si>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</si>
  <si>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</si>
  <si>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</si>
  <si>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</si>
  <si>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</si>
  <si>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</si>
  <si>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</si>
  <si>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</si>
  <si>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</si>
  <si>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</si>
  <si>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</si>
  <si>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</si>
  <si>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</si>
  <si>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</si>
  <si>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</si>
  <si>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</si>
  <si>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</si>
  <si>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</si>
  <si>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</si>
  <si>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</si>
  <si>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</si>
  <si>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</si>
  <si>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</si>
  <si>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</si>
  <si>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</si>
  <si>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</si>
  <si>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</si>
  <si>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</si>
  <si>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</si>
  <si>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</si>
  <si>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</si>
  <si>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</si>
  <si>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</si>
  <si>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</si>
  <si>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</si>
  <si>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</si>
  <si>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</si>
  <si>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</si>
  <si>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</si>
  <si>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</si>
  <si>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</si>
  <si>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</si>
  <si>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</si>
  <si>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</si>
  <si>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</si>
  <si>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</si>
  <si>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</si>
  <si>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</si>
  <si>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</si>
  <si>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</si>
  <si>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</si>
  <si>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</si>
  <si>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</si>
  <si>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</si>
  <si>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</si>
  <si>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</si>
  <si>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</si>
  <si>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</si>
  <si>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</si>
  <si>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</si>
  <si>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</si>
  <si>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</si>
  <si>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Ⅰ－１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</si>
  <si>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</si>
  <si>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</si>
  <si>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</si>
  <si>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</si>
  <si>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</si>
  <si>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</si>
  <si>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</si>
  <si>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</si>
  <si>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</si>
  <si>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</si>
  <si>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</si>
  <si>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</si>
  <si>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瀬戸内市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</si>
  <si>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</si>
  <si>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</si>
  <si>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</si>
  <si>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</si>
  <si>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</si>
  <si>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</si>
  <si>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</si>
  <si>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</si>
  <si>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</si>
  <si>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</si>
  <si>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</si>
  <si>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</si>
  <si>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</si>
  <si>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</si>
  <si>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</si>
  <si>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</si>
  <si>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</si>
  <si>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</si>
  <si>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</si>
  <si>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</si>
  <si>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</si>
  <si>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</si>
  <si>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</si>
  <si>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</si>
  <si>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</si>
  <si>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</si>
  <si>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</si>
  <si>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</si>
  <si>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</si>
  <si>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</si>
  <si>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</si>
  <si>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</si>
  <si>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</si>
  <si>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</si>
  <si>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</si>
  <si>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</si>
  <si>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</si>
  <si>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</si>
  <si>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</si>
  <si>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</si>
  <si>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</si>
  <si>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</si>
  <si>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</si>
  <si>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</si>
  <si>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</si>
  <si>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</si>
  <si>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</si>
  <si>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25"/>
  </si>
  <si>
    <t>うち日本人(％)</t>
    <phoneticPr fontId="5"/>
  </si>
  <si>
    <t>-1.2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</si>
  <si>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</si>
  <si>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</si>
  <si>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</si>
  <si>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</si>
  <si>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</si>
  <si>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</si>
  <si>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</si>
  <si>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</si>
  <si>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</si>
  <si>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</si>
  <si>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</si>
  <si>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</si>
  <si>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</si>
  <si>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</si>
  <si>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</si>
  <si>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</si>
  <si>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</si>
  <si>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</si>
  <si>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</si>
  <si>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</si>
  <si>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</si>
  <si>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</si>
  <si>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</si>
  <si>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</si>
  <si>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</si>
  <si>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</si>
  <si>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</si>
  <si>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</si>
  <si>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</si>
  <si>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</si>
  <si>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</si>
  <si>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</si>
  <si>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</si>
  <si>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</si>
  <si>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</si>
  <si>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</si>
  <si>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</si>
  <si>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</si>
  <si>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</si>
  <si>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</si>
  <si>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</si>
  <si>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</si>
  <si>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</si>
  <si>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</si>
  <si>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</si>
  <si>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</si>
  <si>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</si>
  <si>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</si>
  <si>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</si>
  <si>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</si>
  <si>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</si>
  <si>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</si>
  <si>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</si>
  <si>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</si>
  <si>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</si>
  <si>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</si>
  <si>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</si>
  <si>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</si>
  <si>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岡山県瀬戸内市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</si>
  <si>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</si>
  <si>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</si>
  <si>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</si>
  <si>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</si>
  <si>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</si>
  <si>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</si>
  <si>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</si>
  <si>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</si>
  <si>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</si>
  <si>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</si>
  <si>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</si>
  <si>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</si>
  <si>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</si>
  <si>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</si>
  <si>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</si>
  <si>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</si>
  <si>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</si>
  <si>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</si>
  <si>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</si>
  <si>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</si>
  <si>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</si>
  <si>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</si>
  <si>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</si>
  <si>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</si>
  <si>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</si>
  <si>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</si>
  <si>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</si>
  <si>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</si>
  <si>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</si>
  <si>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</si>
  <si>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</si>
  <si>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</si>
  <si>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</si>
  <si>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</si>
  <si>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</si>
  <si>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</si>
  <si>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</si>
  <si>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</si>
  <si>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</si>
  <si>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</si>
  <si>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</si>
  <si>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</si>
  <si>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</si>
  <si>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</si>
  <si>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</si>
  <si>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</si>
  <si>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</si>
  <si>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</si>
  <si>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</si>
  <si>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</si>
  <si>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</si>
  <si>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</si>
  <si>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</si>
  <si>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</si>
  <si>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</si>
  <si>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</si>
  <si>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</si>
  <si>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</si>
  <si>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</si>
  <si>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</si>
  <si>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</si>
  <si>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</si>
  <si>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</si>
  <si>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</si>
  <si>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</si>
  <si>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</si>
  <si>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</si>
  <si>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</si>
  <si>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</si>
  <si>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</si>
  <si>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</si>
  <si>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</si>
  <si>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</si>
  <si>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</si>
  <si>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</si>
  <si>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</si>
  <si>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</si>
  <si>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</si>
  <si>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</si>
  <si>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</si>
  <si>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</si>
  <si>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</si>
  <si>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</si>
  <si>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</si>
  <si>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</si>
  <si>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</si>
  <si>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</si>
  <si>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</si>
  <si>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</si>
  <si>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</si>
  <si>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</si>
  <si>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</si>
  <si>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</si>
  <si>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</si>
  <si>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</si>
  <si>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</si>
  <si>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</si>
  <si>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</si>
  <si>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</si>
  <si>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</si>
  <si>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</si>
  <si>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</si>
  <si>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</si>
  <si>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</si>
  <si>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</si>
  <si>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</si>
  <si>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</si>
  <si>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</si>
  <si>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</si>
  <si>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</si>
  <si>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</si>
  <si>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</si>
  <si>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</si>
  <si>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</si>
  <si>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</si>
  <si>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</si>
  <si>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</si>
  <si>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</si>
  <si>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</si>
  <si>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</si>
  <si>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</si>
  <si>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</si>
  <si>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</si>
  <si>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</si>
  <si>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</si>
  <si>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</si>
  <si>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</si>
  <si>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宅地造成</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</si>
  <si>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</si>
  <si>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</si>
  <si>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</si>
  <si>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</si>
  <si>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</si>
  <si>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</si>
  <si>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</si>
  <si>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</si>
  <si>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</si>
  <si>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</si>
  <si>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</si>
  <si>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</si>
  <si>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</si>
  <si>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</si>
  <si>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</si>
  <si>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</si>
  <si>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</si>
  <si>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</si>
  <si>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</si>
  <si>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</si>
  <si>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</si>
  <si>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</si>
  <si>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岡山県瀬戸内市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</si>
  <si>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</si>
  <si>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</si>
  <si>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</si>
  <si>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</si>
  <si>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</si>
  <si>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</si>
  <si>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</si>
  <si>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</si>
  <si>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</si>
  <si>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</si>
  <si>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</si>
  <si>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</si>
  <si>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</si>
  <si>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</si>
  <si>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</si>
  <si>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</si>
  <si>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</si>
  <si>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</si>
  <si>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</si>
  <si>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</si>
  <si>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</si>
  <si>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</si>
  <si>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</si>
  <si>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</si>
  <si>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</si>
  <si>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</si>
  <si>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</si>
  <si>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</si>
  <si>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</si>
  <si>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</si>
  <si>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</si>
  <si>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</si>
  <si>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</si>
  <si>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瀬戸内市国民健康保険特別会計</t>
    <phoneticPr fontId="5"/>
  </si>
  <si>
    <t>瀬戸内市国民健康保険診療施設裳掛診療所特別会計</t>
    <phoneticPr fontId="5"/>
  </si>
  <si>
    <t>瀬戸内市介護保険特別会計</t>
    <phoneticPr fontId="5"/>
  </si>
  <si>
    <t>瀬戸内市後期高齢者医療特別会計</t>
    <phoneticPr fontId="5"/>
  </si>
  <si>
    <t>瀬戸内市水道事業会計</t>
    <phoneticPr fontId="5"/>
  </si>
  <si>
    <t>法適用企業</t>
    <phoneticPr fontId="5"/>
  </si>
  <si>
    <t>瀬戸内市病院事業会計</t>
    <phoneticPr fontId="5"/>
  </si>
  <si>
    <t>瀬戸内市下水道事業会計</t>
    <phoneticPr fontId="5"/>
  </si>
  <si>
    <t>瀬戸内市土地開発事業特別会計</t>
    <phoneticPr fontId="5"/>
  </si>
  <si>
    <t>法非適用企業</t>
    <phoneticPr fontId="5"/>
  </si>
  <si>
    <t>瀬戸内市企業団地造成事業特別会計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</si>
  <si>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</si>
  <si>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</si>
  <si>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</si>
  <si>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</si>
  <si>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</si>
  <si>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</si>
  <si>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</si>
  <si>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</si>
  <si>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</si>
  <si>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</si>
  <si>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</si>
  <si>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</si>
  <si>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</si>
  <si>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</si>
  <si>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</si>
  <si>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</si>
  <si>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</si>
  <si>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</si>
  <si>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</si>
  <si>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</si>
  <si>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</si>
  <si>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</si>
  <si>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</si>
  <si>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</si>
  <si>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</si>
  <si>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</si>
  <si>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</si>
  <si>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</si>
  <si>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</si>
  <si>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</si>
  <si>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</si>
  <si>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</si>
  <si>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</si>
  <si>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</si>
  <si>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</si>
  <si>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</si>
  <si>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</si>
  <si>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</si>
  <si>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</si>
  <si>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</si>
  <si>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</si>
  <si>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</si>
  <si>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</si>
  <si>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</si>
  <si>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</si>
  <si>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</si>
  <si>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</si>
  <si>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</si>
  <si>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</si>
  <si>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</si>
  <si>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</si>
  <si>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</si>
  <si>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</si>
  <si>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</si>
  <si>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</si>
  <si>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</si>
  <si>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</si>
  <si>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</si>
  <si>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</si>
  <si>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</si>
  <si>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</si>
  <si>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</si>
  <si>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</si>
  <si>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</si>
  <si>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</si>
  <si>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</si>
  <si>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</si>
  <si>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</si>
  <si>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</si>
  <si>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</si>
  <si>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</si>
  <si>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</si>
  <si>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</si>
  <si>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</si>
  <si>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</si>
  <si>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</si>
  <si>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</si>
  <si>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</si>
  <si>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</si>
  <si>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</si>
  <si>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</si>
  <si>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</si>
  <si>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</si>
  <si>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</si>
  <si>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</si>
  <si>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</si>
  <si>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</si>
  <si>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</si>
  <si>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</si>
  <si>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</si>
  <si>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</si>
  <si>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</si>
  <si>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</si>
  <si>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</si>
  <si>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</si>
  <si>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</si>
  <si>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</si>
  <si>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</si>
  <si>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</si>
  <si>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</si>
  <si>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</si>
  <si>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</si>
  <si>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</si>
  <si>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</si>
  <si>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</si>
  <si>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</si>
  <si>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</si>
  <si>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</si>
  <si>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</si>
  <si>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</si>
  <si>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</si>
  <si>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</si>
  <si>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</si>
  <si>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</si>
  <si>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</si>
  <si>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</si>
  <si>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</si>
  <si>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</si>
  <si>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</si>
  <si>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</si>
  <si>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</si>
  <si>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</si>
  <si>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</si>
  <si>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</si>
  <si>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</si>
  <si>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</si>
  <si>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</si>
  <si>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</si>
  <si>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</si>
  <si>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</si>
  <si>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</si>
  <si>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</si>
  <si>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</si>
  <si>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</si>
  <si>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</si>
  <si>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瀬戸内市水道事業会計</t>
  </si>
  <si>
    <t>瀬戸内市病院事業会計</t>
  </si>
  <si>
    <t>一般会計</t>
  </si>
  <si>
    <t>瀬戸内市下水道事業会計</t>
  </si>
  <si>
    <t>瀬戸内市介護保険特別会計</t>
  </si>
  <si>
    <t>瀬戸内市土地開発事業特別会計</t>
  </si>
  <si>
    <t>瀬戸内市国民健康保険特別会計</t>
  </si>
  <si>
    <t>瀬戸内市企業団地造成事業特別会計</t>
  </si>
  <si>
    <t>その他会計（赤字）</t>
  </si>
  <si>
    <t>その他会計（黒字）</t>
  </si>
  <si>
    <t>R02</t>
    <phoneticPr fontId="5"/>
  </si>
  <si>
    <t>R03</t>
    <phoneticPr fontId="5"/>
  </si>
  <si>
    <t>R04</t>
    <phoneticPr fontId="5"/>
  </si>
  <si>
    <t>R05</t>
    <phoneticPr fontId="5"/>
  </si>
  <si>
    <t>R06</t>
    <phoneticPr fontId="5"/>
  </si>
  <si>
    <t>（一社)瀬戸内市緑の村公社</t>
    <rPh sb="1" eb="3">
      <t>イッシャ</t>
    </rPh>
    <rPh sb="4" eb="7">
      <t>セトウチ</t>
    </rPh>
    <rPh sb="7" eb="8">
      <t>シ</t>
    </rPh>
    <rPh sb="8" eb="9">
      <t>ミドリ</t>
    </rPh>
    <rPh sb="10" eb="11">
      <t>ムラ</t>
    </rPh>
    <rPh sb="11" eb="13">
      <t>コウシャ</t>
    </rPh>
    <phoneticPr fontId="10"/>
  </si>
  <si>
    <t>(一財)瀬戸内市振興公社</t>
    <rPh sb="1" eb="3">
      <t>イチザイ</t>
    </rPh>
    <phoneticPr fontId="10"/>
  </si>
  <si>
    <t>(一財)牛窓町水産協会</t>
    <rPh sb="1" eb="3">
      <t>イチザイ</t>
    </rPh>
    <phoneticPr fontId="10"/>
  </si>
  <si>
    <t>(公財)瀬戸内市歴史まちづくり財団</t>
    <rPh sb="1" eb="2">
      <t>コウ</t>
    </rPh>
    <phoneticPr fontId="10"/>
  </si>
  <si>
    <t>(有)曙の里おく</t>
    <rPh sb="1" eb="2">
      <t>ユウ</t>
    </rPh>
    <phoneticPr fontId="10"/>
  </si>
  <si>
    <t>瀬戸内市民電力（株）</t>
    <rPh sb="0" eb="7">
      <t>セトウチシミンデンリョク</t>
    </rPh>
    <rPh sb="7" eb="10">
      <t>カブ</t>
    </rPh>
    <phoneticPr fontId="2"/>
  </si>
  <si>
    <t>-</t>
    <phoneticPr fontId="2"/>
  </si>
  <si>
    <t>まちづくり振興基金</t>
  </si>
  <si>
    <t>太陽のまち基金</t>
  </si>
  <si>
    <t>公共施設等再編整備基金</t>
  </si>
  <si>
    <t>応援基金</t>
  </si>
  <si>
    <t>教育施設等整備基金</t>
  </si>
  <si>
    <t>岡山県広域水道企業団</t>
    <rPh sb="0" eb="3">
      <t>オカヤマケン</t>
    </rPh>
    <rPh sb="3" eb="7">
      <t>コウイキスイドウ</t>
    </rPh>
    <rPh sb="7" eb="10">
      <t>キギョウダン</t>
    </rPh>
    <phoneticPr fontId="2"/>
  </si>
  <si>
    <t>岡山県後期高齢者医療広域連合一般会計</t>
    <rPh sb="0" eb="3">
      <t>オカヤマケン</t>
    </rPh>
    <rPh sb="3" eb="8">
      <t>コウキコウレイシャ</t>
    </rPh>
    <rPh sb="8" eb="14">
      <t>イリョウコウイキレンゴウ</t>
    </rPh>
    <rPh sb="14" eb="18">
      <t>イッパンカイケイ</t>
    </rPh>
    <phoneticPr fontId="2"/>
  </si>
  <si>
    <t>岡山県後期高齢者医療広域連合特別会計</t>
    <rPh sb="0" eb="3">
      <t>オカヤマケン</t>
    </rPh>
    <rPh sb="3" eb="8">
      <t>コウキコウレイシャ</t>
    </rPh>
    <rPh sb="8" eb="10">
      <t>イリョウ</t>
    </rPh>
    <rPh sb="10" eb="14">
      <t>コウイキレンゴウ</t>
    </rPh>
    <rPh sb="14" eb="18">
      <t>トクベツカイケイ</t>
    </rPh>
    <phoneticPr fontId="2"/>
  </si>
  <si>
    <t>岡山県市町村総合事務組合一般会計</t>
    <rPh sb="0" eb="3">
      <t>オカヤマケン</t>
    </rPh>
    <rPh sb="3" eb="6">
      <t>シチョウソン</t>
    </rPh>
    <rPh sb="6" eb="10">
      <t>ソウゴウジム</t>
    </rPh>
    <rPh sb="10" eb="12">
      <t>クミアイ</t>
    </rPh>
    <rPh sb="12" eb="16">
      <t>イッパンカイケイ</t>
    </rPh>
    <phoneticPr fontId="2"/>
  </si>
  <si>
    <t>旭東用排水組合</t>
    <rPh sb="0" eb="7">
      <t>キョクトウヨウハイスイクミアイ</t>
    </rPh>
    <phoneticPr fontId="2"/>
  </si>
  <si>
    <t>神崎衛生施設組合</t>
    <rPh sb="0" eb="4">
      <t>カンザキエイセイ</t>
    </rPh>
    <rPh sb="4" eb="6">
      <t>シセツ</t>
    </rPh>
    <rPh sb="6" eb="8">
      <t>クミアイ</t>
    </rPh>
    <phoneticPr fontId="2"/>
  </si>
  <si>
    <t>岡山県市町村税整理組合</t>
    <phoneticPr fontId="2"/>
  </si>
  <si>
    <t>岡山県市町村総合事務組合拠出金事業特別会計</t>
    <phoneticPr fontId="2"/>
  </si>
  <si>
    <t>岡山県市町村総合事務組合貸付金特別会計</t>
    <rPh sb="0" eb="3">
      <t>オカヤマケン</t>
    </rPh>
    <rPh sb="3" eb="6">
      <t>シチョウソン</t>
    </rPh>
    <rPh sb="6" eb="8">
      <t>ソウゴウ</t>
    </rPh>
    <rPh sb="8" eb="12">
      <t>ジムクミアイ</t>
    </rPh>
    <rPh sb="12" eb="15">
      <t>カシツケキン</t>
    </rPh>
    <rPh sb="15" eb="19">
      <t>トクベツカイケイ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</si>
</sst>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92632</c:v>
                </c:pt>
                <c:pt idx="1">
                  <c:v>96469</c:v>
                </c:pt>
                <c:pt idx="2">
                  <c:v>85743</c:v>
                </c:pt>
                <c:pt idx="3">
                  <c:v>92509</c:v>
                </c:pt>
                <c:pt idx="4">
                  <c:v>98544</c:v>
                </c:pt>
              </c:numCache>
            </c:numRef>
          </c:val>
          <c:smooth val="0"/>
          <c:extLst>
            <c:ext xmlns:c16="http://schemas.microsoft.com/office/drawing/2014/chart" uri="{C3380CC4-5D6E-409C-BE32-E72D297353CC}">
              <c16:uniqueId val="{00000000-B09D-42DF-957C-C056D0755FAD}"/>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100563</c:v>
                </c:pt>
                <c:pt idx="1">
                  <c:v>124505</c:v>
                </c:pt>
                <c:pt idx="2">
                  <c:v>157897</c:v>
                </c:pt>
                <c:pt idx="3">
                  <c:v>130588</c:v>
                </c:pt>
                <c:pt idx="4">
                  <c:v>129572</c:v>
                </c:pt>
              </c:numCache>
            </c:numRef>
          </c:val>
          <c:smooth val="0"/>
          <c:extLst>
            <c:ext xmlns:c16="http://schemas.microsoft.com/office/drawing/2014/chart" uri="{C3380CC4-5D6E-409C-BE32-E72D297353CC}">
              <c16:uniqueId val="{00000001-B09D-42DF-957C-C056D0755FAD}"/>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7.91</c:v>
                </c:pt>
                <c:pt idx="1">
                  <c:v>5.41</c:v>
                </c:pt>
                <c:pt idx="2">
                  <c:v>5.57</c:v>
                </c:pt>
                <c:pt idx="3">
                  <c:v>5.42</c:v>
                </c:pt>
                <c:pt idx="4">
                  <c:v>5.27</c:v>
                </c:pt>
              </c:numCache>
            </c:numRef>
          </c:val>
          <c:extLst>
            <c:ext xmlns:c16="http://schemas.microsoft.com/office/drawing/2014/chart" uri="{C3380CC4-5D6E-409C-BE32-E72D297353CC}">
              <c16:uniqueId val="{00000000-7CFB-400C-AED7-990B7AA8E035}"/>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33.29</c:v>
                </c:pt>
                <c:pt idx="1">
                  <c:v>33.76</c:v>
                </c:pt>
                <c:pt idx="2">
                  <c:v>34</c:v>
                </c:pt>
                <c:pt idx="3">
                  <c:v>33.049999999999997</c:v>
                </c:pt>
                <c:pt idx="4">
                  <c:v>31.28</c:v>
                </c:pt>
              </c:numCache>
            </c:numRef>
          </c:val>
          <c:extLst>
            <c:ext xmlns:c16="http://schemas.microsoft.com/office/drawing/2014/chart" uri="{C3380CC4-5D6E-409C-BE32-E72D297353CC}">
              <c16:uniqueId val="{00000001-7CFB-400C-AED7-990B7AA8E035}"/>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3.7</c:v>
                </c:pt>
                <c:pt idx="1">
                  <c:v>6.7</c:v>
                </c:pt>
                <c:pt idx="2">
                  <c:v>4.4000000000000004</c:v>
                </c:pt>
                <c:pt idx="3">
                  <c:v>1.73</c:v>
                </c:pt>
                <c:pt idx="4">
                  <c:v>2.2999999999999998</c:v>
                </c:pt>
              </c:numCache>
            </c:numRef>
          </c:val>
          <c:smooth val="0"/>
          <c:extLst>
            <c:ext xmlns:c16="http://schemas.microsoft.com/office/drawing/2014/chart" uri="{C3380CC4-5D6E-409C-BE32-E72D297353CC}">
              <c16:uniqueId val="{00000002-7CFB-400C-AED7-990B7AA8E035}"/>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0.01</c:v>
                </c:pt>
                <c:pt idx="4">
                  <c:v>#N/A</c:v>
                </c:pt>
                <c:pt idx="5">
                  <c:v>0</c:v>
                </c:pt>
                <c:pt idx="6">
                  <c:v>#N/A</c:v>
                </c:pt>
                <c:pt idx="7">
                  <c:v>0</c:v>
                </c:pt>
                <c:pt idx="8">
                  <c:v>#N/A</c:v>
                </c:pt>
                <c:pt idx="9">
                  <c:v>0</c:v>
                </c:pt>
              </c:numCache>
            </c:numRef>
          </c:val>
          <c:extLst>
            <c:ext xmlns:c16="http://schemas.microsoft.com/office/drawing/2014/chart" uri="{C3380CC4-5D6E-409C-BE32-E72D297353CC}">
              <c16:uniqueId val="{00000000-6528-4964-8830-4CC76E2B034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528-4964-8830-4CC76E2B0349}"/>
            </c:ext>
          </c:extLst>
        </c:ser>
        <c:ser>
          <c:idx val="2"/>
          <c:order val="2"/>
          <c:tx>
            <c:strRef>
              <c:f>データシート!$A$29</c:f>
              <c:strCache>
                <c:ptCount val="1"/>
                <c:pt idx="0">
                  <c:v>瀬戸内市企業団地造成事業特別会計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0.08</c:v>
                </c:pt>
              </c:numCache>
            </c:numRef>
          </c:val>
          <c:extLst>
            <c:ext xmlns:c16="http://schemas.microsoft.com/office/drawing/2014/chart" uri="{C3380CC4-5D6E-409C-BE32-E72D297353CC}">
              <c16:uniqueId val="{00000002-6528-4964-8830-4CC76E2B0349}"/>
            </c:ext>
          </c:extLst>
        </c:ser>
        <c:ser>
          <c:idx val="3"/>
          <c:order val="3"/>
          <c:tx>
            <c:strRef>
              <c:f>データシート!$A$30</c:f>
              <c:strCache>
                <c:ptCount val="1"/>
                <c:pt idx="0">
                  <c:v>瀬戸内市国民健康保険特別会計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0.12</c:v>
                </c:pt>
                <c:pt idx="8">
                  <c:v>#N/A</c:v>
                </c:pt>
                <c:pt idx="9">
                  <c:v>0.11</c:v>
                </c:pt>
              </c:numCache>
            </c:numRef>
          </c:val>
          <c:extLst>
            <c:ext xmlns:c16="http://schemas.microsoft.com/office/drawing/2014/chart" uri="{C3380CC4-5D6E-409C-BE32-E72D297353CC}">
              <c16:uniqueId val="{00000003-6528-4964-8830-4CC76E2B0349}"/>
            </c:ext>
          </c:extLst>
        </c:ser>
        <c:ser>
          <c:idx val="4"/>
          <c:order val="4"/>
          <c:tx>
            <c:strRef>
              <c:f>データシート!$A$31</c:f>
              <c:strCache>
                <c:ptCount val="1"/>
                <c:pt idx="0">
                  <c:v>瀬戸内市土地開発事業特別会計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0.26</c:v>
                </c:pt>
                <c:pt idx="2">
                  <c:v>#N/A</c:v>
                </c:pt>
                <c:pt idx="3">
                  <c:v>0.26</c:v>
                </c:pt>
                <c:pt idx="4">
                  <c:v>#N/A</c:v>
                </c:pt>
                <c:pt idx="5">
                  <c:v>0.39</c:v>
                </c:pt>
                <c:pt idx="6">
                  <c:v>#N/A</c:v>
                </c:pt>
                <c:pt idx="7">
                  <c:v>0.39</c:v>
                </c:pt>
                <c:pt idx="8">
                  <c:v>#N/A</c:v>
                </c:pt>
                <c:pt idx="9">
                  <c:v>0.38</c:v>
                </c:pt>
              </c:numCache>
            </c:numRef>
          </c:val>
          <c:extLst>
            <c:ext xmlns:c16="http://schemas.microsoft.com/office/drawing/2014/chart" uri="{C3380CC4-5D6E-409C-BE32-E72D297353CC}">
              <c16:uniqueId val="{00000004-6528-4964-8830-4CC76E2B0349}"/>
            </c:ext>
          </c:extLst>
        </c:ser>
        <c:ser>
          <c:idx val="5"/>
          <c:order val="5"/>
          <c:tx>
            <c:strRef>
              <c:f>データシート!$A$32</c:f>
              <c:strCache>
                <c:ptCount val="1"/>
                <c:pt idx="0">
                  <c:v>瀬戸内市介護保険特別会計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1.17</c:v>
                </c:pt>
                <c:pt idx="2">
                  <c:v>#N/A</c:v>
                </c:pt>
                <c:pt idx="3">
                  <c:v>1.44</c:v>
                </c:pt>
                <c:pt idx="4">
                  <c:v>#N/A</c:v>
                </c:pt>
                <c:pt idx="5">
                  <c:v>2.14</c:v>
                </c:pt>
                <c:pt idx="6">
                  <c:v>#N/A</c:v>
                </c:pt>
                <c:pt idx="7">
                  <c:v>1.61</c:v>
                </c:pt>
                <c:pt idx="8">
                  <c:v>#N/A</c:v>
                </c:pt>
                <c:pt idx="9">
                  <c:v>0.79</c:v>
                </c:pt>
              </c:numCache>
            </c:numRef>
          </c:val>
          <c:extLst>
            <c:ext xmlns:c16="http://schemas.microsoft.com/office/drawing/2014/chart" uri="{C3380CC4-5D6E-409C-BE32-E72D297353CC}">
              <c16:uniqueId val="{00000005-6528-4964-8830-4CC76E2B0349}"/>
            </c:ext>
          </c:extLst>
        </c:ser>
        <c:ser>
          <c:idx val="6"/>
          <c:order val="6"/>
          <c:tx>
            <c:strRef>
              <c:f>データシート!$A$33</c:f>
              <c:strCache>
                <c:ptCount val="1"/>
                <c:pt idx="0">
                  <c:v>瀬戸内市下水道事業会計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3.62</c:v>
                </c:pt>
                <c:pt idx="2">
                  <c:v>#N/A</c:v>
                </c:pt>
                <c:pt idx="3">
                  <c:v>4.57</c:v>
                </c:pt>
                <c:pt idx="4">
                  <c:v>#N/A</c:v>
                </c:pt>
                <c:pt idx="5">
                  <c:v>4.25</c:v>
                </c:pt>
                <c:pt idx="6">
                  <c:v>#N/A</c:v>
                </c:pt>
                <c:pt idx="7">
                  <c:v>3.42</c:v>
                </c:pt>
                <c:pt idx="8">
                  <c:v>#N/A</c:v>
                </c:pt>
                <c:pt idx="9">
                  <c:v>3.21</c:v>
                </c:pt>
              </c:numCache>
            </c:numRef>
          </c:val>
          <c:extLst>
            <c:ext xmlns:c16="http://schemas.microsoft.com/office/drawing/2014/chart" uri="{C3380CC4-5D6E-409C-BE32-E72D297353CC}">
              <c16:uniqueId val="{00000006-6528-4964-8830-4CC76E2B0349}"/>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7.9</c:v>
                </c:pt>
                <c:pt idx="2">
                  <c:v>#N/A</c:v>
                </c:pt>
                <c:pt idx="3">
                  <c:v>5.4</c:v>
                </c:pt>
                <c:pt idx="4">
                  <c:v>#N/A</c:v>
                </c:pt>
                <c:pt idx="5">
                  <c:v>5.56</c:v>
                </c:pt>
                <c:pt idx="6">
                  <c:v>#N/A</c:v>
                </c:pt>
                <c:pt idx="7">
                  <c:v>5.41</c:v>
                </c:pt>
                <c:pt idx="8">
                  <c:v>#N/A</c:v>
                </c:pt>
                <c:pt idx="9">
                  <c:v>5.26</c:v>
                </c:pt>
              </c:numCache>
            </c:numRef>
          </c:val>
          <c:extLst>
            <c:ext xmlns:c16="http://schemas.microsoft.com/office/drawing/2014/chart" uri="{C3380CC4-5D6E-409C-BE32-E72D297353CC}">
              <c16:uniqueId val="{00000007-6528-4964-8830-4CC76E2B0349}"/>
            </c:ext>
          </c:extLst>
        </c:ser>
        <c:ser>
          <c:idx val="8"/>
          <c:order val="8"/>
          <c:tx>
            <c:strRef>
              <c:f>データシート!$A$35</c:f>
              <c:strCache>
                <c:ptCount val="1"/>
                <c:pt idx="0">
                  <c:v>瀬戸内市病院事業会計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9.49</c:v>
                </c:pt>
                <c:pt idx="2">
                  <c:v>#N/A</c:v>
                </c:pt>
                <c:pt idx="3">
                  <c:v>10.68</c:v>
                </c:pt>
                <c:pt idx="4">
                  <c:v>#N/A</c:v>
                </c:pt>
                <c:pt idx="5">
                  <c:v>8.34</c:v>
                </c:pt>
                <c:pt idx="6">
                  <c:v>#N/A</c:v>
                </c:pt>
                <c:pt idx="7">
                  <c:v>8.6300000000000008</c:v>
                </c:pt>
                <c:pt idx="8">
                  <c:v>#N/A</c:v>
                </c:pt>
                <c:pt idx="9">
                  <c:v>7.31</c:v>
                </c:pt>
              </c:numCache>
            </c:numRef>
          </c:val>
          <c:extLst>
            <c:ext xmlns:c16="http://schemas.microsoft.com/office/drawing/2014/chart" uri="{C3380CC4-5D6E-409C-BE32-E72D297353CC}">
              <c16:uniqueId val="{00000008-6528-4964-8830-4CC76E2B0349}"/>
            </c:ext>
          </c:extLst>
        </c:ser>
        <c:ser>
          <c:idx val="9"/>
          <c:order val="9"/>
          <c:tx>
            <c:strRef>
              <c:f>データシート!$A$36</c:f>
              <c:strCache>
                <c:ptCount val="1"/>
                <c:pt idx="0">
                  <c:v>瀬戸内市水道事業会計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7.75</c:v>
                </c:pt>
                <c:pt idx="2">
                  <c:v>#N/A</c:v>
                </c:pt>
                <c:pt idx="3">
                  <c:v>7.46</c:v>
                </c:pt>
                <c:pt idx="4">
                  <c:v>#N/A</c:v>
                </c:pt>
                <c:pt idx="5">
                  <c:v>7.14</c:v>
                </c:pt>
                <c:pt idx="6">
                  <c:v>#N/A</c:v>
                </c:pt>
                <c:pt idx="7">
                  <c:v>7.56</c:v>
                </c:pt>
                <c:pt idx="8">
                  <c:v>#N/A</c:v>
                </c:pt>
                <c:pt idx="9">
                  <c:v>7.99</c:v>
                </c:pt>
              </c:numCache>
            </c:numRef>
          </c:val>
          <c:extLst>
            <c:ext xmlns:c16="http://schemas.microsoft.com/office/drawing/2014/chart" uri="{C3380CC4-5D6E-409C-BE32-E72D297353CC}">
              <c16:uniqueId val="{00000009-6528-4964-8830-4CC76E2B0349}"/>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1715</c:v>
                </c:pt>
                <c:pt idx="5">
                  <c:v>1743</c:v>
                </c:pt>
                <c:pt idx="8">
                  <c:v>1731</c:v>
                </c:pt>
                <c:pt idx="11">
                  <c:v>1690</c:v>
                </c:pt>
                <c:pt idx="14">
                  <c:v>1692</c:v>
                </c:pt>
              </c:numCache>
            </c:numRef>
          </c:val>
          <c:extLst>
            <c:ext xmlns:c16="http://schemas.microsoft.com/office/drawing/2014/chart" uri="{C3380CC4-5D6E-409C-BE32-E72D297353CC}">
              <c16:uniqueId val="{00000000-7B50-4468-967F-E130F8C6DD3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B50-4468-967F-E130F8C6DD3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15</c:v>
                </c:pt>
                <c:pt idx="3">
                  <c:v>13</c:v>
                </c:pt>
                <c:pt idx="6">
                  <c:v>6</c:v>
                </c:pt>
                <c:pt idx="9">
                  <c:v>3</c:v>
                </c:pt>
                <c:pt idx="12">
                  <c:v>2</c:v>
                </c:pt>
              </c:numCache>
            </c:numRef>
          </c:val>
          <c:extLst>
            <c:ext xmlns:c16="http://schemas.microsoft.com/office/drawing/2014/chart" uri="{C3380CC4-5D6E-409C-BE32-E72D297353CC}">
              <c16:uniqueId val="{00000002-7B50-4468-967F-E130F8C6DD3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c:v>
                </c:pt>
                <c:pt idx="3">
                  <c:v>2</c:v>
                </c:pt>
                <c:pt idx="6">
                  <c:v>2</c:v>
                </c:pt>
                <c:pt idx="9">
                  <c:v>2</c:v>
                </c:pt>
                <c:pt idx="12">
                  <c:v>2</c:v>
                </c:pt>
              </c:numCache>
            </c:numRef>
          </c:val>
          <c:extLst>
            <c:ext xmlns:c16="http://schemas.microsoft.com/office/drawing/2014/chart" uri="{C3380CC4-5D6E-409C-BE32-E72D297353CC}">
              <c16:uniqueId val="{00000003-7B50-4468-967F-E130F8C6DD3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753</c:v>
                </c:pt>
                <c:pt idx="3">
                  <c:v>734</c:v>
                </c:pt>
                <c:pt idx="6">
                  <c:v>733</c:v>
                </c:pt>
                <c:pt idx="9">
                  <c:v>712</c:v>
                </c:pt>
                <c:pt idx="12">
                  <c:v>702</c:v>
                </c:pt>
              </c:numCache>
            </c:numRef>
          </c:val>
          <c:extLst>
            <c:ext xmlns:c16="http://schemas.microsoft.com/office/drawing/2014/chart" uri="{C3380CC4-5D6E-409C-BE32-E72D297353CC}">
              <c16:uniqueId val="{00000004-7B50-4468-967F-E130F8C6DD3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B50-4468-967F-E130F8C6DD3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B50-4468-967F-E130F8C6DD3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1812</c:v>
                </c:pt>
                <c:pt idx="3">
                  <c:v>1830</c:v>
                </c:pt>
                <c:pt idx="6">
                  <c:v>1847</c:v>
                </c:pt>
                <c:pt idx="9">
                  <c:v>1885</c:v>
                </c:pt>
                <c:pt idx="12">
                  <c:v>1757</c:v>
                </c:pt>
              </c:numCache>
            </c:numRef>
          </c:val>
          <c:extLst>
            <c:ext xmlns:c16="http://schemas.microsoft.com/office/drawing/2014/chart" uri="{C3380CC4-5D6E-409C-BE32-E72D297353CC}">
              <c16:uniqueId val="{00000007-7B50-4468-967F-E130F8C6DD3E}"/>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867</c:v>
                </c:pt>
                <c:pt idx="2">
                  <c:v>#N/A</c:v>
                </c:pt>
                <c:pt idx="3">
                  <c:v>#N/A</c:v>
                </c:pt>
                <c:pt idx="4">
                  <c:v>836</c:v>
                </c:pt>
                <c:pt idx="5">
                  <c:v>#N/A</c:v>
                </c:pt>
                <c:pt idx="6">
                  <c:v>#N/A</c:v>
                </c:pt>
                <c:pt idx="7">
                  <c:v>857</c:v>
                </c:pt>
                <c:pt idx="8">
                  <c:v>#N/A</c:v>
                </c:pt>
                <c:pt idx="9">
                  <c:v>#N/A</c:v>
                </c:pt>
                <c:pt idx="10">
                  <c:v>912</c:v>
                </c:pt>
                <c:pt idx="11">
                  <c:v>#N/A</c:v>
                </c:pt>
                <c:pt idx="12">
                  <c:v>#N/A</c:v>
                </c:pt>
                <c:pt idx="13">
                  <c:v>771</c:v>
                </c:pt>
                <c:pt idx="14">
                  <c:v>#N/A</c:v>
                </c:pt>
              </c:numCache>
            </c:numRef>
          </c:val>
          <c:smooth val="0"/>
          <c:extLst>
            <c:ext xmlns:c16="http://schemas.microsoft.com/office/drawing/2014/chart" uri="{C3380CC4-5D6E-409C-BE32-E72D297353CC}">
              <c16:uniqueId val="{00000008-7B50-4468-967F-E130F8C6DD3E}"/>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21228</c:v>
                </c:pt>
                <c:pt idx="5">
                  <c:v>22053</c:v>
                </c:pt>
                <c:pt idx="8">
                  <c:v>22768</c:v>
                </c:pt>
                <c:pt idx="11">
                  <c:v>23450</c:v>
                </c:pt>
                <c:pt idx="14">
                  <c:v>23903</c:v>
                </c:pt>
              </c:numCache>
            </c:numRef>
          </c:val>
          <c:extLst>
            <c:ext xmlns:c16="http://schemas.microsoft.com/office/drawing/2014/chart" uri="{C3380CC4-5D6E-409C-BE32-E72D297353CC}">
              <c16:uniqueId val="{00000000-B821-409A-86EE-AADF9FE5CCC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74</c:v>
                </c:pt>
                <c:pt idx="5">
                  <c:v>55</c:v>
                </c:pt>
                <c:pt idx="8">
                  <c:v>42</c:v>
                </c:pt>
                <c:pt idx="11">
                  <c:v>31</c:v>
                </c:pt>
                <c:pt idx="14">
                  <c:v>22</c:v>
                </c:pt>
              </c:numCache>
            </c:numRef>
          </c:val>
          <c:extLst>
            <c:ext xmlns:c16="http://schemas.microsoft.com/office/drawing/2014/chart" uri="{C3380CC4-5D6E-409C-BE32-E72D297353CC}">
              <c16:uniqueId val="{00000001-B821-409A-86EE-AADF9FE5CCC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9448</c:v>
                </c:pt>
                <c:pt idx="5">
                  <c:v>10410</c:v>
                </c:pt>
                <c:pt idx="8">
                  <c:v>9441</c:v>
                </c:pt>
                <c:pt idx="11">
                  <c:v>9032</c:v>
                </c:pt>
                <c:pt idx="14">
                  <c:v>9422</c:v>
                </c:pt>
              </c:numCache>
            </c:numRef>
          </c:val>
          <c:extLst>
            <c:ext xmlns:c16="http://schemas.microsoft.com/office/drawing/2014/chart" uri="{C3380CC4-5D6E-409C-BE32-E72D297353CC}">
              <c16:uniqueId val="{00000002-B821-409A-86EE-AADF9FE5CCC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821-409A-86EE-AADF9FE5CCC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821-409A-86EE-AADF9FE5CCC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821-409A-86EE-AADF9FE5CCC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1393</c:v>
                </c:pt>
                <c:pt idx="3">
                  <c:v>1163</c:v>
                </c:pt>
                <c:pt idx="6">
                  <c:v>1155</c:v>
                </c:pt>
                <c:pt idx="9">
                  <c:v>1291</c:v>
                </c:pt>
                <c:pt idx="12">
                  <c:v>1272</c:v>
                </c:pt>
              </c:numCache>
            </c:numRef>
          </c:val>
          <c:extLst>
            <c:ext xmlns:c16="http://schemas.microsoft.com/office/drawing/2014/chart" uri="{C3380CC4-5D6E-409C-BE32-E72D297353CC}">
              <c16:uniqueId val="{00000006-B821-409A-86EE-AADF9FE5CCC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B821-409A-86EE-AADF9FE5CCC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15519</c:v>
                </c:pt>
                <c:pt idx="3">
                  <c:v>14958</c:v>
                </c:pt>
                <c:pt idx="6">
                  <c:v>14777</c:v>
                </c:pt>
                <c:pt idx="9">
                  <c:v>15022</c:v>
                </c:pt>
                <c:pt idx="12">
                  <c:v>14776</c:v>
                </c:pt>
              </c:numCache>
            </c:numRef>
          </c:val>
          <c:extLst>
            <c:ext xmlns:c16="http://schemas.microsoft.com/office/drawing/2014/chart" uri="{C3380CC4-5D6E-409C-BE32-E72D297353CC}">
              <c16:uniqueId val="{00000008-B821-409A-86EE-AADF9FE5CCC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55</c:v>
                </c:pt>
                <c:pt idx="3">
                  <c:v>30</c:v>
                </c:pt>
                <c:pt idx="6">
                  <c:v>18</c:v>
                </c:pt>
                <c:pt idx="9">
                  <c:v>11</c:v>
                </c:pt>
                <c:pt idx="12">
                  <c:v>7</c:v>
                </c:pt>
              </c:numCache>
            </c:numRef>
          </c:val>
          <c:extLst>
            <c:ext xmlns:c16="http://schemas.microsoft.com/office/drawing/2014/chart" uri="{C3380CC4-5D6E-409C-BE32-E72D297353CC}">
              <c16:uniqueId val="{00000009-B821-409A-86EE-AADF9FE5CCC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17279</c:v>
                </c:pt>
                <c:pt idx="3">
                  <c:v>18244</c:v>
                </c:pt>
                <c:pt idx="6">
                  <c:v>19390</c:v>
                </c:pt>
                <c:pt idx="9">
                  <c:v>20258</c:v>
                </c:pt>
                <c:pt idx="12">
                  <c:v>20934</c:v>
                </c:pt>
              </c:numCache>
            </c:numRef>
          </c:val>
          <c:extLst>
            <c:ext xmlns:c16="http://schemas.microsoft.com/office/drawing/2014/chart" uri="{C3380CC4-5D6E-409C-BE32-E72D297353CC}">
              <c16:uniqueId val="{0000000A-B821-409A-86EE-AADF9FE5CCC6}"/>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3495</c:v>
                </c:pt>
                <c:pt idx="2">
                  <c:v>#N/A</c:v>
                </c:pt>
                <c:pt idx="3">
                  <c:v>#N/A</c:v>
                </c:pt>
                <c:pt idx="4">
                  <c:v>1878</c:v>
                </c:pt>
                <c:pt idx="5">
                  <c:v>#N/A</c:v>
                </c:pt>
                <c:pt idx="6">
                  <c:v>#N/A</c:v>
                </c:pt>
                <c:pt idx="7">
                  <c:v>3090</c:v>
                </c:pt>
                <c:pt idx="8">
                  <c:v>#N/A</c:v>
                </c:pt>
                <c:pt idx="9">
                  <c:v>#N/A</c:v>
                </c:pt>
                <c:pt idx="10">
                  <c:v>4068</c:v>
                </c:pt>
                <c:pt idx="11">
                  <c:v>#N/A</c:v>
                </c:pt>
                <c:pt idx="12">
                  <c:v>#N/A</c:v>
                </c:pt>
                <c:pt idx="13">
                  <c:v>3643</c:v>
                </c:pt>
                <c:pt idx="14">
                  <c:v>#N/A</c:v>
                </c:pt>
              </c:numCache>
            </c:numRef>
          </c:val>
          <c:smooth val="0"/>
          <c:extLst>
            <c:ext xmlns:c16="http://schemas.microsoft.com/office/drawing/2014/chart" uri="{C3380CC4-5D6E-409C-BE32-E72D297353CC}">
              <c16:uniqueId val="{0000000B-B821-409A-86EE-AADF9FE5CCC6}"/>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3935</c:v>
                </c:pt>
                <c:pt idx="1">
                  <c:v>3796</c:v>
                </c:pt>
                <c:pt idx="2">
                  <c:v>3704</c:v>
                </c:pt>
              </c:numCache>
            </c:numRef>
          </c:val>
          <c:extLst>
            <c:ext xmlns:c16="http://schemas.microsoft.com/office/drawing/2014/chart" uri="{C3380CC4-5D6E-409C-BE32-E72D297353CC}">
              <c16:uniqueId val="{00000000-6950-4D37-8663-943719B16EF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266</c:v>
                </c:pt>
                <c:pt idx="1">
                  <c:v>118</c:v>
                </c:pt>
                <c:pt idx="2">
                  <c:v>185</c:v>
                </c:pt>
              </c:numCache>
            </c:numRef>
          </c:val>
          <c:extLst>
            <c:ext xmlns:c16="http://schemas.microsoft.com/office/drawing/2014/chart" uri="{C3380CC4-5D6E-409C-BE32-E72D297353CC}">
              <c16:uniqueId val="{00000001-6950-4D37-8663-943719B16EF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6025</c:v>
                </c:pt>
                <c:pt idx="1">
                  <c:v>5858</c:v>
                </c:pt>
                <c:pt idx="2">
                  <c:v>6181</c:v>
                </c:pt>
              </c:numCache>
            </c:numRef>
          </c:val>
          <c:extLst>
            <c:ext xmlns:c16="http://schemas.microsoft.com/office/drawing/2014/chart" uri="{C3380CC4-5D6E-409C-BE32-E72D297353CC}">
              <c16:uniqueId val="{00000002-6950-4D37-8663-943719B16EF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岡山県瀬戸内市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元利償還金が減少した要因は、繰上償還を行ったためである。</a:t>
          </a:r>
        </a:p>
        <a:p>
          <a:r>
            <a:rPr kumimoji="1" lang="ja-JP" altLang="en-US" sz="1400">
              <a:solidFill>
                <a:sysClr val="windowText" lastClr="000000"/>
              </a:solidFill>
              <a:latin typeface="ＭＳ ゴシック" pitchFamily="49" charset="-128"/>
              <a:ea typeface="ＭＳ ゴシック" pitchFamily="49" charset="-128"/>
            </a:rPr>
            <a:t>今後は、市営住宅建設事業や産業振興拠点施設整備事業の財源として、多額の地方債発行を予定しているため、事業計画の平準化や見直し、普通交付税への算入率の高い市債の活用等により実質公債費比率の抑制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latin typeface="ＭＳ ゴシック" pitchFamily="49" charset="-128"/>
              <a:ea typeface="ＭＳ ゴシック" pitchFamily="49" charset="-128"/>
            </a:rPr>
            <a:t>満期一括償還の市債については、平成</a:t>
          </a:r>
          <a:r>
            <a:rPr kumimoji="1" lang="en-US" altLang="ja-JP" sz="1000">
              <a:solidFill>
                <a:sysClr val="windowText" lastClr="000000"/>
              </a:solidFill>
              <a:latin typeface="ＭＳ ゴシック" pitchFamily="49" charset="-128"/>
              <a:ea typeface="ＭＳ ゴシック" pitchFamily="49" charset="-128"/>
            </a:rPr>
            <a:t>29</a:t>
          </a:r>
          <a:r>
            <a:rPr kumimoji="1" lang="ja-JP" altLang="en-US" sz="1000">
              <a:solidFill>
                <a:sysClr val="windowText" lastClr="000000"/>
              </a:solidFill>
              <a:latin typeface="ＭＳ ゴシック" pitchFamily="49" charset="-128"/>
              <a:ea typeface="ＭＳ ゴシック" pitchFamily="49" charset="-128"/>
            </a:rPr>
            <a:t>年度にすべて償還したため、現在は積立を行っていない。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岡山県瀬戸内市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庁舎再編事業やクリーンセンターかもめ施設集約化事業等の大規模事業のために地方債を発行したことで、地方債の現在高が昨年度より増加した。一方で、基金の積立により充当可能基金が増加したことにより、将来負担比率の分子は減少した。</a:t>
          </a:r>
        </a:p>
        <a:p>
          <a:r>
            <a:rPr kumimoji="1" lang="ja-JP" altLang="en-US" sz="1400">
              <a:solidFill>
                <a:sysClr val="windowText" lastClr="000000"/>
              </a:solidFill>
              <a:latin typeface="ＭＳ ゴシック" pitchFamily="49" charset="-128"/>
              <a:ea typeface="ＭＳ ゴシック" pitchFamily="49" charset="-128"/>
            </a:rPr>
            <a:t>今後も、大規模事業の実施を見込んでおり、その財源として多くの地方債発行を予定しているため、財源確保に努めるとともに、普通交付税への算入率の高い市債を活用するなど、将来負担を意識した健全な財政運営に努め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岡山県瀬戸内市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年度は、庁舎再編事業やクリーンセンターかもめ施設集約化事業の推進に係る事業費のため公共施設等再編整備基金を</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5,880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万円取り崩すなど、計</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1,140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万円の取り崩しを行った。一方で、太陽のまち基金に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7,103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万円、応援基金に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816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万円積み立てるなど、計</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971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万円の積み立てを行った。太陽のまち基金や応援基金など、積立金が取崩金を上回る基金が多く、基金全体で</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9,835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万円の増加となった。</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特定目的基金については、目的達成に必要な額を的確に見極め、適正額を積み立てていく。</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まちづくり振興基金は、市民の連携強化及び地域振興に資するものである。太陽のまち基金は、錦海塩田跡地等の維持保全及びまちの活性化を図るために資するものである。公共施設等再編整備基金は、公共用又は公用に供する施設の再編及び整備の計画的な推進に資するものである。応援基金は、応援寄附金を財源として実施する事業に資するものである。教育施設等整備基金は、学校教育及び社会教育等の施設、設備等の整備に資するものであ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まちづくり振興基金は、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755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万円を積み立てたが、市民活動応援補助金等の財源として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8,648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万円を取り崩したため減少となった。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太陽のまち基金は、錦海塩田跡地等の維持保全事業やこども医療費給付事業等の財源として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3,961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万円を取り崩したが、錦海塩田跡地の貸付料収入の積み立てが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7,103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万円あったため増加となった。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公共施設等再編整備基金は、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585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万円を積み立てたが、庁舎再編事業等の財源として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5,880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万円を取り崩したため減少となった。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応援基金は、応援寄附を財源として実施する事業のために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7,838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万円を取り崩したが、応援寄附金の積み立てが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816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万円あったため増加となった。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教育施設等整備基金は、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218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万円を積み立てたが、中央公民館長寿命化事業の財源として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249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万円を取り崩したため減少となった。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等再編整備基金は、各計画に基づく公共施設の再編・整備には多額の費用が必要となるため、今後事業実施に必要な額を見定め、残高を確保していく。まちづくり振興基金は、今後も市民活動団体の支援や協働のまちづくりのための事業の財源として充当していく。太陽のまち基金は、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年度まで錦海塩田跡地の貸付料収入を全額積み立て、災害対応費用としての</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の積み立てを除き、錦海塩田跡地の維持保全事業及びまちづくり事業の財源として充当していく。応援基金は、ふるさと納税制度を活用し、効果的に寄附の拡大を図っていくとともに、目的に沿った事業を積極的に実施していく。教育施設等整備基金は、教育施設や情報機器の整備には多額の費用が必要となるため、今後事業実施に必要な額を見定め、残高を確保していく。</a:t>
          </a: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年度は、地方財政法第</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条第</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項の規定に基づく積み立てや運用益により</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2,811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万円積み立てたが、大規模な建設事業等の実施による財源不足を補うために財政調整基金を</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2,000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万円取り崩したことにより、</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9,189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万円の減少となった。</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財政調整基金の残高は、標準財政規模の</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割程度を目途に積み立てることとする。</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6,704</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万円を積み立て、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6,704</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万円の増加となった。</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市債の繰上償還の財源を確保するため、適正額を積み立てるが、財政状況等を見極めながら取り崩しを行うこととする。</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岡山県瀬戸内市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36,160
35,350
125.46
25,580,735
24,839,506
624,038
11,841,346
20,934,444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35.8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大手企業の業績の影響により、基準財政収入額は前年度より減少した。一方で、大規模事業の財源として多額の地方債を発行してきたことで基準財政需要額は増加したため、財政力はわずかに低下した。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今後も、応援寄附事業の拡充等、歳入確保策を積極的に実施し、財政基盤の強化を図っていく。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86360</xdr:rowOff>
    </xdr:from>
    <xdr:to>
      <xdr:col>23</xdr:col>
      <xdr:colOff>133350</xdr:colOff>
      <xdr:row>45</xdr:row>
      <xdr:rowOff>17780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643001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161307</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17780</xdr:rowOff>
    </xdr:from>
    <xdr:to>
      <xdr:col>24</xdr:col>
      <xdr:colOff>12700</xdr:colOff>
      <xdr:row>45</xdr:row>
      <xdr:rowOff>17780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1287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86360</xdr:rowOff>
    </xdr:from>
    <xdr:to>
      <xdr:col>24</xdr:col>
      <xdr:colOff>12700</xdr:colOff>
      <xdr:row>37</xdr:row>
      <xdr:rowOff>86360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40</xdr:row>
      <xdr:rowOff>6350</xdr:rowOff>
    </xdr:from>
    <xdr:to>
      <xdr:col>23</xdr:col>
      <xdr:colOff>133350</xdr:colOff>
      <xdr:row>40</xdr:row>
      <xdr:rowOff>30480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114800" y="68643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166387</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719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22860</xdr:rowOff>
    </xdr:from>
    <xdr:to>
      <xdr:col>23</xdr:col>
      <xdr:colOff>184150</xdr:colOff>
      <xdr:row>42</xdr:row>
      <xdr:rowOff>124460</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39</xdr:row>
      <xdr:rowOff>153670</xdr:rowOff>
    </xdr:from>
    <xdr:to>
      <xdr:col>19</xdr:col>
      <xdr:colOff>133350</xdr:colOff>
      <xdr:row>40</xdr:row>
      <xdr:rowOff>6350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3225800" y="684022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46990</xdr:rowOff>
    </xdr:from>
    <xdr:to>
      <xdr:col>19</xdr:col>
      <xdr:colOff>184150</xdr:colOff>
      <xdr:row>42</xdr:row>
      <xdr:rowOff>148590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133367</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733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39</xdr:row>
      <xdr:rowOff>129540</xdr:rowOff>
    </xdr:from>
    <xdr:to>
      <xdr:col>15</xdr:col>
      <xdr:colOff>82550</xdr:colOff>
      <xdr:row>39</xdr:row>
      <xdr:rowOff>153670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2336800" y="681609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22860</xdr:rowOff>
    </xdr:from>
    <xdr:to>
      <xdr:col>15</xdr:col>
      <xdr:colOff>133350</xdr:colOff>
      <xdr:row>42</xdr:row>
      <xdr:rowOff>124460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109237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39</xdr:row>
      <xdr:rowOff>105410</xdr:rowOff>
    </xdr:from>
    <xdr:to>
      <xdr:col>11</xdr:col>
      <xdr:colOff>31750</xdr:colOff>
      <xdr:row>39</xdr:row>
      <xdr:rowOff>129540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1447800" y="679196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22860</xdr:rowOff>
    </xdr:from>
    <xdr:to>
      <xdr:col>11</xdr:col>
      <xdr:colOff>82550</xdr:colOff>
      <xdr:row>42</xdr:row>
      <xdr:rowOff>124460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109237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60977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151130</xdr:rowOff>
    </xdr:from>
    <xdr:to>
      <xdr:col>23</xdr:col>
      <xdr:colOff>184150</xdr:colOff>
      <xdr:row>40</xdr:row>
      <xdr:rowOff>81280</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38</xdr:row>
      <xdr:rowOff>167657</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668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127000</xdr:rowOff>
    </xdr:from>
    <xdr:to>
      <xdr:col>19</xdr:col>
      <xdr:colOff>184150</xdr:colOff>
      <xdr:row>40</xdr:row>
      <xdr:rowOff>57150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67327</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658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39</xdr:row>
      <xdr:rowOff>102870</xdr:rowOff>
    </xdr:from>
    <xdr:to>
      <xdr:col>15</xdr:col>
      <xdr:colOff>133350</xdr:colOff>
      <xdr:row>40</xdr:row>
      <xdr:rowOff>33020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38</xdr:row>
      <xdr:rowOff>43197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39</xdr:row>
      <xdr:rowOff>78740</xdr:rowOff>
    </xdr:from>
    <xdr:to>
      <xdr:col>11</xdr:col>
      <xdr:colOff>82550</xdr:colOff>
      <xdr:row>40</xdr:row>
      <xdr:rowOff>8890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19067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54610</xdr:rowOff>
    </xdr:from>
    <xdr:to>
      <xdr:col>7</xdr:col>
      <xdr:colOff>31750</xdr:colOff>
      <xdr:row>39</xdr:row>
      <xdr:rowOff>156210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37</xdr:row>
      <xdr:rowOff>166387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人件費や扶助費は増加したものの、起債の繰上償還に伴い公債費が減少したことに加え、普通交付税や法人市民税が増加したことが影響し、経常収支比率は前年度比較で</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ポイント減少した。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引き続き、企業誘致の推進や交付税算入のある有利な市債の有効活用等により、一般財源の増収に努めるとともに、経常的経費の削減に取り組む。</a:t>
          </a:r>
        </a:p>
      </xdr:txBody>
    </xdr:sp>
    <xdr:clientData/>
  </xdr:twoCellAnchor>
  <xdr:oneCellAnchor>
    <xdr:from>
      <xdr:col>3</xdr:col>
      <xdr:colOff>95250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126093</xdr:rowOff>
    </xdr:from>
    <xdr:to>
      <xdr:col>23</xdr:col>
      <xdr:colOff>133350</xdr:colOff>
      <xdr:row>67</xdr:row>
      <xdr:rowOff>17962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9898743"/>
          <a:ext cx="0" cy="16063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161489</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7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17962</xdr:rowOff>
    </xdr:from>
    <xdr:to>
      <xdr:col>24</xdr:col>
      <xdr:colOff>12700</xdr:colOff>
      <xdr:row>67</xdr:row>
      <xdr:rowOff>17962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05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41020</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126093</xdr:rowOff>
    </xdr:from>
    <xdr:to>
      <xdr:col>24</xdr:col>
      <xdr:colOff>12700</xdr:colOff>
      <xdr:row>57</xdr:row>
      <xdr:rowOff>126093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989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59</xdr:row>
      <xdr:rowOff>72753</xdr:rowOff>
    </xdr:from>
    <xdr:to>
      <xdr:col>23</xdr:col>
      <xdr:colOff>133350</xdr:colOff>
      <xdr:row>59</xdr:row>
      <xdr:rowOff>124460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0188303"/>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25961</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312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53884</xdr:rowOff>
    </xdr:from>
    <xdr:to>
      <xdr:col>23</xdr:col>
      <xdr:colOff>184150</xdr:colOff>
      <xdr:row>60</xdr:row>
      <xdr:rowOff>155484</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34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55517</xdr:rowOff>
    </xdr:from>
    <xdr:to>
      <xdr:col>19</xdr:col>
      <xdr:colOff>133350</xdr:colOff>
      <xdr:row>59</xdr:row>
      <xdr:rowOff>124460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17106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43543</xdr:rowOff>
    </xdr:from>
    <xdr:to>
      <xdr:col>19</xdr:col>
      <xdr:colOff>184150</xdr:colOff>
      <xdr:row>60</xdr:row>
      <xdr:rowOff>145143</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33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129920</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16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58</xdr:row>
      <xdr:rowOff>51163</xdr:rowOff>
    </xdr:from>
    <xdr:to>
      <xdr:col>15</xdr:col>
      <xdr:colOff>82550</xdr:colOff>
      <xdr:row>59</xdr:row>
      <xdr:rowOff>55517</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9995263"/>
          <a:ext cx="889000" cy="17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19413</xdr:rowOff>
    </xdr:from>
    <xdr:to>
      <xdr:col>15</xdr:col>
      <xdr:colOff>133350</xdr:colOff>
      <xdr:row>60</xdr:row>
      <xdr:rowOff>121013</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105790</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39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58</xdr:row>
      <xdr:rowOff>51163</xdr:rowOff>
    </xdr:from>
    <xdr:to>
      <xdr:col>11</xdr:col>
      <xdr:colOff>31750</xdr:colOff>
      <xdr:row>58</xdr:row>
      <xdr:rowOff>58057</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9995263"/>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59872</xdr:rowOff>
    </xdr:from>
    <xdr:to>
      <xdr:col>11</xdr:col>
      <xdr:colOff>82550</xdr:colOff>
      <xdr:row>59</xdr:row>
      <xdr:rowOff>161472</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146249</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6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26307</xdr:rowOff>
    </xdr:from>
    <xdr:to>
      <xdr:col>7</xdr:col>
      <xdr:colOff>31750</xdr:colOff>
      <xdr:row>60</xdr:row>
      <xdr:rowOff>127907</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31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112684</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39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21953</xdr:rowOff>
    </xdr:from>
    <xdr:to>
      <xdr:col>23</xdr:col>
      <xdr:colOff>184150</xdr:colOff>
      <xdr:row>59</xdr:row>
      <xdr:rowOff>123553</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13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38480</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9982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73660</xdr:rowOff>
    </xdr:from>
    <xdr:to>
      <xdr:col>19</xdr:col>
      <xdr:colOff>184150</xdr:colOff>
      <xdr:row>60</xdr:row>
      <xdr:rowOff>3810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13987</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9958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4717</xdr:rowOff>
    </xdr:from>
    <xdr:to>
      <xdr:col>15</xdr:col>
      <xdr:colOff>133350</xdr:colOff>
      <xdr:row>59</xdr:row>
      <xdr:rowOff>106317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120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57</xdr:row>
      <xdr:rowOff>116494</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9889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363</xdr:rowOff>
    </xdr:from>
    <xdr:to>
      <xdr:col>11</xdr:col>
      <xdr:colOff>82550</xdr:colOff>
      <xdr:row>58</xdr:row>
      <xdr:rowOff>101963</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9944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56</xdr:row>
      <xdr:rowOff>112140</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971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58</xdr:row>
      <xdr:rowOff>7257</xdr:rowOff>
    </xdr:from>
    <xdr:to>
      <xdr:col>7</xdr:col>
      <xdr:colOff>31750</xdr:colOff>
      <xdr:row>58</xdr:row>
      <xdr:rowOff>108857</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9951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56</xdr:row>
      <xdr:rowOff>119034</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972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[201,769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181,714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人件費、物件費及び維持補修費の合計額の人口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人当たりの金額は、類似団体平均を下回っている。しかしながら、令和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年度は、人件費の増加、公会計化に伴う学校給食の賄材料費</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の増加や応援寄附事業費の増加及び物価高騰により物件費が増加したことが影響し、前年度に引き続き増加した。</a:t>
          </a:r>
        </a:p>
        <a:p>
          <a:r>
            <a:rPr kumimoji="1" lang="ja-JP" altLang="en-US" sz="1300">
              <a:latin typeface="ＭＳ Ｐゴシック" panose="020B0600070205080204" pitchFamily="50" charset="-128"/>
              <a:ea typeface="ＭＳ Ｐゴシック" panose="020B0600070205080204" pitchFamily="50" charset="-128"/>
            </a:rPr>
            <a:t>今後はコスト削減に努め、人口規模に応じた効率的な財政運営を行っていく。</a:t>
          </a: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24236</xdr:rowOff>
    </xdr:from>
    <xdr:to>
      <xdr:col>23</xdr:col>
      <xdr:colOff>133350</xdr:colOff>
      <xdr:row>88</xdr:row>
      <xdr:rowOff>68480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911686"/>
          <a:ext cx="0" cy="12443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40557</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12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5,283,793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68480</xdr:rowOff>
    </xdr:from>
    <xdr:to>
      <xdr:col>24</xdr:col>
      <xdr:colOff>12700</xdr:colOff>
      <xdr:row>88</xdr:row>
      <xdr:rowOff>68480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56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110613</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5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24236</xdr:rowOff>
    </xdr:from>
    <xdr:to>
      <xdr:col>24</xdr:col>
      <xdr:colOff>12700</xdr:colOff>
      <xdr:row>81</xdr:row>
      <xdr:rowOff>24236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91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39478</xdr:rowOff>
    </xdr:from>
    <xdr:to>
      <xdr:col>23</xdr:col>
      <xdr:colOff>133350</xdr:colOff>
      <xdr:row>81</xdr:row>
      <xdr:rowOff>42337</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3926928"/>
          <a:ext cx="838200" cy="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27114</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39145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170813</xdr:rowOff>
    </xdr:from>
    <xdr:to>
      <xdr:col>23</xdr:col>
      <xdr:colOff>184150</xdr:colOff>
      <xdr:row>81</xdr:row>
      <xdr:rowOff>100963</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38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39272</xdr:rowOff>
    </xdr:from>
    <xdr:to>
      <xdr:col>19</xdr:col>
      <xdr:colOff>133350</xdr:colOff>
      <xdr:row>81</xdr:row>
      <xdr:rowOff>39478</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3225800" y="13926722"/>
          <a:ext cx="889000" cy="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166974</xdr:rowOff>
    </xdr:from>
    <xdr:to>
      <xdr:col>19</xdr:col>
      <xdr:colOff>184150</xdr:colOff>
      <xdr:row>81</xdr:row>
      <xdr:rowOff>97124</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388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81901</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39693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37322</xdr:rowOff>
    </xdr:from>
    <xdr:to>
      <xdr:col>15</xdr:col>
      <xdr:colOff>82550</xdr:colOff>
      <xdr:row>81</xdr:row>
      <xdr:rowOff>39272</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336800" y="13924772"/>
          <a:ext cx="889000" cy="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165796</xdr:rowOff>
    </xdr:from>
    <xdr:to>
      <xdr:col>15</xdr:col>
      <xdr:colOff>133350</xdr:colOff>
      <xdr:row>81</xdr:row>
      <xdr:rowOff>95946</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388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80723</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396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35609</xdr:rowOff>
    </xdr:from>
    <xdr:to>
      <xdr:col>11</xdr:col>
      <xdr:colOff>31750</xdr:colOff>
      <xdr:row>81</xdr:row>
      <xdr:rowOff>37322</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1447800" y="13923059"/>
          <a:ext cx="889000" cy="1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164181</xdr:rowOff>
    </xdr:from>
    <xdr:to>
      <xdr:col>11</xdr:col>
      <xdr:colOff>82550</xdr:colOff>
      <xdr:row>81</xdr:row>
      <xdr:rowOff>94331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388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79108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39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161362</xdr:rowOff>
    </xdr:from>
    <xdr:to>
      <xdr:col>7</xdr:col>
      <xdr:colOff>31750</xdr:colOff>
      <xdr:row>81</xdr:row>
      <xdr:rowOff>91512</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387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76289</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96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162987</xdr:rowOff>
    </xdr:from>
    <xdr:to>
      <xdr:col>23</xdr:col>
      <xdr:colOff>184150</xdr:colOff>
      <xdr:row>81</xdr:row>
      <xdr:rowOff>93137</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387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84264</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3800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160128</xdr:rowOff>
    </xdr:from>
    <xdr:to>
      <xdr:col>19</xdr:col>
      <xdr:colOff>184150</xdr:colOff>
      <xdr:row>81</xdr:row>
      <xdr:rowOff>90278</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387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100455</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364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159922</xdr:rowOff>
    </xdr:from>
    <xdr:to>
      <xdr:col>15</xdr:col>
      <xdr:colOff>133350</xdr:colOff>
      <xdr:row>81</xdr:row>
      <xdr:rowOff>90072</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3875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100249</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364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157972</xdr:rowOff>
    </xdr:from>
    <xdr:to>
      <xdr:col>11</xdr:col>
      <xdr:colOff>82550</xdr:colOff>
      <xdr:row>81</xdr:row>
      <xdr:rowOff>88122</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387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98299</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364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156259</xdr:rowOff>
    </xdr:from>
    <xdr:to>
      <xdr:col>7</xdr:col>
      <xdr:colOff>31750</xdr:colOff>
      <xdr:row>81</xdr:row>
      <xdr:rowOff>86409</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3872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96586</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3641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合併する前から継続して類似団体平均を下回っている。今後も全体に占める人件費の割合を考慮しながら適正管理に努める。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a:extLst>
            <a:ext uri="{FF2B5EF4-FFF2-40B4-BE49-F238E27FC236}">
              <a16:creationId xmlns:a16="http://schemas.microsoft.com/office/drawing/2014/main" id="{00000000-0008-0000-0300-0000FA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89</xdr:row>
      <xdr:rowOff>18143</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7018000" y="1365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161670</xdr:rowOff>
    </xdr:from>
    <xdr:ext cx="762000" cy="259045"/>
    <xdr:sp macro="" textlink="">
      <xdr:nvSpPr>
        <xdr:cNvPr id="252" name="給与水準   （国との比較）最小値テキスト">
          <a:extLst>
            <a:ext uri="{FF2B5EF4-FFF2-40B4-BE49-F238E27FC236}">
              <a16:creationId xmlns:a16="http://schemas.microsoft.com/office/drawing/2014/main" id="{00000000-0008-0000-0300-0000FC000000}"/>
            </a:ext>
          </a:extLst>
        </xdr:cNvPr>
        <xdr:cNvSpPr txBox="1"/>
      </xdr:nvSpPr>
      <xdr:spPr>
        <a:xfrm>
          <a:off x="17106900" y="1524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18143</xdr:rowOff>
    </xdr:from>
    <xdr:to>
      <xdr:col>81</xdr:col>
      <xdr:colOff>133350</xdr:colOff>
      <xdr:row>89</xdr:row>
      <xdr:rowOff>18143</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527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4" name="給与水準   （国との比較）最大値テキスト">
          <a:extLst>
            <a:ext uri="{FF2B5EF4-FFF2-40B4-BE49-F238E27FC236}">
              <a16:creationId xmlns:a16="http://schemas.microsoft.com/office/drawing/2014/main" id="{00000000-0008-0000-0300-0000FE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30843</xdr:rowOff>
    </xdr:from>
    <xdr:to>
      <xdr:col>81</xdr:col>
      <xdr:colOff>44450</xdr:colOff>
      <xdr:row>84</xdr:row>
      <xdr:rowOff>134257</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6179800" y="14432643"/>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158948</xdr:rowOff>
    </xdr:from>
    <xdr:ext cx="762000" cy="259045"/>
    <xdr:sp macro="" textlink="">
      <xdr:nvSpPr>
        <xdr:cNvPr id="257" name="給与水準   （国との比較）平均値テキスト">
          <a:extLst>
            <a:ext uri="{FF2B5EF4-FFF2-40B4-BE49-F238E27FC236}">
              <a16:creationId xmlns:a16="http://schemas.microsoft.com/office/drawing/2014/main" id="{00000000-0008-0000-0300-000001010000}"/>
            </a:ext>
          </a:extLst>
        </xdr:cNvPr>
        <xdr:cNvSpPr txBox="1"/>
      </xdr:nvSpPr>
      <xdr:spPr>
        <a:xfrm>
          <a:off x="17106900" y="14560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134257</xdr:rowOff>
    </xdr:from>
    <xdr:to>
      <xdr:col>77</xdr:col>
      <xdr:colOff>44450</xdr:colOff>
      <xdr:row>84</xdr:row>
      <xdr:rowOff>134257</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5290800" y="145360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32657</xdr:rowOff>
    </xdr:from>
    <xdr:to>
      <xdr:col>77</xdr:col>
      <xdr:colOff>95250</xdr:colOff>
      <xdr:row>85</xdr:row>
      <xdr:rowOff>134257</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129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119034</xdr:rowOff>
    </xdr:from>
    <xdr:ext cx="7366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798800" y="14692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134257</xdr:rowOff>
    </xdr:from>
    <xdr:to>
      <xdr:col>72</xdr:col>
      <xdr:colOff>203200</xdr:colOff>
      <xdr:row>84</xdr:row>
      <xdr:rowOff>134257</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4401800" y="145360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49893</xdr:rowOff>
    </xdr:from>
    <xdr:to>
      <xdr:col>73</xdr:col>
      <xdr:colOff>44450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5240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136270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909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134257</xdr:rowOff>
    </xdr:from>
    <xdr:to>
      <xdr:col>68</xdr:col>
      <xdr:colOff>152400</xdr:colOff>
      <xdr:row>84</xdr:row>
      <xdr:rowOff>151493</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3512800" y="1453605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153506</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020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16527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151493</xdr:rowOff>
    </xdr:from>
    <xdr:to>
      <xdr:col>81</xdr:col>
      <xdr:colOff>95250</xdr:colOff>
      <xdr:row>84</xdr:row>
      <xdr:rowOff>81643</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9672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168020</xdr:rowOff>
    </xdr:from>
    <xdr:ext cx="762000" cy="259045"/>
    <xdr:sp macro="" textlink="">
      <xdr:nvSpPr>
        <xdr:cNvPr id="276" name="給与水準   （国との比較）該当値テキスト">
          <a:extLst>
            <a:ext uri="{FF2B5EF4-FFF2-40B4-BE49-F238E27FC236}">
              <a16:creationId xmlns:a16="http://schemas.microsoft.com/office/drawing/2014/main" id="{00000000-0008-0000-0300-000014010000}"/>
            </a:ext>
          </a:extLst>
        </xdr:cNvPr>
        <xdr:cNvSpPr txBox="1"/>
      </xdr:nvSpPr>
      <xdr:spPr>
        <a:xfrm>
          <a:off x="17106900" y="1422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83457</xdr:rowOff>
    </xdr:from>
    <xdr:to>
      <xdr:col>77</xdr:col>
      <xdr:colOff>95250</xdr:colOff>
      <xdr:row>85</xdr:row>
      <xdr:rowOff>13607</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129000" y="1448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23784</xdr:rowOff>
    </xdr:from>
    <xdr:ext cx="7366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798800" y="1425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83457</xdr:rowOff>
    </xdr:from>
    <xdr:to>
      <xdr:col>73</xdr:col>
      <xdr:colOff>44450</xdr:colOff>
      <xdr:row>85</xdr:row>
      <xdr:rowOff>13607</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5240000" y="1448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23784</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909800" y="1425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83457</xdr:rowOff>
    </xdr:from>
    <xdr:to>
      <xdr:col>68</xdr:col>
      <xdr:colOff>203200</xdr:colOff>
      <xdr:row>85</xdr:row>
      <xdr:rowOff>13607</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4351000" y="1448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23784</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020800" y="1425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100693</xdr:rowOff>
    </xdr:from>
    <xdr:to>
      <xdr:col>64</xdr:col>
      <xdr:colOff>152400</xdr:colOff>
      <xdr:row>85</xdr:row>
      <xdr:rowOff>30843</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3462000" y="1450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41020</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131800" y="1427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合併後、集中改革プランに基づき普通会計一般職員の削減を行ってきたが、ここ数年は業務の増加、高度化に対応するため、職員数推移は横ばいである。</a:t>
          </a:r>
        </a:p>
        <a:p>
          <a:r>
            <a:rPr kumimoji="1" lang="ja-JP" altLang="en-US" sz="1300">
              <a:latin typeface="ＭＳ Ｐゴシック" panose="020B0600070205080204" pitchFamily="50" charset="-128"/>
              <a:ea typeface="ＭＳ Ｐゴシック" panose="020B0600070205080204" pitchFamily="50" charset="-128"/>
            </a:rPr>
            <a:t>当市では、普通会計職員に消防職員や公立保育園・幼稚園の職員を含むため、類似団体の平均よりも大きい数値となっている。今後、業務委託の見直しや</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の推進により業務効率を改善することで職員数の抑制を図る。</a:t>
          </a:r>
        </a:p>
      </xdr:txBody>
    </xdr:sp>
    <xdr:clientData/>
  </xdr:twoCellAnchor>
  <xdr:oneCellAnchor>
    <xdr:from>
      <xdr:col>61</xdr:col>
      <xdr:colOff>6350</xdr:colOff>
      <xdr:row>54</xdr:row>
      <xdr:rowOff>139700</xdr:rowOff>
    </xdr:from>
    <xdr:ext cx="349839" cy="225703"/>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166412</xdr:rowOff>
    </xdr:from>
    <xdr:to>
      <xdr:col>81</xdr:col>
      <xdr:colOff>44450</xdr:colOff>
      <xdr:row>66</xdr:row>
      <xdr:rowOff>76919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110512"/>
          <a:ext cx="0" cy="1282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48996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364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76919</xdr:rowOff>
    </xdr:from>
    <xdr:to>
      <xdr:col>81</xdr:col>
      <xdr:colOff>133350</xdr:colOff>
      <xdr:row>66</xdr:row>
      <xdr:rowOff>76919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392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81339</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853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166412</xdr:rowOff>
    </xdr:from>
    <xdr:to>
      <xdr:col>81</xdr:col>
      <xdr:colOff>133350</xdr:colOff>
      <xdr:row>58</xdr:row>
      <xdr:rowOff>166412</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110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58251</xdr:rowOff>
    </xdr:from>
    <xdr:to>
      <xdr:col>81</xdr:col>
      <xdr:colOff>44450</xdr:colOff>
      <xdr:row>61</xdr:row>
      <xdr:rowOff>75142</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516701"/>
          <a:ext cx="8382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157624</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273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141097</xdr:rowOff>
    </xdr:from>
    <xdr:to>
      <xdr:col>81</xdr:col>
      <xdr:colOff>95250</xdr:colOff>
      <xdr:row>61</xdr:row>
      <xdr:rowOff>71247</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428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43773</xdr:rowOff>
    </xdr:from>
    <xdr:to>
      <xdr:col>77</xdr:col>
      <xdr:colOff>44450</xdr:colOff>
      <xdr:row>61</xdr:row>
      <xdr:rowOff>58251</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502223"/>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124206</xdr:rowOff>
    </xdr:from>
    <xdr:to>
      <xdr:col>77</xdr:col>
      <xdr:colOff>95250</xdr:colOff>
      <xdr:row>61</xdr:row>
      <xdr:rowOff>54356</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41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64533</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180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25273</xdr:rowOff>
    </xdr:from>
    <xdr:to>
      <xdr:col>72</xdr:col>
      <xdr:colOff>203200</xdr:colOff>
      <xdr:row>61</xdr:row>
      <xdr:rowOff>43773</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4401800" y="10483723"/>
          <a:ext cx="889000" cy="18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110532</xdr:rowOff>
    </xdr:from>
    <xdr:to>
      <xdr:col>73</xdr:col>
      <xdr:colOff>44450</xdr:colOff>
      <xdr:row>61</xdr:row>
      <xdr:rowOff>40682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397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50859</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166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15621</xdr:rowOff>
    </xdr:from>
    <xdr:to>
      <xdr:col>68</xdr:col>
      <xdr:colOff>152400</xdr:colOff>
      <xdr:row>61</xdr:row>
      <xdr:rowOff>25273</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474071"/>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103294</xdr:rowOff>
    </xdr:from>
    <xdr:to>
      <xdr:col>68</xdr:col>
      <xdr:colOff>203200</xdr:colOff>
      <xdr:row>61</xdr:row>
      <xdr:rowOff>33444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43621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159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75946</xdr:rowOff>
    </xdr:from>
    <xdr:to>
      <xdr:col>64</xdr:col>
      <xdr:colOff>152400</xdr:colOff>
      <xdr:row>61</xdr:row>
      <xdr:rowOff>6096</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36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16273</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13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24342</xdr:rowOff>
    </xdr:from>
    <xdr:to>
      <xdr:col>81</xdr:col>
      <xdr:colOff>95250</xdr:colOff>
      <xdr:row>61</xdr:row>
      <xdr:rowOff>125942</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48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167869</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454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7451</xdr:rowOff>
    </xdr:from>
    <xdr:to>
      <xdr:col>77</xdr:col>
      <xdr:colOff>95250</xdr:colOff>
      <xdr:row>61</xdr:row>
      <xdr:rowOff>109051</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465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93828</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5522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164423</xdr:rowOff>
    </xdr:from>
    <xdr:to>
      <xdr:col>73</xdr:col>
      <xdr:colOff>44450</xdr:colOff>
      <xdr:row>61</xdr:row>
      <xdr:rowOff>94573</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451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79350</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537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145923</xdr:rowOff>
    </xdr:from>
    <xdr:to>
      <xdr:col>68</xdr:col>
      <xdr:colOff>203200</xdr:colOff>
      <xdr:row>61</xdr:row>
      <xdr:rowOff>76073</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43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60850</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519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136271</xdr:rowOff>
    </xdr:from>
    <xdr:to>
      <xdr:col>64</xdr:col>
      <xdr:colOff>152400</xdr:colOff>
      <xdr:row>61</xdr:row>
      <xdr:rowOff>66421</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423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51198</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509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実質公債費比率は、類似団体平均は下回っており、前年度から</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ポイント減少した。主な要因は、元利償還金の減少及び普通交付税の増加により標準財政規模が増加したためである。</a:t>
          </a:r>
          <a:endParaRPr kumimoji="1" lang="ja-JP" altLang="en-US" sz="13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今後、市営住宅建設事業や産業振興拠点施設整備事業等の多額の借入が予定されているが、事業の平準化や見直し、普通交付税への算入率の高い市債の活用等により、実質公債費比率の抑制に努めていく。</a:t>
          </a: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65299</xdr:rowOff>
    </xdr:from>
    <xdr:to>
      <xdr:col>81</xdr:col>
      <xdr:colOff>44450</xdr:colOff>
      <xdr:row>44</xdr:row>
      <xdr:rowOff>6244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066049"/>
          <a:ext cx="0" cy="14839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149771</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52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6244</xdr:rowOff>
    </xdr:from>
    <xdr:to>
      <xdr:col>81</xdr:col>
      <xdr:colOff>133350</xdr:colOff>
      <xdr:row>44</xdr:row>
      <xdr:rowOff>6244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55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151676</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809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65299</xdr:rowOff>
    </xdr:from>
    <xdr:to>
      <xdr:col>81</xdr:col>
      <xdr:colOff>133350</xdr:colOff>
      <xdr:row>35</xdr:row>
      <xdr:rowOff>65299</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066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7938</xdr:rowOff>
    </xdr:from>
    <xdr:to>
      <xdr:col>81</xdr:col>
      <xdr:colOff>44450</xdr:colOff>
      <xdr:row>37</xdr:row>
      <xdr:rowOff>11959</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6179800" y="6351588"/>
          <a:ext cx="8382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108708</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2809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136631</xdr:rowOff>
    </xdr:from>
    <xdr:to>
      <xdr:col>81</xdr:col>
      <xdr:colOff>95250</xdr:colOff>
      <xdr:row>37</xdr:row>
      <xdr:rowOff>66781</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9948</xdr:rowOff>
    </xdr:from>
    <xdr:to>
      <xdr:col>77</xdr:col>
      <xdr:colOff>44450</xdr:colOff>
      <xdr:row>37</xdr:row>
      <xdr:rowOff>11959</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353598"/>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36</xdr:row>
      <xdr:rowOff>138642</xdr:rowOff>
    </xdr:from>
    <xdr:to>
      <xdr:col>77</xdr:col>
      <xdr:colOff>95250</xdr:colOff>
      <xdr:row>37</xdr:row>
      <xdr:rowOff>68792</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53569</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397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9948</xdr:rowOff>
    </xdr:from>
    <xdr:to>
      <xdr:col>72</xdr:col>
      <xdr:colOff>203200</xdr:colOff>
      <xdr:row>37</xdr:row>
      <xdr:rowOff>9948</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3535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136631</xdr:rowOff>
    </xdr:from>
    <xdr:to>
      <xdr:col>73</xdr:col>
      <xdr:colOff>44450</xdr:colOff>
      <xdr:row>37</xdr:row>
      <xdr:rowOff>66781</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51558</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3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9948</xdr:rowOff>
    </xdr:from>
    <xdr:to>
      <xdr:col>68</xdr:col>
      <xdr:colOff>152400</xdr:colOff>
      <xdr:row>37</xdr:row>
      <xdr:rowOff>9948</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35359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136631</xdr:rowOff>
    </xdr:from>
    <xdr:to>
      <xdr:col>68</xdr:col>
      <xdr:colOff>203200</xdr:colOff>
      <xdr:row>37</xdr:row>
      <xdr:rowOff>66781</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51558</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3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142663</xdr:rowOff>
    </xdr:from>
    <xdr:to>
      <xdr:col>64</xdr:col>
      <xdr:colOff>152400</xdr:colOff>
      <xdr:row>37</xdr:row>
      <xdr:rowOff>72813</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31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57590</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401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128588</xdr:rowOff>
    </xdr:from>
    <xdr:to>
      <xdr:col>81</xdr:col>
      <xdr:colOff>95250</xdr:colOff>
      <xdr:row>37</xdr:row>
      <xdr:rowOff>58738</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300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35</xdr:row>
      <xdr:rowOff>145115</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145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132609</xdr:rowOff>
    </xdr:from>
    <xdr:to>
      <xdr:col>77</xdr:col>
      <xdr:colOff>95250</xdr:colOff>
      <xdr:row>37</xdr:row>
      <xdr:rowOff>62759</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304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72936</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073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130598</xdr:rowOff>
    </xdr:from>
    <xdr:to>
      <xdr:col>73</xdr:col>
      <xdr:colOff>44450</xdr:colOff>
      <xdr:row>37</xdr:row>
      <xdr:rowOff>60748</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30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70925</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071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130598</xdr:rowOff>
    </xdr:from>
    <xdr:to>
      <xdr:col>68</xdr:col>
      <xdr:colOff>203200</xdr:colOff>
      <xdr:row>37</xdr:row>
      <xdr:rowOff>60748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30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70925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071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130598</xdr:rowOff>
    </xdr:from>
    <xdr:to>
      <xdr:col>64</xdr:col>
      <xdr:colOff>152400</xdr:colOff>
      <xdr:row>37</xdr:row>
      <xdr:rowOff>60748</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30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70925</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071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将来負担比率は、前年度より</a:t>
          </a:r>
          <a:r>
            <a:rPr kumimoji="1" lang="en-US" altLang="ja-JP" sz="1300">
              <a:latin typeface="ＭＳ Ｐゴシック" panose="020B0600070205080204" pitchFamily="50" charset="-128"/>
              <a:ea typeface="ＭＳ Ｐゴシック" panose="020B0600070205080204" pitchFamily="50" charset="-128"/>
            </a:rPr>
            <a:t>5.6</a:t>
          </a:r>
          <a:r>
            <a:rPr kumimoji="1" lang="ja-JP" altLang="en-US" sz="1300">
              <a:latin typeface="ＭＳ Ｐゴシック" panose="020B0600070205080204" pitchFamily="50" charset="-128"/>
              <a:ea typeface="ＭＳ Ｐゴシック" panose="020B0600070205080204" pitchFamily="50" charset="-128"/>
            </a:rPr>
            <a:t>ポイント減少した。</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前年度と比較し、充当可能基金が増加し、基準財政需要額算入見込額が増加したためである。</a:t>
          </a:r>
          <a:r>
            <a:rPr kumimoji="1" lang="ja-JP" altLang="en-US" sz="1300">
              <a:latin typeface="ＭＳ Ｐゴシック" panose="020B0600070205080204" pitchFamily="50" charset="-128"/>
              <a:ea typeface="ＭＳ Ｐゴシック" panose="020B0600070205080204" pitchFamily="50" charset="-128"/>
            </a:rPr>
            <a:t>今後、大型投資的事業の実施が見込まれ、その財源として市債の発行を予定しているため、財源確保に努めるとともに、普通交付税への算入率の高い市債を活用するなど、将来負担を意識した健全な財政運営に努めていく。</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88265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6609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60342</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88265</xdr:rowOff>
    </xdr:from>
    <xdr:to>
      <xdr:col>81</xdr:col>
      <xdr:colOff>133350</xdr:colOff>
      <xdr:row>23</xdr:row>
      <xdr:rowOff>88265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107385</xdr:rowOff>
    </xdr:from>
    <xdr:to>
      <xdr:col>81</xdr:col>
      <xdr:colOff>44450</xdr:colOff>
      <xdr:row>17</xdr:row>
      <xdr:rowOff>11007</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6179800" y="2850585"/>
          <a:ext cx="838200" cy="75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76852</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3057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60325</xdr:rowOff>
    </xdr:from>
    <xdr:to>
      <xdr:col>81</xdr:col>
      <xdr:colOff>95250</xdr:colOff>
      <xdr:row>14</xdr:row>
      <xdr:rowOff>161925</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6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47060</xdr:rowOff>
    </xdr:from>
    <xdr:to>
      <xdr:col>77</xdr:col>
      <xdr:colOff>44450</xdr:colOff>
      <xdr:row>17</xdr:row>
      <xdr:rowOff>11007</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5290800" y="2790260"/>
          <a:ext cx="889000" cy="135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56303</xdr:rowOff>
    </xdr:from>
    <xdr:to>
      <xdr:col>77</xdr:col>
      <xdr:colOff>95250</xdr:colOff>
      <xdr:row>14</xdr:row>
      <xdr:rowOff>157903</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45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168080</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225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15</xdr:row>
      <xdr:rowOff>44238</xdr:rowOff>
    </xdr:from>
    <xdr:to>
      <xdr:col>72</xdr:col>
      <xdr:colOff>203200</xdr:colOff>
      <xdr:row>16</xdr:row>
      <xdr:rowOff>47060</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4401800" y="2615988"/>
          <a:ext cx="889000" cy="174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130034</xdr:rowOff>
    </xdr:from>
    <xdr:to>
      <xdr:col>73</xdr:col>
      <xdr:colOff>44450</xdr:colOff>
      <xdr:row>15</xdr:row>
      <xdr:rowOff>60184</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530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70361</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299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44238</xdr:rowOff>
    </xdr:from>
    <xdr:to>
      <xdr:col>68</xdr:col>
      <xdr:colOff>152400</xdr:colOff>
      <xdr:row>16</xdr:row>
      <xdr:rowOff>112748</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512800" y="2615988"/>
          <a:ext cx="889000" cy="239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85937</xdr:rowOff>
    </xdr:from>
    <xdr:to>
      <xdr:col>68</xdr:col>
      <xdr:colOff>203200</xdr:colOff>
      <xdr:row>16</xdr:row>
      <xdr:rowOff>16087</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864</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74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132997</xdr:rowOff>
    </xdr:from>
    <xdr:to>
      <xdr:col>64</xdr:col>
      <xdr:colOff>152400</xdr:colOff>
      <xdr:row>17</xdr:row>
      <xdr:rowOff>63147</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876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47924</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962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56585</xdr:rowOff>
    </xdr:from>
    <xdr:to>
      <xdr:col>81</xdr:col>
      <xdr:colOff>95250</xdr:colOff>
      <xdr:row>16</xdr:row>
      <xdr:rowOff>158185</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967200" y="279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28662</xdr:rowOff>
    </xdr:from>
    <xdr:ext cx="762000" cy="25904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7106900" y="2771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131657</xdr:rowOff>
    </xdr:from>
    <xdr:to>
      <xdr:col>77</xdr:col>
      <xdr:colOff>95250</xdr:colOff>
      <xdr:row>17</xdr:row>
      <xdr:rowOff>61807</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129000" y="287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46584</xdr:rowOff>
    </xdr:from>
    <xdr:ext cx="7366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798800" y="2961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167710</xdr:rowOff>
    </xdr:from>
    <xdr:to>
      <xdr:col>73</xdr:col>
      <xdr:colOff>44450</xdr:colOff>
      <xdr:row>16</xdr:row>
      <xdr:rowOff>97860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5240000" y="273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82637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909800" y="28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164888</xdr:rowOff>
    </xdr:from>
    <xdr:to>
      <xdr:col>68</xdr:col>
      <xdr:colOff>203200</xdr:colOff>
      <xdr:row>15</xdr:row>
      <xdr:rowOff>95038</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4351000" y="2565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105215</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020800" y="2334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61948</xdr:rowOff>
    </xdr:from>
    <xdr:to>
      <xdr:col>64</xdr:col>
      <xdr:colOff>152400</xdr:colOff>
      <xdr:row>16</xdr:row>
      <xdr:rowOff>163548</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3462000" y="2805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2275</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131800" y="257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岡山県瀬戸内市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36,160
35,350
125.46
25,580,735
24,839,506
624,038
11,841,346
20,934,444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35.8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人件費に係る経常収支比率は、前年度より</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ポイント増加した。主な要因は、職員数の増加及び給与改定等による給与の増加があったことが挙げられる。</a:t>
          </a:r>
          <a:endParaRPr kumimoji="1" lang="ja-JP" altLang="en-US" sz="13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依然として類似団体内平均値よりも高い水準にあるため、今後も適正な定数管理に取り組み、人件費の削減に努める。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159004</xdr:rowOff>
    </xdr:from>
    <xdr:to>
      <xdr:col>24</xdr:col>
      <xdr:colOff>25400</xdr:colOff>
      <xdr:row>41</xdr:row>
      <xdr:rowOff>110998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8830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83075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1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110998</xdr:rowOff>
    </xdr:from>
    <xdr:to>
      <xdr:col>24</xdr:col>
      <xdr:colOff>114300</xdr:colOff>
      <xdr:row>41</xdr:row>
      <xdr:rowOff>110998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4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73931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159004</xdr:rowOff>
    </xdr:from>
    <xdr:to>
      <xdr:col>24</xdr:col>
      <xdr:colOff>114300</xdr:colOff>
      <xdr:row>34</xdr:row>
      <xdr:rowOff>159004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49276</xdr:rowOff>
    </xdr:from>
    <xdr:to>
      <xdr:col>24</xdr:col>
      <xdr:colOff>25400</xdr:colOff>
      <xdr:row>38</xdr:row>
      <xdr:rowOff>104140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564376"/>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90441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62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73914</xdr:rowOff>
    </xdr:from>
    <xdr:to>
      <xdr:col>24</xdr:col>
      <xdr:colOff>76200</xdr:colOff>
      <xdr:row>38</xdr:row>
      <xdr:rowOff>4064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49276</xdr:rowOff>
    </xdr:from>
    <xdr:to>
      <xdr:col>19</xdr:col>
      <xdr:colOff>187325</xdr:colOff>
      <xdr:row>38</xdr:row>
      <xdr:rowOff>62992</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5643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28194</xdr:rowOff>
    </xdr:from>
    <xdr:to>
      <xdr:col>20</xdr:col>
      <xdr:colOff>38100</xdr:colOff>
      <xdr:row>37</xdr:row>
      <xdr:rowOff>129794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139971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140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12700</xdr:rowOff>
    </xdr:from>
    <xdr:to>
      <xdr:col>15</xdr:col>
      <xdr:colOff>98425</xdr:colOff>
      <xdr:row>38</xdr:row>
      <xdr:rowOff>62992</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52780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19050</xdr:rowOff>
    </xdr:from>
    <xdr:to>
      <xdr:col>15</xdr:col>
      <xdr:colOff>149225</xdr:colOff>
      <xdr:row>37</xdr:row>
      <xdr:rowOff>120650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130827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12700</xdr:rowOff>
    </xdr:from>
    <xdr:to>
      <xdr:col>11</xdr:col>
      <xdr:colOff>9525</xdr:colOff>
      <xdr:row>38</xdr:row>
      <xdr:rowOff>53848</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52780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103395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51054</xdr:rowOff>
    </xdr:from>
    <xdr:to>
      <xdr:col>6</xdr:col>
      <xdr:colOff>171450</xdr:colOff>
      <xdr:row>37</xdr:row>
      <xdr:rowOff>152654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162831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6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53340</xdr:rowOff>
    </xdr:from>
    <xdr:to>
      <xdr:col>24</xdr:col>
      <xdr:colOff>76200</xdr:colOff>
      <xdr:row>38</xdr:row>
      <xdr:rowOff>154940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25417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169926</xdr:rowOff>
    </xdr:from>
    <xdr:to>
      <xdr:col>20</xdr:col>
      <xdr:colOff>38100</xdr:colOff>
      <xdr:row>38</xdr:row>
      <xdr:rowOff>100076</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51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84853</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599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12192</xdr:rowOff>
    </xdr:from>
    <xdr:to>
      <xdr:col>15</xdr:col>
      <xdr:colOff>149225</xdr:colOff>
      <xdr:row>38</xdr:row>
      <xdr:rowOff>113792</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52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98569</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61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133350</xdr:rowOff>
    </xdr:from>
    <xdr:to>
      <xdr:col>11</xdr:col>
      <xdr:colOff>60325</xdr:colOff>
      <xdr:row>38</xdr:row>
      <xdr:rowOff>63500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48277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3048</xdr:rowOff>
    </xdr:from>
    <xdr:to>
      <xdr:col>6</xdr:col>
      <xdr:colOff>171450</xdr:colOff>
      <xdr:row>38</xdr:row>
      <xdr:rowOff>104648</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89425</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604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物件費に係る経常収支比率は、類似団体平均を下回っているが、前年度より</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ポイント増加した。主な要因は、公会計化に伴う学校給食の賄材料費等の</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増加が挙げられる。</a:t>
          </a:r>
        </a:p>
        <a:p>
          <a:r>
            <a:rPr kumimoji="1" lang="ja-JP" altLang="en-US" sz="1300">
              <a:latin typeface="ＭＳ Ｐゴシック" panose="020B0600070205080204" pitchFamily="50" charset="-128"/>
              <a:ea typeface="ＭＳ Ｐゴシック" panose="020B0600070205080204" pitchFamily="50" charset="-128"/>
            </a:rPr>
            <a:t>今後も、歳入確保につながる施策には投資しつつ、同時に各種業務の最適化やコスト削減を行っていく。</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161290</xdr:rowOff>
    </xdr:from>
    <xdr:to>
      <xdr:col>82</xdr:col>
      <xdr:colOff>107950</xdr:colOff>
      <xdr:row>20</xdr:row>
      <xdr:rowOff>157480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3901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129557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5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157480</xdr:rowOff>
    </xdr:from>
    <xdr:to>
      <xdr:col>82</xdr:col>
      <xdr:colOff>196850</xdr:colOff>
      <xdr:row>20</xdr:row>
      <xdr:rowOff>157480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86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76217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161290</xdr:rowOff>
    </xdr:from>
    <xdr:to>
      <xdr:col>82</xdr:col>
      <xdr:colOff>196850</xdr:colOff>
      <xdr:row>13</xdr:row>
      <xdr:rowOff>161290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35560</xdr:rowOff>
    </xdr:from>
    <xdr:to>
      <xdr:col>82</xdr:col>
      <xdr:colOff>107950</xdr:colOff>
      <xdr:row>16</xdr:row>
      <xdr:rowOff>50800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7787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86377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146050</xdr:rowOff>
    </xdr:from>
    <xdr:to>
      <xdr:col>78</xdr:col>
      <xdr:colOff>69850</xdr:colOff>
      <xdr:row>16</xdr:row>
      <xdr:rowOff>35560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7178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83820</xdr:rowOff>
    </xdr:from>
    <xdr:to>
      <xdr:col>78</xdr:col>
      <xdr:colOff>120650</xdr:colOff>
      <xdr:row>17</xdr:row>
      <xdr:rowOff>13970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170197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91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130810</xdr:rowOff>
    </xdr:from>
    <xdr:to>
      <xdr:col>73</xdr:col>
      <xdr:colOff>180975</xdr:colOff>
      <xdr:row>15</xdr:row>
      <xdr:rowOff>146050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7025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60960</xdr:rowOff>
    </xdr:from>
    <xdr:to>
      <xdr:col>74</xdr:col>
      <xdr:colOff>31750</xdr:colOff>
      <xdr:row>16</xdr:row>
      <xdr:rowOff>162560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147337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107950</xdr:rowOff>
    </xdr:from>
    <xdr:to>
      <xdr:col>69</xdr:col>
      <xdr:colOff>92075</xdr:colOff>
      <xdr:row>15</xdr:row>
      <xdr:rowOff>130810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a:off x="13004800" y="26797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148590</xdr:rowOff>
    </xdr:from>
    <xdr:to>
      <xdr:col>69</xdr:col>
      <xdr:colOff>142875</xdr:colOff>
      <xdr:row>16</xdr:row>
      <xdr:rowOff>78740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63517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22860</xdr:rowOff>
    </xdr:from>
    <xdr:to>
      <xdr:col>65</xdr:col>
      <xdr:colOff>53975</xdr:colOff>
      <xdr:row>16</xdr:row>
      <xdr:rowOff>124460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109237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8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0</xdr:rowOff>
    </xdr:from>
    <xdr:to>
      <xdr:col>82</xdr:col>
      <xdr:colOff>158750</xdr:colOff>
      <xdr:row>16</xdr:row>
      <xdr:rowOff>101600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16527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156210</xdr:rowOff>
    </xdr:from>
    <xdr:to>
      <xdr:col>78</xdr:col>
      <xdr:colOff>120650</xdr:colOff>
      <xdr:row>16</xdr:row>
      <xdr:rowOff>86360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96537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496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95250</xdr:rowOff>
    </xdr:from>
    <xdr:to>
      <xdr:col>74</xdr:col>
      <xdr:colOff>31750</xdr:colOff>
      <xdr:row>16</xdr:row>
      <xdr:rowOff>25400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35577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80010</xdr:rowOff>
    </xdr:from>
    <xdr:to>
      <xdr:col>69</xdr:col>
      <xdr:colOff>142875</xdr:colOff>
      <xdr:row>16</xdr:row>
      <xdr:rowOff>10160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20337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57150</xdr:rowOff>
    </xdr:from>
    <xdr:to>
      <xdr:col>65</xdr:col>
      <xdr:colOff>53975</xdr:colOff>
      <xdr:row>15</xdr:row>
      <xdr:rowOff>158750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扶助費に係る経常収支比率は、前年度より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ポイント減少した。主な要因は、老人保護措置扶助費等が減少したことが挙げられる。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今後も少子高齢化対策に係る経費、医療費等の増額が見込まれることから、事業内容を精査し、上昇傾向となっている財政圧迫に歯止めをかけるよう努める。</a:t>
          </a: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121557</xdr:rowOff>
    </xdr:from>
    <xdr:to>
      <xdr:col>24</xdr:col>
      <xdr:colOff>25400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36957"/>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36484</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121557</xdr:rowOff>
    </xdr:from>
    <xdr:to>
      <xdr:col>24</xdr:col>
      <xdr:colOff>114300</xdr:colOff>
      <xdr:row>52</xdr:row>
      <xdr:rowOff>121557</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36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162378</xdr:rowOff>
    </xdr:from>
    <xdr:to>
      <xdr:col>24</xdr:col>
      <xdr:colOff>25400</xdr:colOff>
      <xdr:row>56</xdr:row>
      <xdr:rowOff>12700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987800" y="9592128"/>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116312</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144235</xdr:rowOff>
    </xdr:from>
    <xdr:to>
      <xdr:col>24</xdr:col>
      <xdr:colOff>76200</xdr:colOff>
      <xdr:row>56</xdr:row>
      <xdr:rowOff>74385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107950</xdr:rowOff>
    </xdr:from>
    <xdr:to>
      <xdr:col>19</xdr:col>
      <xdr:colOff>187325</xdr:colOff>
      <xdr:row>56</xdr:row>
      <xdr:rowOff>12700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537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144235</xdr:rowOff>
    </xdr:from>
    <xdr:to>
      <xdr:col>20</xdr:col>
      <xdr:colOff>38100</xdr:colOff>
      <xdr:row>56</xdr:row>
      <xdr:rowOff>74385</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59162</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66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42635</xdr:rowOff>
    </xdr:from>
    <xdr:to>
      <xdr:col>15</xdr:col>
      <xdr:colOff>98425</xdr:colOff>
      <xdr:row>55</xdr:row>
      <xdr:rowOff>107950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4723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111578</xdr:rowOff>
    </xdr:from>
    <xdr:to>
      <xdr:col>15</xdr:col>
      <xdr:colOff>149225</xdr:colOff>
      <xdr:row>56</xdr:row>
      <xdr:rowOff>41728</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26505</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62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42635</xdr:rowOff>
    </xdr:from>
    <xdr:to>
      <xdr:col>11</xdr:col>
      <xdr:colOff>9525</xdr:colOff>
      <xdr:row>55</xdr:row>
      <xdr:rowOff>118835</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47238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78922</xdr:rowOff>
    </xdr:from>
    <xdr:to>
      <xdr:col>11</xdr:col>
      <xdr:colOff>60325</xdr:colOff>
      <xdr:row>56</xdr:row>
      <xdr:rowOff>9072</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50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165299</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59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111578</xdr:rowOff>
    </xdr:from>
    <xdr:to>
      <xdr:col>24</xdr:col>
      <xdr:colOff>76200</xdr:colOff>
      <xdr:row>56</xdr:row>
      <xdr:rowOff>41728</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54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128105</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38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133350</xdr:rowOff>
    </xdr:from>
    <xdr:to>
      <xdr:col>20</xdr:col>
      <xdr:colOff>38100</xdr:colOff>
      <xdr:row>56</xdr:row>
      <xdr:rowOff>63500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73677</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57150</xdr:rowOff>
    </xdr:from>
    <xdr:to>
      <xdr:col>15</xdr:col>
      <xdr:colOff>149225</xdr:colOff>
      <xdr:row>55</xdr:row>
      <xdr:rowOff>158750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168927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163285</xdr:rowOff>
    </xdr:from>
    <xdr:to>
      <xdr:col>11</xdr:col>
      <xdr:colOff>60325</xdr:colOff>
      <xdr:row>55</xdr:row>
      <xdr:rowOff>93435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4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103612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19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68035</xdr:rowOff>
    </xdr:from>
    <xdr:to>
      <xdr:col>6</xdr:col>
      <xdr:colOff>171450</xdr:colOff>
      <xdr:row>55</xdr:row>
      <xdr:rowOff>169635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8362</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その他に係る経常収支比率は、維持補修費、繰出金、出資金・貸付金、積立金を集計しており、前年度より</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減少した。主な要因は、企業団地造成事業特別会計繰出金の減少によるものである。</a:t>
          </a: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114300</xdr:rowOff>
    </xdr:from>
    <xdr:to>
      <xdr:col>82</xdr:col>
      <xdr:colOff>107950</xdr:colOff>
      <xdr:row>61</xdr:row>
      <xdr:rowOff>133350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297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105427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133350</xdr:rowOff>
    </xdr:from>
    <xdr:to>
      <xdr:col>82</xdr:col>
      <xdr:colOff>196850</xdr:colOff>
      <xdr:row>61</xdr:row>
      <xdr:rowOff>133350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29227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77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114300</xdr:rowOff>
    </xdr:from>
    <xdr:to>
      <xdr:col>82</xdr:col>
      <xdr:colOff>196850</xdr:colOff>
      <xdr:row>52</xdr:row>
      <xdr:rowOff>114300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2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12700</xdr:rowOff>
    </xdr:from>
    <xdr:to>
      <xdr:col>82</xdr:col>
      <xdr:colOff>107950</xdr:colOff>
      <xdr:row>58</xdr:row>
      <xdr:rowOff>101600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99568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137177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738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120650</xdr:rowOff>
    </xdr:from>
    <xdr:to>
      <xdr:col>82</xdr:col>
      <xdr:colOff>158750</xdr:colOff>
      <xdr:row>58</xdr:row>
      <xdr:rowOff>50800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50800</xdr:rowOff>
    </xdr:from>
    <xdr:to>
      <xdr:col>78</xdr:col>
      <xdr:colOff>69850</xdr:colOff>
      <xdr:row>58</xdr:row>
      <xdr:rowOff>101600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994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111777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165100</xdr:rowOff>
    </xdr:from>
    <xdr:to>
      <xdr:col>73</xdr:col>
      <xdr:colOff>180975</xdr:colOff>
      <xdr:row>58</xdr:row>
      <xdr:rowOff>50800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7663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0</xdr:rowOff>
    </xdr:from>
    <xdr:to>
      <xdr:col>74</xdr:col>
      <xdr:colOff>31750</xdr:colOff>
      <xdr:row>58</xdr:row>
      <xdr:rowOff>101600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111777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165100</xdr:rowOff>
    </xdr:from>
    <xdr:to>
      <xdr:col>69</xdr:col>
      <xdr:colOff>92075</xdr:colOff>
      <xdr:row>57</xdr:row>
      <xdr:rowOff>82550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7663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48277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0</xdr:rowOff>
    </xdr:from>
    <xdr:to>
      <xdr:col>65</xdr:col>
      <xdr:colOff>53975</xdr:colOff>
      <xdr:row>58</xdr:row>
      <xdr:rowOff>101600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86377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133350</xdr:rowOff>
    </xdr:from>
    <xdr:to>
      <xdr:col>82</xdr:col>
      <xdr:colOff>158750</xdr:colOff>
      <xdr:row>58</xdr:row>
      <xdr:rowOff>63500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105427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50800</xdr:rowOff>
    </xdr:from>
    <xdr:to>
      <xdr:col>78</xdr:col>
      <xdr:colOff>120650</xdr:colOff>
      <xdr:row>58</xdr:row>
      <xdr:rowOff>152400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137177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08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0</xdr:rowOff>
    </xdr:from>
    <xdr:to>
      <xdr:col>74</xdr:col>
      <xdr:colOff>31750</xdr:colOff>
      <xdr:row>58</xdr:row>
      <xdr:rowOff>101600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86377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114300</xdr:rowOff>
    </xdr:from>
    <xdr:to>
      <xdr:col>69</xdr:col>
      <xdr:colOff>142875</xdr:colOff>
      <xdr:row>57</xdr:row>
      <xdr:rowOff>44450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54627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31750</xdr:rowOff>
    </xdr:from>
    <xdr:to>
      <xdr:col>65</xdr:col>
      <xdr:colOff>53975</xdr:colOff>
      <xdr:row>57</xdr:row>
      <xdr:rowOff>133350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143527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補助費等に係る経常収支比率は、類似団体平均を下回っているが、前年度から横ばいとなった。</a:t>
          </a:r>
          <a:endParaRPr kumimoji="1" lang="ja-JP" altLang="en-US" sz="13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今後も基準外繰出しの抑制や各種団体補助金の見直しを実施し、財政運営の適正化に努める。</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21844</xdr:rowOff>
    </xdr:from>
    <xdr:to>
      <xdr:col>82</xdr:col>
      <xdr:colOff>107950</xdr:colOff>
      <xdr:row>41</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851144"/>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108221</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21844</xdr:rowOff>
    </xdr:from>
    <xdr:to>
      <xdr:col>82</xdr:col>
      <xdr:colOff>196850</xdr:colOff>
      <xdr:row>34</xdr:row>
      <xdr:rowOff>21844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17272</xdr:rowOff>
    </xdr:from>
    <xdr:to>
      <xdr:col>82</xdr:col>
      <xdr:colOff>107950</xdr:colOff>
      <xdr:row>36</xdr:row>
      <xdr:rowOff>17272</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5671800" y="61894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80281</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108204</xdr:rowOff>
    </xdr:from>
    <xdr:to>
      <xdr:col>82</xdr:col>
      <xdr:colOff>158750</xdr:colOff>
      <xdr:row>37</xdr:row>
      <xdr:rowOff>38354</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8128</xdr:rowOff>
    </xdr:from>
    <xdr:to>
      <xdr:col>78</xdr:col>
      <xdr:colOff>69850</xdr:colOff>
      <xdr:row>36</xdr:row>
      <xdr:rowOff>17272</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82800" y="61803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23131</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165862</xdr:rowOff>
    </xdr:from>
    <xdr:to>
      <xdr:col>73</xdr:col>
      <xdr:colOff>180975</xdr:colOff>
      <xdr:row>36</xdr:row>
      <xdr:rowOff>8128</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616661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99060</xdr:rowOff>
    </xdr:from>
    <xdr:to>
      <xdr:col>74</xdr:col>
      <xdr:colOff>31750</xdr:colOff>
      <xdr:row>37</xdr:row>
      <xdr:rowOff>29210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13987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60706</xdr:rowOff>
    </xdr:from>
    <xdr:to>
      <xdr:col>69</xdr:col>
      <xdr:colOff>92075</xdr:colOff>
      <xdr:row>35</xdr:row>
      <xdr:rowOff>165862</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004800" y="6061456"/>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80772</xdr:rowOff>
    </xdr:from>
    <xdr:to>
      <xdr:col>69</xdr:col>
      <xdr:colOff>142875</xdr:colOff>
      <xdr:row>37</xdr:row>
      <xdr:rowOff>10922</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167149</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112776</xdr:rowOff>
    </xdr:from>
    <xdr:to>
      <xdr:col>65</xdr:col>
      <xdr:colOff>53975</xdr:colOff>
      <xdr:row>37</xdr:row>
      <xdr:rowOff>42926</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27703</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137922</xdr:rowOff>
    </xdr:from>
    <xdr:to>
      <xdr:col>82</xdr:col>
      <xdr:colOff>158750</xdr:colOff>
      <xdr:row>36</xdr:row>
      <xdr:rowOff>68072</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154449</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598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137922</xdr:rowOff>
    </xdr:from>
    <xdr:to>
      <xdr:col>78</xdr:col>
      <xdr:colOff>120650</xdr:colOff>
      <xdr:row>36</xdr:row>
      <xdr:rowOff>68072</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78249</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128778</xdr:rowOff>
    </xdr:from>
    <xdr:to>
      <xdr:col>74</xdr:col>
      <xdr:colOff>31750</xdr:colOff>
      <xdr:row>36</xdr:row>
      <xdr:rowOff>58928</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69105</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89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115062</xdr:rowOff>
    </xdr:from>
    <xdr:to>
      <xdr:col>69</xdr:col>
      <xdr:colOff>142875</xdr:colOff>
      <xdr:row>36</xdr:row>
      <xdr:rowOff>45212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55389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9906</xdr:rowOff>
    </xdr:from>
    <xdr:to>
      <xdr:col>65</xdr:col>
      <xdr:colOff>53975</xdr:colOff>
      <xdr:row>35</xdr:row>
      <xdr:rowOff>111506</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121683</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公債費に係る経常収支比</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率は、類似団体平均を下回っており、前年度より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ポイント減少した。令和２年度から６年度にかけて繰上償還を行い、公債費が減少したことが主な要因である。</a:t>
          </a:r>
        </a:p>
        <a:p>
          <a:r>
            <a:rPr kumimoji="1" lang="ja-JP" altLang="en-US" sz="1300">
              <a:latin typeface="ＭＳ Ｐゴシック" panose="020B0600070205080204" pitchFamily="50" charset="-128"/>
              <a:ea typeface="ＭＳ Ｐゴシック" panose="020B0600070205080204" pitchFamily="50" charset="-128"/>
            </a:rPr>
            <a:t>今後も、市営住宅建設事業や産業振興拠点施設整備事業等の大規模事業を実施するために市債を発行する予定であるため、普通交付税への算入率の高い市債の活用により将来負担軽減に努める。</a:t>
          </a: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29845</xdr:rowOff>
    </xdr:from>
    <xdr:to>
      <xdr:col>24</xdr:col>
      <xdr:colOff>25400</xdr:colOff>
      <xdr:row>80</xdr:row>
      <xdr:rowOff>54611</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17145"/>
          <a:ext cx="0" cy="1053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26688</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54611</xdr:rowOff>
    </xdr:from>
    <xdr:to>
      <xdr:col>24</xdr:col>
      <xdr:colOff>114300</xdr:colOff>
      <xdr:row>80</xdr:row>
      <xdr:rowOff>54611</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116222</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29845</xdr:rowOff>
    </xdr:from>
    <xdr:to>
      <xdr:col>24</xdr:col>
      <xdr:colOff>114300</xdr:colOff>
      <xdr:row>74</xdr:row>
      <xdr:rowOff>29845</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92710</xdr:rowOff>
    </xdr:from>
    <xdr:to>
      <xdr:col>24</xdr:col>
      <xdr:colOff>25400</xdr:colOff>
      <xdr:row>74</xdr:row>
      <xdr:rowOff>130810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278001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97807</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2785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125730</xdr:rowOff>
    </xdr:from>
    <xdr:to>
      <xdr:col>24</xdr:col>
      <xdr:colOff>76200</xdr:colOff>
      <xdr:row>75</xdr:row>
      <xdr:rowOff>55880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127000</xdr:rowOff>
    </xdr:from>
    <xdr:to>
      <xdr:col>19</xdr:col>
      <xdr:colOff>187325</xdr:colOff>
      <xdr:row>74</xdr:row>
      <xdr:rowOff>130810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3098800" y="128143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139065</xdr:rowOff>
    </xdr:from>
    <xdr:to>
      <xdr:col>20</xdr:col>
      <xdr:colOff>38100</xdr:colOff>
      <xdr:row>75</xdr:row>
      <xdr:rowOff>69215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282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53992</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2912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106045</xdr:rowOff>
    </xdr:from>
    <xdr:to>
      <xdr:col>15</xdr:col>
      <xdr:colOff>98425</xdr:colOff>
      <xdr:row>74</xdr:row>
      <xdr:rowOff>127000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279334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144780</xdr:rowOff>
    </xdr:from>
    <xdr:to>
      <xdr:col>15</xdr:col>
      <xdr:colOff>149225</xdr:colOff>
      <xdr:row>75</xdr:row>
      <xdr:rowOff>74930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59707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291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106045</xdr:rowOff>
    </xdr:from>
    <xdr:to>
      <xdr:col>11</xdr:col>
      <xdr:colOff>9525</xdr:colOff>
      <xdr:row>74</xdr:row>
      <xdr:rowOff>115570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279334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74</xdr:row>
      <xdr:rowOff>123825</xdr:rowOff>
    </xdr:from>
    <xdr:to>
      <xdr:col>11</xdr:col>
      <xdr:colOff>60325</xdr:colOff>
      <xdr:row>75</xdr:row>
      <xdr:rowOff>53975</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28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38752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289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135255</xdr:rowOff>
    </xdr:from>
    <xdr:to>
      <xdr:col>6</xdr:col>
      <xdr:colOff>171450</xdr:colOff>
      <xdr:row>75</xdr:row>
      <xdr:rowOff>65405</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2822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50182</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2908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41910</xdr:rowOff>
    </xdr:from>
    <xdr:to>
      <xdr:col>24</xdr:col>
      <xdr:colOff>76200</xdr:colOff>
      <xdr:row>74</xdr:row>
      <xdr:rowOff>143510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272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121937</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637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80010</xdr:rowOff>
    </xdr:from>
    <xdr:to>
      <xdr:col>20</xdr:col>
      <xdr:colOff>38100</xdr:colOff>
      <xdr:row>75</xdr:row>
      <xdr:rowOff>10160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276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20337</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536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76200</xdr:rowOff>
    </xdr:from>
    <xdr:to>
      <xdr:col>15</xdr:col>
      <xdr:colOff>149225</xdr:colOff>
      <xdr:row>75</xdr:row>
      <xdr:rowOff>6350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16527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55245</xdr:rowOff>
    </xdr:from>
    <xdr:to>
      <xdr:col>11</xdr:col>
      <xdr:colOff>60325</xdr:colOff>
      <xdr:row>74</xdr:row>
      <xdr:rowOff>156845</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274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72</xdr:row>
      <xdr:rowOff>167022</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511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64770</xdr:rowOff>
    </xdr:from>
    <xdr:to>
      <xdr:col>6</xdr:col>
      <xdr:colOff>171450</xdr:colOff>
      <xdr:row>74</xdr:row>
      <xdr:rowOff>166370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275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5097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520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公債費以外の経常収支比率は、前年度より</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ポイント増加したが、引き続き類似団体平均を下回っている。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今後は、錦海塩田跡地ソーラーパネルや市内主要企業の設備投資等の償却資産に係る固定資産税が減価償却により年々減少し、一般財源の減少による財政の硬直化が見込まれることから、引き続き財政の健全化に努めていく。</a:t>
          </a: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108712</xdr:rowOff>
    </xdr:from>
    <xdr:to>
      <xdr:col>82</xdr:col>
      <xdr:colOff>107950</xdr:colOff>
      <xdr:row>80</xdr:row>
      <xdr:rowOff>76708</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2453112"/>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48785</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76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76708</xdr:rowOff>
    </xdr:from>
    <xdr:to>
      <xdr:col>82</xdr:col>
      <xdr:colOff>196850</xdr:colOff>
      <xdr:row>80</xdr:row>
      <xdr:rowOff>76708</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792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23639</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19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108712</xdr:rowOff>
    </xdr:from>
    <xdr:to>
      <xdr:col>82</xdr:col>
      <xdr:colOff>196850</xdr:colOff>
      <xdr:row>72</xdr:row>
      <xdr:rowOff>108712</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24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136144</xdr:rowOff>
    </xdr:from>
    <xdr:to>
      <xdr:col>82</xdr:col>
      <xdr:colOff>107950</xdr:colOff>
      <xdr:row>76</xdr:row>
      <xdr:rowOff>159004</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5671800" y="1316634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148862</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31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53848</xdr:rowOff>
    </xdr:from>
    <xdr:to>
      <xdr:col>78</xdr:col>
      <xdr:colOff>69850</xdr:colOff>
      <xdr:row>76</xdr:row>
      <xdr:rowOff>136144</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4782800" y="1308404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45990</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42418</xdr:rowOff>
    </xdr:from>
    <xdr:to>
      <xdr:col>73</xdr:col>
      <xdr:colOff>180975</xdr:colOff>
      <xdr:row>76</xdr:row>
      <xdr:rowOff>53848</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3893800" y="12901168"/>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85344</xdr:rowOff>
    </xdr:from>
    <xdr:to>
      <xdr:col>74</xdr:col>
      <xdr:colOff>31750</xdr:colOff>
      <xdr:row>77</xdr:row>
      <xdr:rowOff>15494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271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28702</xdr:rowOff>
    </xdr:from>
    <xdr:to>
      <xdr:col>69</xdr:col>
      <xdr:colOff>92075</xdr:colOff>
      <xdr:row>75</xdr:row>
      <xdr:rowOff>42418</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3004800" y="128874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48277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117348</xdr:rowOff>
    </xdr:from>
    <xdr:to>
      <xdr:col>65</xdr:col>
      <xdr:colOff>53975</xdr:colOff>
      <xdr:row>77</xdr:row>
      <xdr:rowOff>47498</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32275</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108204</xdr:rowOff>
    </xdr:from>
    <xdr:to>
      <xdr:col>82</xdr:col>
      <xdr:colOff>158750</xdr:colOff>
      <xdr:row>77</xdr:row>
      <xdr:rowOff>38354</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64592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124731</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298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85344</xdr:rowOff>
    </xdr:from>
    <xdr:to>
      <xdr:col>78</xdr:col>
      <xdr:colOff>120650</xdr:colOff>
      <xdr:row>77</xdr:row>
      <xdr:rowOff>15494</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621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25671</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2884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3048</xdr:rowOff>
    </xdr:from>
    <xdr:to>
      <xdr:col>74</xdr:col>
      <xdr:colOff>31750</xdr:colOff>
      <xdr:row>76</xdr:row>
      <xdr:rowOff>104648</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732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114825</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280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163068</xdr:rowOff>
    </xdr:from>
    <xdr:to>
      <xdr:col>69</xdr:col>
      <xdr:colOff>142875</xdr:colOff>
      <xdr:row>75</xdr:row>
      <xdr:rowOff>93218</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43000" y="1285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103395</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261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149352</xdr:rowOff>
    </xdr:from>
    <xdr:to>
      <xdr:col>65</xdr:col>
      <xdr:colOff>53975</xdr:colOff>
      <xdr:row>75</xdr:row>
      <xdr:rowOff>79502</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2954000" y="1283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89679</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260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岡山県瀬戸内市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a:extLst>
            <a:ext uri="{FF2B5EF4-FFF2-40B4-BE49-F238E27FC236}">
              <a16:creationId xmlns:a16="http://schemas.microsoft.com/office/drawing/2014/main" id="{00000000-0008-0000-0500-000030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171444</xdr:rowOff>
    </xdr:from>
    <xdr:to>
      <xdr:col>29</xdr:col>
      <xdr:colOff>127000</xdr:colOff>
      <xdr:row>20</xdr:row>
      <xdr:rowOff>51057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651500" y="2105019"/>
          <a:ext cx="0" cy="1422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23134</xdr:rowOff>
    </xdr:from>
    <xdr:ext cx="762000" cy="259045"/>
    <xdr:sp macro="" textlink="">
      <xdr:nvSpPr>
        <xdr:cNvPr id="50" name="人口1人当たり決算額の推移最小値テキスト130">
          <a:extLst>
            <a:ext uri="{FF2B5EF4-FFF2-40B4-BE49-F238E27FC236}">
              <a16:creationId xmlns:a16="http://schemas.microsoft.com/office/drawing/2014/main" id="{00000000-0008-0000-0500-000032000000}"/>
            </a:ext>
          </a:extLst>
        </xdr:cNvPr>
        <xdr:cNvSpPr txBox="1"/>
      </xdr:nvSpPr>
      <xdr:spPr>
        <a:xfrm>
          <a:off x="5740400" y="349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51057</xdr:rowOff>
    </xdr:from>
    <xdr:to>
      <xdr:col>30</xdr:col>
      <xdr:colOff>25400</xdr:colOff>
      <xdr:row>20</xdr:row>
      <xdr:rowOff>51057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3527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86371</xdr:rowOff>
    </xdr:from>
    <xdr:ext cx="762000" cy="259045"/>
    <xdr:sp macro="" textlink="">
      <xdr:nvSpPr>
        <xdr:cNvPr id="52" name="人口1人当たり決算額の推移最大値テキスト130">
          <a:extLst>
            <a:ext uri="{FF2B5EF4-FFF2-40B4-BE49-F238E27FC236}">
              <a16:creationId xmlns:a16="http://schemas.microsoft.com/office/drawing/2014/main" id="{00000000-0008-0000-0500-000034000000}"/>
            </a:ext>
          </a:extLst>
        </xdr:cNvPr>
        <xdr:cNvSpPr txBox="1"/>
      </xdr:nvSpPr>
      <xdr:spPr>
        <a:xfrm>
          <a:off x="5740400" y="184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171444</xdr:rowOff>
    </xdr:from>
    <xdr:to>
      <xdr:col>30</xdr:col>
      <xdr:colOff>25400</xdr:colOff>
      <xdr:row>11</xdr:row>
      <xdr:rowOff>171444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5562600" y="21050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118770</xdr:rowOff>
    </xdr:from>
    <xdr:to>
      <xdr:col>29</xdr:col>
      <xdr:colOff>127000</xdr:colOff>
      <xdr:row>18</xdr:row>
      <xdr:rowOff>29359</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5003800" y="3081045"/>
          <a:ext cx="647700" cy="82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165146</xdr:rowOff>
    </xdr:from>
    <xdr:ext cx="762000" cy="259045"/>
    <xdr:sp macro="" textlink="">
      <xdr:nvSpPr>
        <xdr:cNvPr id="55" name="人口1人当たり決算額の推移平均値テキスト130">
          <a:extLst>
            <a:ext uri="{FF2B5EF4-FFF2-40B4-BE49-F238E27FC236}">
              <a16:creationId xmlns:a16="http://schemas.microsoft.com/office/drawing/2014/main" id="{00000000-0008-0000-0500-000037000000}"/>
            </a:ext>
          </a:extLst>
        </xdr:cNvPr>
        <xdr:cNvSpPr txBox="1"/>
      </xdr:nvSpPr>
      <xdr:spPr>
        <a:xfrm>
          <a:off x="5740400" y="27845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148619</xdr:rowOff>
    </xdr:from>
    <xdr:to>
      <xdr:col>29</xdr:col>
      <xdr:colOff>177800</xdr:colOff>
      <xdr:row>17</xdr:row>
      <xdr:rowOff>78769</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5600700" y="29394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29359</xdr:rowOff>
    </xdr:from>
    <xdr:to>
      <xdr:col>26</xdr:col>
      <xdr:colOff>50800</xdr:colOff>
      <xdr:row>18</xdr:row>
      <xdr:rowOff>50809</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4305300" y="3163084"/>
          <a:ext cx="698500" cy="214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70637</xdr:rowOff>
    </xdr:from>
    <xdr:to>
      <xdr:col>26</xdr:col>
      <xdr:colOff>101600</xdr:colOff>
      <xdr:row>18</xdr:row>
      <xdr:rowOff>787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953000" y="30329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10964</xdr:rowOff>
    </xdr:from>
    <xdr:ext cx="7366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4622800" y="28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50809</xdr:rowOff>
    </xdr:from>
    <xdr:to>
      <xdr:col>22</xdr:col>
      <xdr:colOff>114300</xdr:colOff>
      <xdr:row>18</xdr:row>
      <xdr:rowOff>71717</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3606800" y="3184534"/>
          <a:ext cx="698500" cy="209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109395</xdr:rowOff>
    </xdr:from>
    <xdr:to>
      <xdr:col>22</xdr:col>
      <xdr:colOff>165100</xdr:colOff>
      <xdr:row>18</xdr:row>
      <xdr:rowOff>39545</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4254500" y="30716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49722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924300" y="2840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71717</xdr:rowOff>
    </xdr:from>
    <xdr:to>
      <xdr:col>18</xdr:col>
      <xdr:colOff>177800</xdr:colOff>
      <xdr:row>18</xdr:row>
      <xdr:rowOff>103930</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bwMode="auto">
        <a:xfrm flipV="1">
          <a:off x="2908300" y="3205442"/>
          <a:ext cx="698500" cy="322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119596</xdr:rowOff>
    </xdr:from>
    <xdr:to>
      <xdr:col>19</xdr:col>
      <xdr:colOff>38100</xdr:colOff>
      <xdr:row>18</xdr:row>
      <xdr:rowOff>49746</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3556000" y="3081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59923</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225800" y="285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159182</xdr:rowOff>
    </xdr:from>
    <xdr:to>
      <xdr:col>15</xdr:col>
      <xdr:colOff>101600</xdr:colOff>
      <xdr:row>18</xdr:row>
      <xdr:rowOff>89332</xdr:rowOff>
    </xdr:to>
    <xdr:sp macro="" textlink="">
      <xdr:nvSpPr>
        <xdr:cNvPr id="66" name="フローチャート: 判断 65">
          <a:extLst>
            <a:ext uri="{FF2B5EF4-FFF2-40B4-BE49-F238E27FC236}">
              <a16:creationId xmlns:a16="http://schemas.microsoft.com/office/drawing/2014/main" id="{00000000-0008-0000-0500-000042000000}"/>
            </a:ext>
          </a:extLst>
        </xdr:cNvPr>
        <xdr:cNvSpPr/>
      </xdr:nvSpPr>
      <xdr:spPr bwMode="auto">
        <a:xfrm>
          <a:off x="2857500" y="3121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99509</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527300" y="289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67970</xdr:rowOff>
    </xdr:from>
    <xdr:to>
      <xdr:col>29</xdr:col>
      <xdr:colOff>177800</xdr:colOff>
      <xdr:row>17</xdr:row>
      <xdr:rowOff>169570</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5600700" y="3030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40047</xdr:rowOff>
    </xdr:from>
    <xdr:ext cx="762000" cy="259045"/>
    <xdr:sp macro="" textlink="">
      <xdr:nvSpPr>
        <xdr:cNvPr id="74" name="人口1人当たり決算額の推移該当値テキスト130">
          <a:extLst>
            <a:ext uri="{FF2B5EF4-FFF2-40B4-BE49-F238E27FC236}">
              <a16:creationId xmlns:a16="http://schemas.microsoft.com/office/drawing/2014/main" id="{00000000-0008-0000-0500-00004A000000}"/>
            </a:ext>
          </a:extLst>
        </xdr:cNvPr>
        <xdr:cNvSpPr txBox="1"/>
      </xdr:nvSpPr>
      <xdr:spPr>
        <a:xfrm>
          <a:off x="5740400" y="3002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150009</xdr:rowOff>
    </xdr:from>
    <xdr:to>
      <xdr:col>26</xdr:col>
      <xdr:colOff>101600</xdr:colOff>
      <xdr:row>18</xdr:row>
      <xdr:rowOff>80159</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953000" y="31122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64936</xdr:rowOff>
    </xdr:from>
    <xdr:ext cx="7366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4622800" y="3198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9</xdr:rowOff>
    </xdr:from>
    <xdr:to>
      <xdr:col>22</xdr:col>
      <xdr:colOff>165100</xdr:colOff>
      <xdr:row>18</xdr:row>
      <xdr:rowOff>101609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4254500" y="31337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86387</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924300" y="3220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20917</xdr:rowOff>
    </xdr:from>
    <xdr:to>
      <xdr:col>19</xdr:col>
      <xdr:colOff>38100</xdr:colOff>
      <xdr:row>18</xdr:row>
      <xdr:rowOff>122517</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3556000" y="31546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107294</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3225800" y="3241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53130</xdr:rowOff>
    </xdr:from>
    <xdr:to>
      <xdr:col>15</xdr:col>
      <xdr:colOff>101600</xdr:colOff>
      <xdr:row>18</xdr:row>
      <xdr:rowOff>154730</xdr:rowOff>
    </xdr:to>
    <xdr:sp macro="" textlink="">
      <xdr:nvSpPr>
        <xdr:cNvPr id="81" name="楕円 80">
          <a:extLst>
            <a:ext uri="{FF2B5EF4-FFF2-40B4-BE49-F238E27FC236}">
              <a16:creationId xmlns:a16="http://schemas.microsoft.com/office/drawing/2014/main" id="{00000000-0008-0000-0500-000051000000}"/>
            </a:ext>
          </a:extLst>
        </xdr:cNvPr>
        <xdr:cNvSpPr/>
      </xdr:nvSpPr>
      <xdr:spPr bwMode="auto">
        <a:xfrm>
          <a:off x="2857500" y="31868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139507</xdr:rowOff>
    </xdr:from>
    <xdr:ext cx="762000" cy="259045"/>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2527300" y="327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a:extLst>
            <a:ext uri="{FF2B5EF4-FFF2-40B4-BE49-F238E27FC236}">
              <a16:creationId xmlns:a16="http://schemas.microsoft.com/office/drawing/2014/main" id="{00000000-0008-0000-0500-000054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a:extLst>
            <a:ext uri="{FF2B5EF4-FFF2-40B4-BE49-F238E27FC236}">
              <a16:creationId xmlns:a16="http://schemas.microsoft.com/office/drawing/2014/main" id="{00000000-0008-0000-0500-000056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a:extLst>
            <a:ext uri="{FF2B5EF4-FFF2-40B4-BE49-F238E27FC236}">
              <a16:creationId xmlns:a16="http://schemas.microsoft.com/office/drawing/2014/main" id="{00000000-0008-0000-0500-00005D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a:extLst>
            <a:ext uri="{FF2B5EF4-FFF2-40B4-BE49-F238E27FC236}">
              <a16:creationId xmlns:a16="http://schemas.microsoft.com/office/drawing/2014/main" id="{00000000-0008-0000-0500-00005E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a:extLst>
            <a:ext uri="{FF2B5EF4-FFF2-40B4-BE49-F238E27FC236}">
              <a16:creationId xmlns:a16="http://schemas.microsoft.com/office/drawing/2014/main" id="{00000000-0008-0000-0500-00005F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a:extLst>
            <a:ext uri="{FF2B5EF4-FFF2-40B4-BE49-F238E27FC236}">
              <a16:creationId xmlns:a16="http://schemas.microsoft.com/office/drawing/2014/main" id="{00000000-0008-0000-0500-00006F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a:extLst>
            <a:ext uri="{FF2B5EF4-FFF2-40B4-BE49-F238E27FC236}">
              <a16:creationId xmlns:a16="http://schemas.microsoft.com/office/drawing/2014/main" id="{00000000-0008-0000-0500-000070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154873</xdr:rowOff>
    </xdr:from>
    <xdr:to>
      <xdr:col>29</xdr:col>
      <xdr:colOff>127000</xdr:colOff>
      <xdr:row>39</xdr:row>
      <xdr:rowOff>34299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651500" y="6079423"/>
          <a:ext cx="0" cy="15939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39</xdr:row>
      <xdr:rowOff>6376</xdr:rowOff>
    </xdr:from>
    <xdr:ext cx="762000" cy="259045"/>
    <xdr:sp macro="" textlink="">
      <xdr:nvSpPr>
        <xdr:cNvPr id="114" name="人口1人当たり決算額の推移最小値テキスト445">
          <a:extLst>
            <a:ext uri="{FF2B5EF4-FFF2-40B4-BE49-F238E27FC236}">
              <a16:creationId xmlns:a16="http://schemas.microsoft.com/office/drawing/2014/main" id="{00000000-0008-0000-0500-000072000000}"/>
            </a:ext>
          </a:extLst>
        </xdr:cNvPr>
        <xdr:cNvSpPr txBox="1"/>
      </xdr:nvSpPr>
      <xdr:spPr>
        <a:xfrm>
          <a:off x="5740400" y="76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34299</xdr:rowOff>
    </xdr:from>
    <xdr:to>
      <xdr:col>30</xdr:col>
      <xdr:colOff>25400</xdr:colOff>
      <xdr:row>39</xdr:row>
      <xdr:rowOff>34299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7673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69800</xdr:rowOff>
    </xdr:from>
    <xdr:ext cx="762000" cy="259045"/>
    <xdr:sp macro="" textlink="">
      <xdr:nvSpPr>
        <xdr:cNvPr id="116" name="人口1人当たり決算額の推移最大値テキスト445">
          <a:extLst>
            <a:ext uri="{FF2B5EF4-FFF2-40B4-BE49-F238E27FC236}">
              <a16:creationId xmlns:a16="http://schemas.microsoft.com/office/drawing/2014/main" id="{00000000-0008-0000-0500-000074000000}"/>
            </a:ext>
          </a:extLst>
        </xdr:cNvPr>
        <xdr:cNvSpPr txBox="1"/>
      </xdr:nvSpPr>
      <xdr:spPr>
        <a:xfrm>
          <a:off x="5740400" y="58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154873</xdr:rowOff>
    </xdr:from>
    <xdr:to>
      <xdr:col>30</xdr:col>
      <xdr:colOff>25400</xdr:colOff>
      <xdr:row>33</xdr:row>
      <xdr:rowOff>154873</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5562600" y="60794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38</xdr:row>
      <xdr:rowOff>61585</xdr:rowOff>
    </xdr:from>
    <xdr:to>
      <xdr:col>29</xdr:col>
      <xdr:colOff>127000</xdr:colOff>
      <xdr:row>38</xdr:row>
      <xdr:rowOff>73740</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5003800" y="7529185"/>
          <a:ext cx="647700" cy="121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37</xdr:row>
      <xdr:rowOff>190737</xdr:rowOff>
    </xdr:from>
    <xdr:ext cx="762000" cy="259045"/>
    <xdr:sp macro="" textlink="">
      <xdr:nvSpPr>
        <xdr:cNvPr id="119" name="人口1人当たり決算額の推移平均値テキスト445">
          <a:extLst>
            <a:ext uri="{FF2B5EF4-FFF2-40B4-BE49-F238E27FC236}">
              <a16:creationId xmlns:a16="http://schemas.microsoft.com/office/drawing/2014/main" id="{00000000-0008-0000-0500-000077000000}"/>
            </a:ext>
          </a:extLst>
        </xdr:cNvPr>
        <xdr:cNvSpPr txBox="1"/>
      </xdr:nvSpPr>
      <xdr:spPr>
        <a:xfrm>
          <a:off x="5740400" y="7315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2760</xdr:rowOff>
    </xdr:from>
    <xdr:to>
      <xdr:col>29</xdr:col>
      <xdr:colOff>177800</xdr:colOff>
      <xdr:row>38</xdr:row>
      <xdr:rowOff>104360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5600700" y="74703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38</xdr:row>
      <xdr:rowOff>61585</xdr:rowOff>
    </xdr:from>
    <xdr:to>
      <xdr:col>26</xdr:col>
      <xdr:colOff>50800</xdr:colOff>
      <xdr:row>38</xdr:row>
      <xdr:rowOff>66552</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4305300" y="7529185"/>
          <a:ext cx="698500" cy="49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38</xdr:row>
      <xdr:rowOff>592</xdr:rowOff>
    </xdr:from>
    <xdr:to>
      <xdr:col>26</xdr:col>
      <xdr:colOff>101600</xdr:colOff>
      <xdr:row>38</xdr:row>
      <xdr:rowOff>102192</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953000" y="74681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112369</xdr:rowOff>
    </xdr:from>
    <xdr:ext cx="7366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622800" y="7237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38</xdr:row>
      <xdr:rowOff>66552</xdr:rowOff>
    </xdr:from>
    <xdr:to>
      <xdr:col>22</xdr:col>
      <xdr:colOff>114300</xdr:colOff>
      <xdr:row>38</xdr:row>
      <xdr:rowOff>68929</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flipV="1">
          <a:off x="3606800" y="7534152"/>
          <a:ext cx="698500" cy="23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38</xdr:row>
      <xdr:rowOff>1536</xdr:rowOff>
    </xdr:from>
    <xdr:to>
      <xdr:col>22</xdr:col>
      <xdr:colOff>165100</xdr:colOff>
      <xdr:row>38</xdr:row>
      <xdr:rowOff>103136</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4254500" y="74691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113313</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924300" y="723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38</xdr:row>
      <xdr:rowOff>66888</xdr:rowOff>
    </xdr:from>
    <xdr:to>
      <xdr:col>18</xdr:col>
      <xdr:colOff>177800</xdr:colOff>
      <xdr:row>38</xdr:row>
      <xdr:rowOff>68929</xdr:rowOff>
    </xdr:to>
    <xdr:cxnSp macro="">
      <xdr:nvCxnSpPr>
        <xdr:cNvPr id="127" name="直線コネクタ 126">
          <a:extLst>
            <a:ext uri="{FF2B5EF4-FFF2-40B4-BE49-F238E27FC236}">
              <a16:creationId xmlns:a16="http://schemas.microsoft.com/office/drawing/2014/main" id="{00000000-0008-0000-0500-00007F000000}"/>
            </a:ext>
          </a:extLst>
        </xdr:cNvPr>
        <xdr:cNvCxnSpPr/>
      </xdr:nvCxnSpPr>
      <xdr:spPr bwMode="auto">
        <a:xfrm>
          <a:off x="2908300" y="7534488"/>
          <a:ext cx="698500" cy="20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38</xdr:row>
      <xdr:rowOff>5034</xdr:rowOff>
    </xdr:from>
    <xdr:to>
      <xdr:col>19</xdr:col>
      <xdr:colOff>38100</xdr:colOff>
      <xdr:row>38</xdr:row>
      <xdr:rowOff>106634</xdr:rowOff>
    </xdr:to>
    <xdr:sp macro="" textlink="">
      <xdr:nvSpPr>
        <xdr:cNvPr id="128" name="フローチャート: 判断 127">
          <a:extLst>
            <a:ext uri="{FF2B5EF4-FFF2-40B4-BE49-F238E27FC236}">
              <a16:creationId xmlns:a16="http://schemas.microsoft.com/office/drawing/2014/main" id="{00000000-0008-0000-0500-000080000000}"/>
            </a:ext>
          </a:extLst>
        </xdr:cNvPr>
        <xdr:cNvSpPr/>
      </xdr:nvSpPr>
      <xdr:spPr bwMode="auto">
        <a:xfrm>
          <a:off x="3556000" y="7472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116811</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225800" y="7241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10699</xdr:rowOff>
    </xdr:from>
    <xdr:to>
      <xdr:col>15</xdr:col>
      <xdr:colOff>101600</xdr:colOff>
      <xdr:row>38</xdr:row>
      <xdr:rowOff>112299</xdr:rowOff>
    </xdr:to>
    <xdr:sp macro="" textlink="">
      <xdr:nvSpPr>
        <xdr:cNvPr id="130" name="フローチャート: 判断 129">
          <a:extLst>
            <a:ext uri="{FF2B5EF4-FFF2-40B4-BE49-F238E27FC236}">
              <a16:creationId xmlns:a16="http://schemas.microsoft.com/office/drawing/2014/main" id="{00000000-0008-0000-0500-000082000000}"/>
            </a:ext>
          </a:extLst>
        </xdr:cNvPr>
        <xdr:cNvSpPr/>
      </xdr:nvSpPr>
      <xdr:spPr bwMode="auto">
        <a:xfrm>
          <a:off x="2857500" y="7478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122476</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527300" y="7247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22940</xdr:rowOff>
    </xdr:from>
    <xdr:to>
      <xdr:col>29</xdr:col>
      <xdr:colOff>177800</xdr:colOff>
      <xdr:row>38</xdr:row>
      <xdr:rowOff>124540</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5600700" y="7490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337917</xdr:rowOff>
    </xdr:from>
    <xdr:ext cx="762000" cy="259045"/>
    <xdr:sp macro="" textlink="">
      <xdr:nvSpPr>
        <xdr:cNvPr id="138" name="人口1人当たり決算額の推移該当値テキスト445">
          <a:extLst>
            <a:ext uri="{FF2B5EF4-FFF2-40B4-BE49-F238E27FC236}">
              <a16:creationId xmlns:a16="http://schemas.microsoft.com/office/drawing/2014/main" id="{00000000-0008-0000-0500-00008A000000}"/>
            </a:ext>
          </a:extLst>
        </xdr:cNvPr>
        <xdr:cNvSpPr txBox="1"/>
      </xdr:nvSpPr>
      <xdr:spPr>
        <a:xfrm>
          <a:off x="5740400" y="74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38</xdr:row>
      <xdr:rowOff>10785</xdr:rowOff>
    </xdr:from>
    <xdr:to>
      <xdr:col>26</xdr:col>
      <xdr:colOff>101600</xdr:colOff>
      <xdr:row>38</xdr:row>
      <xdr:rowOff>112385</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4953000" y="7478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97162</xdr:rowOff>
    </xdr:from>
    <xdr:ext cx="7366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4622800" y="7564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38</xdr:row>
      <xdr:rowOff>15752</xdr:rowOff>
    </xdr:from>
    <xdr:to>
      <xdr:col>22</xdr:col>
      <xdr:colOff>165100</xdr:colOff>
      <xdr:row>38</xdr:row>
      <xdr:rowOff>117352</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4254500" y="7483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102129</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924300" y="7569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38</xdr:row>
      <xdr:rowOff>18129</xdr:rowOff>
    </xdr:from>
    <xdr:to>
      <xdr:col>19</xdr:col>
      <xdr:colOff>38100</xdr:colOff>
      <xdr:row>38</xdr:row>
      <xdr:rowOff>119729</xdr:rowOff>
    </xdr:to>
    <xdr:sp macro="" textlink="">
      <xdr:nvSpPr>
        <xdr:cNvPr id="143" name="楕円 142">
          <a:extLst>
            <a:ext uri="{FF2B5EF4-FFF2-40B4-BE49-F238E27FC236}">
              <a16:creationId xmlns:a16="http://schemas.microsoft.com/office/drawing/2014/main" id="{00000000-0008-0000-0500-00008F000000}"/>
            </a:ext>
          </a:extLst>
        </xdr:cNvPr>
        <xdr:cNvSpPr/>
      </xdr:nvSpPr>
      <xdr:spPr bwMode="auto">
        <a:xfrm>
          <a:off x="3556000" y="74857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38</xdr:row>
      <xdr:rowOff>104506</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3225800" y="757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16088</xdr:rowOff>
    </xdr:from>
    <xdr:to>
      <xdr:col>15</xdr:col>
      <xdr:colOff>101600</xdr:colOff>
      <xdr:row>38</xdr:row>
      <xdr:rowOff>117688</xdr:rowOff>
    </xdr:to>
    <xdr:sp macro="" textlink="">
      <xdr:nvSpPr>
        <xdr:cNvPr id="145" name="楕円 144">
          <a:extLst>
            <a:ext uri="{FF2B5EF4-FFF2-40B4-BE49-F238E27FC236}">
              <a16:creationId xmlns:a16="http://schemas.microsoft.com/office/drawing/2014/main" id="{00000000-0008-0000-0500-000091000000}"/>
            </a:ext>
          </a:extLst>
        </xdr:cNvPr>
        <xdr:cNvSpPr/>
      </xdr:nvSpPr>
      <xdr:spPr bwMode="auto">
        <a:xfrm>
          <a:off x="2857500" y="74836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102465</xdr:rowOff>
    </xdr:from>
    <xdr:ext cx="762000" cy="259045"/>
    <xdr:sp macro="" textlink="">
      <xdr:nvSpPr>
        <xdr:cNvPr id="146" name="テキスト ボックス 145">
          <a:extLst>
            <a:ext uri="{FF2B5EF4-FFF2-40B4-BE49-F238E27FC236}">
              <a16:creationId xmlns:a16="http://schemas.microsoft.com/office/drawing/2014/main" id="{00000000-0008-0000-0500-000092000000}"/>
            </a:ext>
          </a:extLst>
        </xdr:cNvPr>
        <xdr:cNvSpPr txBox="1"/>
      </xdr:nvSpPr>
      <xdr:spPr>
        <a:xfrm>
          <a:off x="2527300" y="7570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岡山県瀬戸内市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36,160
35,350
125.46
25,580,735
24,839,506
624,038
11,841,346
20,934,444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35.8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55640</xdr:rowOff>
    </xdr:from>
    <xdr:to>
      <xdr:col>24</xdr:col>
      <xdr:colOff>62865</xdr:colOff>
      <xdr:row>38</xdr:row>
      <xdr:rowOff>169157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99140"/>
          <a:ext cx="1270" cy="1485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1534</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8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169157</xdr:rowOff>
    </xdr:from>
    <xdr:to>
      <xdr:col>24</xdr:col>
      <xdr:colOff>152400</xdr:colOff>
      <xdr:row>38</xdr:row>
      <xdr:rowOff>169157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8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2317</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74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55640</xdr:rowOff>
    </xdr:from>
    <xdr:to>
      <xdr:col>24</xdr:col>
      <xdr:colOff>152400</xdr:colOff>
      <xdr:row>30</xdr:row>
      <xdr:rowOff>55640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9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24431</xdr:rowOff>
    </xdr:from>
    <xdr:to>
      <xdr:col>24</xdr:col>
      <xdr:colOff>63500</xdr:colOff>
      <xdr:row>36</xdr:row>
      <xdr:rowOff>122054</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196631"/>
          <a:ext cx="838200" cy="97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133331</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626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110454</xdr:rowOff>
    </xdr:from>
    <xdr:to>
      <xdr:col>24</xdr:col>
      <xdr:colOff>114300</xdr:colOff>
      <xdr:row>36</xdr:row>
      <xdr:rowOff>40604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1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122054</xdr:rowOff>
    </xdr:from>
    <xdr:to>
      <xdr:col>19</xdr:col>
      <xdr:colOff>177800</xdr:colOff>
      <xdr:row>36</xdr:row>
      <xdr:rowOff>126855</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294254"/>
          <a:ext cx="889000" cy="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44094</xdr:rowOff>
    </xdr:from>
    <xdr:to>
      <xdr:col>20</xdr:col>
      <xdr:colOff>38100</xdr:colOff>
      <xdr:row>36</xdr:row>
      <xdr:rowOff>145694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1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162221</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5991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126855</xdr:rowOff>
    </xdr:from>
    <xdr:to>
      <xdr:col>15</xdr:col>
      <xdr:colOff>50800</xdr:colOff>
      <xdr:row>36</xdr:row>
      <xdr:rowOff>146602</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299055"/>
          <a:ext cx="889000" cy="19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69099</xdr:rowOff>
    </xdr:from>
    <xdr:to>
      <xdr:col>15</xdr:col>
      <xdr:colOff>101600</xdr:colOff>
      <xdr:row>36</xdr:row>
      <xdr:rowOff>170699</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4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15776</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016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146602</xdr:rowOff>
    </xdr:from>
    <xdr:to>
      <xdr:col>10</xdr:col>
      <xdr:colOff>114300</xdr:colOff>
      <xdr:row>37</xdr:row>
      <xdr:rowOff>3433</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318802"/>
          <a:ext cx="889000" cy="28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76653</xdr:rowOff>
    </xdr:from>
    <xdr:to>
      <xdr:col>10</xdr:col>
      <xdr:colOff>165100</xdr:colOff>
      <xdr:row>37</xdr:row>
      <xdr:rowOff>6803</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48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23330</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024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125073</xdr:rowOff>
    </xdr:from>
    <xdr:to>
      <xdr:col>6</xdr:col>
      <xdr:colOff>38100</xdr:colOff>
      <xdr:row>37</xdr:row>
      <xdr:rowOff>55223</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9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46350</xdr:rowOff>
    </xdr:from>
    <xdr:ext cx="59901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30795" y="6390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145081</xdr:rowOff>
    </xdr:from>
    <xdr:to>
      <xdr:col>24</xdr:col>
      <xdr:colOff>114300</xdr:colOff>
      <xdr:row>36</xdr:row>
      <xdr:rowOff>75231</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145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123508</xdr:rowOff>
    </xdr:from>
    <xdr:ext cx="599010"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124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71254</xdr:rowOff>
    </xdr:from>
    <xdr:to>
      <xdr:col>20</xdr:col>
      <xdr:colOff>38100</xdr:colOff>
      <xdr:row>37</xdr:row>
      <xdr:rowOff>1404</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243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163981</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497795" y="6336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76055</xdr:rowOff>
    </xdr:from>
    <xdr:to>
      <xdr:col>15</xdr:col>
      <xdr:colOff>101600</xdr:colOff>
      <xdr:row>37</xdr:row>
      <xdr:rowOff>6205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24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168782</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08795" y="6340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95802</xdr:rowOff>
    </xdr:from>
    <xdr:to>
      <xdr:col>10</xdr:col>
      <xdr:colOff>165100</xdr:colOff>
      <xdr:row>37</xdr:row>
      <xdr:rowOff>25952</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26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17079</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19795" y="6360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124083</xdr:rowOff>
    </xdr:from>
    <xdr:to>
      <xdr:col>6</xdr:col>
      <xdr:colOff>38100</xdr:colOff>
      <xdr:row>37</xdr:row>
      <xdr:rowOff>54233</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296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70760</xdr:rowOff>
    </xdr:from>
    <xdr:ext cx="599010"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30795" y="6071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1894</xdr:rowOff>
    </xdr:from>
    <xdr:to>
      <xdr:col>24</xdr:col>
      <xdr:colOff>62865</xdr:colOff>
      <xdr:row>58</xdr:row>
      <xdr:rowOff>127539</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917294"/>
          <a:ext cx="1270" cy="1154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169437</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3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127539</xdr:rowOff>
    </xdr:from>
    <xdr:to>
      <xdr:col>24</xdr:col>
      <xdr:colOff>152400</xdr:colOff>
      <xdr:row>58</xdr:row>
      <xdr:rowOff>127539</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71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120021</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9252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5,102,826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1894</xdr:rowOff>
    </xdr:from>
    <xdr:to>
      <xdr:col>24</xdr:col>
      <xdr:colOff>152400</xdr:colOff>
      <xdr:row>52</xdr:row>
      <xdr:rowOff>1894</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917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120638</xdr:rowOff>
    </xdr:from>
    <xdr:to>
      <xdr:col>24</xdr:col>
      <xdr:colOff>63500</xdr:colOff>
      <xdr:row>58</xdr:row>
      <xdr:rowOff>121458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64738"/>
          <a:ext cx="838200" cy="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86886</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595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64009</xdr:rowOff>
    </xdr:from>
    <xdr:to>
      <xdr:col>24</xdr:col>
      <xdr:colOff>114300</xdr:colOff>
      <xdr:row>58</xdr:row>
      <xdr:rowOff>165609</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100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120965</xdr:rowOff>
    </xdr:from>
    <xdr:to>
      <xdr:col>19</xdr:col>
      <xdr:colOff>177800</xdr:colOff>
      <xdr:row>58</xdr:row>
      <xdr:rowOff>121458</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10065065"/>
          <a:ext cx="889000" cy="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65029</xdr:rowOff>
    </xdr:from>
    <xdr:to>
      <xdr:col>20</xdr:col>
      <xdr:colOff>38100</xdr:colOff>
      <xdr:row>58</xdr:row>
      <xdr:rowOff>166629</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100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11706</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9784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120965</xdr:rowOff>
    </xdr:from>
    <xdr:to>
      <xdr:col>15</xdr:col>
      <xdr:colOff>50800</xdr:colOff>
      <xdr:row>58</xdr:row>
      <xdr:rowOff>121507</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10065065"/>
          <a:ext cx="889000" cy="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65420</xdr:rowOff>
    </xdr:from>
    <xdr:to>
      <xdr:col>15</xdr:col>
      <xdr:colOff>101600</xdr:colOff>
      <xdr:row>58</xdr:row>
      <xdr:rowOff>167020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1000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12097</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9784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121507</xdr:rowOff>
    </xdr:from>
    <xdr:to>
      <xdr:col>10</xdr:col>
      <xdr:colOff>114300</xdr:colOff>
      <xdr:row>58</xdr:row>
      <xdr:rowOff>122548</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10065607"/>
          <a:ext cx="889000" cy="1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66747</xdr:rowOff>
    </xdr:from>
    <xdr:to>
      <xdr:col>10</xdr:col>
      <xdr:colOff>165100</xdr:colOff>
      <xdr:row>58</xdr:row>
      <xdr:rowOff>168347</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1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13424</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786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68156</xdr:rowOff>
    </xdr:from>
    <xdr:to>
      <xdr:col>6</xdr:col>
      <xdr:colOff>38100</xdr:colOff>
      <xdr:row>58</xdr:row>
      <xdr:rowOff>169756</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12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14833</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78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69838</xdr:rowOff>
    </xdr:from>
    <xdr:to>
      <xdr:col>24</xdr:col>
      <xdr:colOff>114300</xdr:colOff>
      <xdr:row>58</xdr:row>
      <xdr:rowOff>171438</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13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42436</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986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70658</xdr:rowOff>
    </xdr:from>
    <xdr:to>
      <xdr:col>20</xdr:col>
      <xdr:colOff>38100</xdr:colOff>
      <xdr:row>59</xdr:row>
      <xdr:rowOff>808</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1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163385</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10107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70165</xdr:rowOff>
    </xdr:from>
    <xdr:to>
      <xdr:col>15</xdr:col>
      <xdr:colOff>101600</xdr:colOff>
      <xdr:row>59</xdr:row>
      <xdr:rowOff>315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1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162892</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10106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70707</xdr:rowOff>
    </xdr:from>
    <xdr:to>
      <xdr:col>10</xdr:col>
      <xdr:colOff>165100</xdr:colOff>
      <xdr:row>59</xdr:row>
      <xdr:rowOff>857</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14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163434</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10107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71748</xdr:rowOff>
    </xdr:from>
    <xdr:to>
      <xdr:col>6</xdr:col>
      <xdr:colOff>38100</xdr:colOff>
      <xdr:row>59</xdr:row>
      <xdr:rowOff>1898</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1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164475</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10108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99034</xdr:rowOff>
    </xdr:from>
    <xdr:to>
      <xdr:col>24</xdr:col>
      <xdr:colOff>62865</xdr:colOff>
      <xdr:row>79</xdr:row>
      <xdr:rowOff>33947</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271984"/>
          <a:ext cx="1270" cy="130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37774</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2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33947</xdr:rowOff>
    </xdr:from>
    <xdr:to>
      <xdr:col>24</xdr:col>
      <xdr:colOff>152400</xdr:colOff>
      <xdr:row>79</xdr:row>
      <xdr:rowOff>33947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8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45711</xdr:rowOff>
    </xdr:from>
    <xdr:ext cx="599010"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2047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99034</xdr:rowOff>
    </xdr:from>
    <xdr:to>
      <xdr:col>24</xdr:col>
      <xdr:colOff>152400</xdr:colOff>
      <xdr:row>71</xdr:row>
      <xdr:rowOff>99034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27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138506</xdr:rowOff>
    </xdr:from>
    <xdr:to>
      <xdr:col>24</xdr:col>
      <xdr:colOff>63500</xdr:colOff>
      <xdr:row>78</xdr:row>
      <xdr:rowOff>139281</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3511606"/>
          <a:ext cx="838200" cy="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26688</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228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3811</xdr:rowOff>
    </xdr:from>
    <xdr:to>
      <xdr:col>24</xdr:col>
      <xdr:colOff>114300</xdr:colOff>
      <xdr:row>78</xdr:row>
      <xdr:rowOff>105411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376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139281</xdr:rowOff>
    </xdr:from>
    <xdr:to>
      <xdr:col>19</xdr:col>
      <xdr:colOff>177800</xdr:colOff>
      <xdr:row>78</xdr:row>
      <xdr:rowOff>144157</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908300" y="13512381"/>
          <a:ext cx="889000" cy="4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35522</xdr:rowOff>
    </xdr:from>
    <xdr:to>
      <xdr:col>20</xdr:col>
      <xdr:colOff>38100</xdr:colOff>
      <xdr:row>78</xdr:row>
      <xdr:rowOff>137122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408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153649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183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144157</xdr:rowOff>
    </xdr:from>
    <xdr:to>
      <xdr:col>15</xdr:col>
      <xdr:colOff>50800</xdr:colOff>
      <xdr:row>79</xdr:row>
      <xdr:rowOff>19520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517257"/>
          <a:ext cx="889000" cy="46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28487</xdr:rowOff>
    </xdr:from>
    <xdr:to>
      <xdr:col>15</xdr:col>
      <xdr:colOff>101600</xdr:colOff>
      <xdr:row>78</xdr:row>
      <xdr:rowOff>130087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40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146614</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1111" y="1317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79</xdr:row>
      <xdr:rowOff>9767</xdr:rowOff>
    </xdr:from>
    <xdr:to>
      <xdr:col>10</xdr:col>
      <xdr:colOff>114300</xdr:colOff>
      <xdr:row>79</xdr:row>
      <xdr:rowOff>19520</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554317"/>
          <a:ext cx="889000" cy="9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26619</xdr:rowOff>
    </xdr:from>
    <xdr:to>
      <xdr:col>10</xdr:col>
      <xdr:colOff>165100</xdr:colOff>
      <xdr:row>78</xdr:row>
      <xdr:rowOff>128219</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144746</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2111" y="131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44614</xdr:rowOff>
    </xdr:from>
    <xdr:to>
      <xdr:col>6</xdr:col>
      <xdr:colOff>38100</xdr:colOff>
      <xdr:row>78</xdr:row>
      <xdr:rowOff>146214</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41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162741</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192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87706</xdr:rowOff>
    </xdr:from>
    <xdr:to>
      <xdr:col>24</xdr:col>
      <xdr:colOff>114300</xdr:colOff>
      <xdr:row>79</xdr:row>
      <xdr:rowOff>17856</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460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2633</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375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88481</xdr:rowOff>
    </xdr:from>
    <xdr:to>
      <xdr:col>20</xdr:col>
      <xdr:colOff>38100</xdr:colOff>
      <xdr:row>79</xdr:row>
      <xdr:rowOff>18631</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461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9758</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554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93357</xdr:rowOff>
    </xdr:from>
    <xdr:to>
      <xdr:col>15</xdr:col>
      <xdr:colOff>101600</xdr:colOff>
      <xdr:row>79</xdr:row>
      <xdr:rowOff>23507</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466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14634</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559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140170</xdr:rowOff>
    </xdr:from>
    <xdr:to>
      <xdr:col>10</xdr:col>
      <xdr:colOff>165100</xdr:colOff>
      <xdr:row>79</xdr:row>
      <xdr:rowOff>70320</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51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61447</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605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130417</xdr:rowOff>
    </xdr:from>
    <xdr:to>
      <xdr:col>6</xdr:col>
      <xdr:colOff>38100</xdr:colOff>
      <xdr:row>79</xdr:row>
      <xdr:rowOff>60567</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50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51694</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596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26947</xdr:rowOff>
    </xdr:from>
    <xdr:to>
      <xdr:col>24</xdr:col>
      <xdr:colOff>62865</xdr:colOff>
      <xdr:row>97</xdr:row>
      <xdr:rowOff>142970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628897"/>
          <a:ext cx="1270" cy="114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146797</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77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142970</xdr:rowOff>
    </xdr:from>
    <xdr:to>
      <xdr:col>24</xdr:col>
      <xdr:colOff>152400</xdr:colOff>
      <xdr:row>97</xdr:row>
      <xdr:rowOff>142970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773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145074</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40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26947</xdr:rowOff>
    </xdr:from>
    <xdr:to>
      <xdr:col>24</xdr:col>
      <xdr:colOff>152400</xdr:colOff>
      <xdr:row>91</xdr:row>
      <xdr:rowOff>26947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628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105173</xdr:rowOff>
    </xdr:from>
    <xdr:to>
      <xdr:col>24</xdr:col>
      <xdr:colOff>63500</xdr:colOff>
      <xdr:row>96</xdr:row>
      <xdr:rowOff>164061</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6564373"/>
          <a:ext cx="838200" cy="58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95676</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2119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72799</xdr:rowOff>
    </xdr:from>
    <xdr:to>
      <xdr:col>24</xdr:col>
      <xdr:colOff>114300</xdr:colOff>
      <xdr:row>96</xdr:row>
      <xdr:rowOff>2949</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360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164061</xdr:rowOff>
    </xdr:from>
    <xdr:to>
      <xdr:col>19</xdr:col>
      <xdr:colOff>177800</xdr:colOff>
      <xdr:row>97</xdr:row>
      <xdr:rowOff>37874</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6623261"/>
          <a:ext cx="889000" cy="45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112469</xdr:rowOff>
    </xdr:from>
    <xdr:to>
      <xdr:col>20</xdr:col>
      <xdr:colOff>38100</xdr:colOff>
      <xdr:row>96</xdr:row>
      <xdr:rowOff>42619</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40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59146</xdr:rowOff>
    </xdr:from>
    <xdr:ext cx="599010"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497795" y="16175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37874</xdr:rowOff>
    </xdr:from>
    <xdr:to>
      <xdr:col>15</xdr:col>
      <xdr:colOff>50800</xdr:colOff>
      <xdr:row>97</xdr:row>
      <xdr:rowOff>77246</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019300" y="16668524"/>
          <a:ext cx="889000" cy="39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10544</xdr:rowOff>
    </xdr:from>
    <xdr:to>
      <xdr:col>15</xdr:col>
      <xdr:colOff>101600</xdr:colOff>
      <xdr:row>96</xdr:row>
      <xdr:rowOff>112144</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6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128671</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08795" y="16244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77246</xdr:rowOff>
    </xdr:from>
    <xdr:to>
      <xdr:col>10</xdr:col>
      <xdr:colOff>114300</xdr:colOff>
      <xdr:row>97</xdr:row>
      <xdr:rowOff>169700</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6707896"/>
          <a:ext cx="889000" cy="9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102053</xdr:rowOff>
    </xdr:from>
    <xdr:to>
      <xdr:col>10</xdr:col>
      <xdr:colOff>165100</xdr:colOff>
      <xdr:row>96</xdr:row>
      <xdr:rowOff>32203</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389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48730</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19795" y="16165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108156</xdr:rowOff>
    </xdr:from>
    <xdr:to>
      <xdr:col>6</xdr:col>
      <xdr:colOff>38100</xdr:colOff>
      <xdr:row>97</xdr:row>
      <xdr:rowOff>38306</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567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54833</xdr:rowOff>
    </xdr:from>
    <xdr:ext cx="59901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30795" y="16342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54373</xdr:rowOff>
    </xdr:from>
    <xdr:to>
      <xdr:col>24</xdr:col>
      <xdr:colOff>114300</xdr:colOff>
      <xdr:row>96</xdr:row>
      <xdr:rowOff>155973</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651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32800</xdr:rowOff>
    </xdr:from>
    <xdr:ext cx="599010"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6492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113261</xdr:rowOff>
    </xdr:from>
    <xdr:to>
      <xdr:col>20</xdr:col>
      <xdr:colOff>38100</xdr:colOff>
      <xdr:row>97</xdr:row>
      <xdr:rowOff>43411</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657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34538</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795" y="16665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158524</xdr:rowOff>
    </xdr:from>
    <xdr:to>
      <xdr:col>15</xdr:col>
      <xdr:colOff>101600</xdr:colOff>
      <xdr:row>97</xdr:row>
      <xdr:rowOff>88674</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617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79801</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41111" y="16710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26446</xdr:rowOff>
    </xdr:from>
    <xdr:to>
      <xdr:col>10</xdr:col>
      <xdr:colOff>165100</xdr:colOff>
      <xdr:row>97</xdr:row>
      <xdr:rowOff>128046</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665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119173</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52111" y="16749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118900</xdr:rowOff>
    </xdr:from>
    <xdr:to>
      <xdr:col>6</xdr:col>
      <xdr:colOff>38100</xdr:colOff>
      <xdr:row>98</xdr:row>
      <xdr:rowOff>49050</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74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40177</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63111" y="16842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132783</xdr:rowOff>
    </xdr:from>
    <xdr:to>
      <xdr:col>54</xdr:col>
      <xdr:colOff>189865</xdr:colOff>
      <xdr:row>39</xdr:row>
      <xdr:rowOff>30645</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104833"/>
          <a:ext cx="1270" cy="1612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34472</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72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30645</xdr:rowOff>
    </xdr:from>
    <xdr:to>
      <xdr:col>55</xdr:col>
      <xdr:colOff>88900</xdr:colOff>
      <xdr:row>39</xdr:row>
      <xdr:rowOff>30645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717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79460</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4880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132783</xdr:rowOff>
    </xdr:from>
    <xdr:to>
      <xdr:col>55</xdr:col>
      <xdr:colOff>88900</xdr:colOff>
      <xdr:row>29</xdr:row>
      <xdr:rowOff>132783</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10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36406</xdr:rowOff>
    </xdr:from>
    <xdr:to>
      <xdr:col>55</xdr:col>
      <xdr:colOff>0</xdr:colOff>
      <xdr:row>38</xdr:row>
      <xdr:rowOff>39211</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9639300" y="6551506"/>
          <a:ext cx="838200" cy="2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70387</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2425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47510</xdr:rowOff>
    </xdr:from>
    <xdr:to>
      <xdr:col>55</xdr:col>
      <xdr:colOff>50800</xdr:colOff>
      <xdr:row>37</xdr:row>
      <xdr:rowOff>149110</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3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36406</xdr:rowOff>
    </xdr:from>
    <xdr:to>
      <xdr:col>50</xdr:col>
      <xdr:colOff>114300</xdr:colOff>
      <xdr:row>38</xdr:row>
      <xdr:rowOff>43241</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8750300" y="6551506"/>
          <a:ext cx="889000" cy="6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46315</xdr:rowOff>
    </xdr:from>
    <xdr:to>
      <xdr:col>50</xdr:col>
      <xdr:colOff>165100</xdr:colOff>
      <xdr:row>37</xdr:row>
      <xdr:rowOff>147915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38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164442</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6165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43241</xdr:rowOff>
    </xdr:from>
    <xdr:to>
      <xdr:col>45</xdr:col>
      <xdr:colOff>177800</xdr:colOff>
      <xdr:row>38</xdr:row>
      <xdr:rowOff>63351</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861300" y="6558341"/>
          <a:ext cx="889000" cy="20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50822</xdr:rowOff>
    </xdr:from>
    <xdr:to>
      <xdr:col>46</xdr:col>
      <xdr:colOff>38100</xdr:colOff>
      <xdr:row>37</xdr:row>
      <xdr:rowOff>152422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39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168949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169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124655</xdr:rowOff>
    </xdr:from>
    <xdr:to>
      <xdr:col>41</xdr:col>
      <xdr:colOff>50800</xdr:colOff>
      <xdr:row>38</xdr:row>
      <xdr:rowOff>63351</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6296855"/>
          <a:ext cx="889000" cy="281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60276</xdr:rowOff>
    </xdr:from>
    <xdr:to>
      <xdr:col>41</xdr:col>
      <xdr:colOff>101600</xdr:colOff>
      <xdr:row>37</xdr:row>
      <xdr:rowOff>161876</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40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6953</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179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80357</xdr:rowOff>
    </xdr:from>
    <xdr:to>
      <xdr:col>36</xdr:col>
      <xdr:colOff>165100</xdr:colOff>
      <xdr:row>36</xdr:row>
      <xdr:rowOff>10507</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6081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27034</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856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159861</xdr:rowOff>
    </xdr:from>
    <xdr:to>
      <xdr:col>55</xdr:col>
      <xdr:colOff>50800</xdr:colOff>
      <xdr:row>38</xdr:row>
      <xdr:rowOff>90011</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50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138288</xdr:rowOff>
    </xdr:from>
    <xdr:ext cx="534377"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48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157056</xdr:rowOff>
    </xdr:from>
    <xdr:to>
      <xdr:col>50</xdr:col>
      <xdr:colOff>165100</xdr:colOff>
      <xdr:row>38</xdr:row>
      <xdr:rowOff>87206</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500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78333</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72111" y="6593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163891</xdr:rowOff>
    </xdr:from>
    <xdr:to>
      <xdr:col>46</xdr:col>
      <xdr:colOff>38100</xdr:colOff>
      <xdr:row>38</xdr:row>
      <xdr:rowOff>94041</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507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85168</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83111" y="6600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12551</xdr:rowOff>
    </xdr:from>
    <xdr:to>
      <xdr:col>41</xdr:col>
      <xdr:colOff>101600</xdr:colOff>
      <xdr:row>38</xdr:row>
      <xdr:rowOff>114151</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527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105278</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94111" y="6620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73855</xdr:rowOff>
    </xdr:from>
    <xdr:to>
      <xdr:col>36</xdr:col>
      <xdr:colOff>165100</xdr:colOff>
      <xdr:row>37</xdr:row>
      <xdr:rowOff>4005</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624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166582</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63387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13463</xdr:rowOff>
    </xdr:from>
    <xdr:to>
      <xdr:col>54</xdr:col>
      <xdr:colOff>189865</xdr:colOff>
      <xdr:row>58</xdr:row>
      <xdr:rowOff>27599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57413"/>
          <a:ext cx="1270" cy="1214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31426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75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27599</xdr:rowOff>
    </xdr:from>
    <xdr:to>
      <xdr:col>55</xdr:col>
      <xdr:colOff>88900</xdr:colOff>
      <xdr:row>58</xdr:row>
      <xdr:rowOff>27599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71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131590</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32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13463</xdr:rowOff>
    </xdr:from>
    <xdr:to>
      <xdr:col>55</xdr:col>
      <xdr:colOff>88900</xdr:colOff>
      <xdr:row>51</xdr:row>
      <xdr:rowOff>13463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57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57002</xdr:rowOff>
    </xdr:from>
    <xdr:to>
      <xdr:col>55</xdr:col>
      <xdr:colOff>0</xdr:colOff>
      <xdr:row>55</xdr:row>
      <xdr:rowOff>61647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9486752"/>
          <a:ext cx="838200" cy="4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131134</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560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152707</xdr:rowOff>
    </xdr:from>
    <xdr:to>
      <xdr:col>55</xdr:col>
      <xdr:colOff>50800</xdr:colOff>
      <xdr:row>56</xdr:row>
      <xdr:rowOff>82857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58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103595</xdr:rowOff>
    </xdr:from>
    <xdr:to>
      <xdr:col>50</xdr:col>
      <xdr:colOff>114300</xdr:colOff>
      <xdr:row>55</xdr:row>
      <xdr:rowOff>57002</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361895"/>
          <a:ext cx="889000" cy="124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8849</xdr:rowOff>
    </xdr:from>
    <xdr:to>
      <xdr:col>50</xdr:col>
      <xdr:colOff>165100</xdr:colOff>
      <xdr:row>56</xdr:row>
      <xdr:rowOff>110449</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10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101576</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702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103595</xdr:rowOff>
    </xdr:from>
    <xdr:to>
      <xdr:col>45</xdr:col>
      <xdr:colOff>177800</xdr:colOff>
      <xdr:row>55</xdr:row>
      <xdr:rowOff>84813</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361895"/>
          <a:ext cx="889000" cy="152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39783</xdr:rowOff>
    </xdr:from>
    <xdr:to>
      <xdr:col>46</xdr:col>
      <xdr:colOff>38100</xdr:colOff>
      <xdr:row>56</xdr:row>
      <xdr:rowOff>141383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40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132510</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733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84813</xdr:rowOff>
    </xdr:from>
    <xdr:to>
      <xdr:col>41</xdr:col>
      <xdr:colOff>50800</xdr:colOff>
      <xdr:row>56</xdr:row>
      <xdr:rowOff>22826</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514563"/>
          <a:ext cx="889000" cy="109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162194</xdr:rowOff>
    </xdr:from>
    <xdr:to>
      <xdr:col>41</xdr:col>
      <xdr:colOff>101600</xdr:colOff>
      <xdr:row>56</xdr:row>
      <xdr:rowOff>92344</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591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83471</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684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8286</xdr:rowOff>
    </xdr:from>
    <xdr:to>
      <xdr:col>36</xdr:col>
      <xdr:colOff>165100</xdr:colOff>
      <xdr:row>56</xdr:row>
      <xdr:rowOff>109886</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60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101013</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702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10847</xdr:rowOff>
    </xdr:from>
    <xdr:to>
      <xdr:col>55</xdr:col>
      <xdr:colOff>50800</xdr:colOff>
      <xdr:row>55</xdr:row>
      <xdr:rowOff>112447</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440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33724</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2920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6202</xdr:rowOff>
    </xdr:from>
    <xdr:to>
      <xdr:col>50</xdr:col>
      <xdr:colOff>165100</xdr:colOff>
      <xdr:row>55</xdr:row>
      <xdr:rowOff>107802</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435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53</xdr:row>
      <xdr:rowOff>124329</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92111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52795</xdr:rowOff>
    </xdr:from>
    <xdr:to>
      <xdr:col>46</xdr:col>
      <xdr:colOff>38100</xdr:colOff>
      <xdr:row>54</xdr:row>
      <xdr:rowOff>154395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311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52</xdr:row>
      <xdr:rowOff>170922</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086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34013</xdr:rowOff>
    </xdr:from>
    <xdr:to>
      <xdr:col>41</xdr:col>
      <xdr:colOff>101600</xdr:colOff>
      <xdr:row>55</xdr:row>
      <xdr:rowOff>135613</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463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152140</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2389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143476</xdr:rowOff>
    </xdr:from>
    <xdr:to>
      <xdr:col>36</xdr:col>
      <xdr:colOff>165100</xdr:colOff>
      <xdr:row>56</xdr:row>
      <xdr:rowOff>73626</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573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90153</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348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1974</xdr:rowOff>
    </xdr:from>
    <xdr:to>
      <xdr:col>54</xdr:col>
      <xdr:colOff>189865</xdr:colOff>
      <xdr:row>79</xdr:row>
      <xdr:rowOff>98879</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174924"/>
          <a:ext cx="1270" cy="1468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120101</xdr:rowOff>
    </xdr:from>
    <xdr:ext cx="599010"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1950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1974</xdr:rowOff>
    </xdr:from>
    <xdr:to>
      <xdr:col>55</xdr:col>
      <xdr:colOff>88900</xdr:colOff>
      <xdr:row>71</xdr:row>
      <xdr:rowOff>1974</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17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2628</xdr:rowOff>
    </xdr:from>
    <xdr:to>
      <xdr:col>55</xdr:col>
      <xdr:colOff>0</xdr:colOff>
      <xdr:row>78</xdr:row>
      <xdr:rowOff>16159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9639300" y="13204278"/>
          <a:ext cx="838200" cy="184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113755</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315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135328</xdr:rowOff>
    </xdr:from>
    <xdr:to>
      <xdr:col>55</xdr:col>
      <xdr:colOff>50800</xdr:colOff>
      <xdr:row>78</xdr:row>
      <xdr:rowOff>65478</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36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16159</xdr:rowOff>
    </xdr:from>
    <xdr:to>
      <xdr:col>50</xdr:col>
      <xdr:colOff>114300</xdr:colOff>
      <xdr:row>78</xdr:row>
      <xdr:rowOff>51558</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8750300" y="13389259"/>
          <a:ext cx="889000" cy="35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12373</xdr:rowOff>
    </xdr:from>
    <xdr:to>
      <xdr:col>50</xdr:col>
      <xdr:colOff>165100</xdr:colOff>
      <xdr:row>78</xdr:row>
      <xdr:rowOff>113973</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105100</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47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157673</xdr:rowOff>
    </xdr:from>
    <xdr:to>
      <xdr:col>45</xdr:col>
      <xdr:colOff>177800</xdr:colOff>
      <xdr:row>78</xdr:row>
      <xdr:rowOff>51558</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7861300" y="13359323"/>
          <a:ext cx="889000" cy="65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18154</xdr:rowOff>
    </xdr:from>
    <xdr:to>
      <xdr:col>46</xdr:col>
      <xdr:colOff>38100</xdr:colOff>
      <xdr:row>78</xdr:row>
      <xdr:rowOff>119754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110881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483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157673</xdr:rowOff>
    </xdr:from>
    <xdr:to>
      <xdr:col>41</xdr:col>
      <xdr:colOff>50800</xdr:colOff>
      <xdr:row>78</xdr:row>
      <xdr:rowOff>106356</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6972300" y="13359323"/>
          <a:ext cx="889000" cy="120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122472</xdr:rowOff>
    </xdr:from>
    <xdr:to>
      <xdr:col>41</xdr:col>
      <xdr:colOff>101600</xdr:colOff>
      <xdr:row>78</xdr:row>
      <xdr:rowOff>52622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2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43749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41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99654</xdr:rowOff>
    </xdr:from>
    <xdr:to>
      <xdr:col>36</xdr:col>
      <xdr:colOff>165100</xdr:colOff>
      <xdr:row>78</xdr:row>
      <xdr:rowOff>29804</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3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46331</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076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123278</xdr:rowOff>
    </xdr:from>
    <xdr:to>
      <xdr:col>55</xdr:col>
      <xdr:colOff>50800</xdr:colOff>
      <xdr:row>77</xdr:row>
      <xdr:rowOff>53428</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153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146155</xdr:rowOff>
    </xdr:from>
    <xdr:ext cx="534377"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004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136809</xdr:rowOff>
    </xdr:from>
    <xdr:to>
      <xdr:col>50</xdr:col>
      <xdr:colOff>165100</xdr:colOff>
      <xdr:row>78</xdr:row>
      <xdr:rowOff>66959</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338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83486</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372111" y="13113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758</xdr:rowOff>
    </xdr:from>
    <xdr:to>
      <xdr:col>46</xdr:col>
      <xdr:colOff>38100</xdr:colOff>
      <xdr:row>78</xdr:row>
      <xdr:rowOff>102358</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373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118885</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483111" y="13149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106873</xdr:rowOff>
    </xdr:from>
    <xdr:to>
      <xdr:col>41</xdr:col>
      <xdr:colOff>101600</xdr:colOff>
      <xdr:row>78</xdr:row>
      <xdr:rowOff>37023</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308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53550</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594111" y="13083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55556</xdr:rowOff>
    </xdr:from>
    <xdr:to>
      <xdr:col>36</xdr:col>
      <xdr:colOff>165100</xdr:colOff>
      <xdr:row>78</xdr:row>
      <xdr:rowOff>157156</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42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148283</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5111" y="13521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108010</xdr:rowOff>
    </xdr:from>
    <xdr:to>
      <xdr:col>54</xdr:col>
      <xdr:colOff>189865</xdr:colOff>
      <xdr:row>97</xdr:row>
      <xdr:rowOff>147369</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38510"/>
          <a:ext cx="1270" cy="1239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151196</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781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147369</xdr:rowOff>
    </xdr:from>
    <xdr:to>
      <xdr:col>55</xdr:col>
      <xdr:colOff>88900</xdr:colOff>
      <xdr:row>97</xdr:row>
      <xdr:rowOff>147369</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778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54687</xdr:rowOff>
    </xdr:from>
    <xdr:ext cx="599010"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31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108010</xdr:rowOff>
    </xdr:from>
    <xdr:to>
      <xdr:col>55</xdr:col>
      <xdr:colOff>88900</xdr:colOff>
      <xdr:row>90</xdr:row>
      <xdr:rowOff>108010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843</xdr:rowOff>
    </xdr:from>
    <xdr:to>
      <xdr:col>55</xdr:col>
      <xdr:colOff>0</xdr:colOff>
      <xdr:row>95</xdr:row>
      <xdr:rowOff>97375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9639300" y="16288593"/>
          <a:ext cx="838200" cy="9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116065</xdr:rowOff>
    </xdr:from>
    <xdr:ext cx="534377"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4038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137638</xdr:rowOff>
    </xdr:from>
    <xdr:to>
      <xdr:col>55</xdr:col>
      <xdr:colOff>50800</xdr:colOff>
      <xdr:row>96</xdr:row>
      <xdr:rowOff>67788</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42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106855</xdr:rowOff>
    </xdr:from>
    <xdr:to>
      <xdr:col>50</xdr:col>
      <xdr:colOff>114300</xdr:colOff>
      <xdr:row>95</xdr:row>
      <xdr:rowOff>843</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223155"/>
          <a:ext cx="889000" cy="65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155789</xdr:rowOff>
    </xdr:from>
    <xdr:to>
      <xdr:col>50</xdr:col>
      <xdr:colOff>165100</xdr:colOff>
      <xdr:row>96</xdr:row>
      <xdr:rowOff>85939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44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77066</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72111" y="16536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106855</xdr:rowOff>
    </xdr:from>
    <xdr:to>
      <xdr:col>45</xdr:col>
      <xdr:colOff>177800</xdr:colOff>
      <xdr:row>95</xdr:row>
      <xdr:rowOff>59530</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223155"/>
          <a:ext cx="889000" cy="124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17526</xdr:rowOff>
    </xdr:from>
    <xdr:to>
      <xdr:col>46</xdr:col>
      <xdr:colOff>38100</xdr:colOff>
      <xdr:row>96</xdr:row>
      <xdr:rowOff>119126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47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110253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83111" y="1656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59530</xdr:rowOff>
    </xdr:from>
    <xdr:to>
      <xdr:col>41</xdr:col>
      <xdr:colOff>50800</xdr:colOff>
      <xdr:row>95</xdr:row>
      <xdr:rowOff>137717</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6972300" y="16347280"/>
          <a:ext cx="889000" cy="78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1924</xdr:rowOff>
    </xdr:from>
    <xdr:to>
      <xdr:col>41</xdr:col>
      <xdr:colOff>101600</xdr:colOff>
      <xdr:row>96</xdr:row>
      <xdr:rowOff>103524</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461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94651</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6553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27019</xdr:rowOff>
    </xdr:from>
    <xdr:to>
      <xdr:col>36</xdr:col>
      <xdr:colOff>165100</xdr:colOff>
      <xdr:row>96</xdr:row>
      <xdr:rowOff>128619</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486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119746</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6578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46575</xdr:rowOff>
    </xdr:from>
    <xdr:to>
      <xdr:col>55</xdr:col>
      <xdr:colOff>50800</xdr:colOff>
      <xdr:row>95</xdr:row>
      <xdr:rowOff>148175</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33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69452</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185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121493</xdr:rowOff>
    </xdr:from>
    <xdr:to>
      <xdr:col>50</xdr:col>
      <xdr:colOff>165100</xdr:colOff>
      <xdr:row>95</xdr:row>
      <xdr:rowOff>51643</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237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68170</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013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56055</xdr:rowOff>
    </xdr:from>
    <xdr:to>
      <xdr:col>46</xdr:col>
      <xdr:colOff>38100</xdr:colOff>
      <xdr:row>94</xdr:row>
      <xdr:rowOff>157655</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17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93</xdr:row>
      <xdr:rowOff>2732</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50795" y="15947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8730</xdr:rowOff>
    </xdr:from>
    <xdr:to>
      <xdr:col>41</xdr:col>
      <xdr:colOff>101600</xdr:colOff>
      <xdr:row>95</xdr:row>
      <xdr:rowOff>110330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29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126857</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071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86917</xdr:rowOff>
    </xdr:from>
    <xdr:to>
      <xdr:col>36</xdr:col>
      <xdr:colOff>165100</xdr:colOff>
      <xdr:row>96</xdr:row>
      <xdr:rowOff>17067</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374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33594</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149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20175</xdr:rowOff>
    </xdr:from>
    <xdr:to>
      <xdr:col>85</xdr:col>
      <xdr:colOff>126364</xdr:colOff>
      <xdr:row>39</xdr:row>
      <xdr:rowOff>98878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163675"/>
          <a:ext cx="1269" cy="1621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131824</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818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138302</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4938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20175</xdr:rowOff>
    </xdr:from>
    <xdr:to>
      <xdr:col>86</xdr:col>
      <xdr:colOff>25400</xdr:colOff>
      <xdr:row>30</xdr:row>
      <xdr:rowOff>20175</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163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98068</xdr:rowOff>
    </xdr:from>
    <xdr:to>
      <xdr:col>85</xdr:col>
      <xdr:colOff>127000</xdr:colOff>
      <xdr:row>39</xdr:row>
      <xdr:rowOff>98878</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5481300" y="6784618"/>
          <a:ext cx="838200" cy="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49275</xdr:rowOff>
    </xdr:from>
    <xdr:ext cx="469744"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564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26398</xdr:rowOff>
    </xdr:from>
    <xdr:to>
      <xdr:col>85</xdr:col>
      <xdr:colOff>177800</xdr:colOff>
      <xdr:row>39</xdr:row>
      <xdr:rowOff>127998</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71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22652</xdr:rowOff>
    </xdr:from>
    <xdr:to>
      <xdr:col>81</xdr:col>
      <xdr:colOff>101600</xdr:colOff>
      <xdr:row>39</xdr:row>
      <xdr:rowOff>124252</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709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140779</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46428" y="6484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19190</xdr:rowOff>
    </xdr:from>
    <xdr:to>
      <xdr:col>76</xdr:col>
      <xdr:colOff>165100</xdr:colOff>
      <xdr:row>39</xdr:row>
      <xdr:rowOff>120790</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7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137317</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57428" y="6480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98878</xdr:rowOff>
    </xdr:from>
    <xdr:to>
      <xdr:col>71</xdr:col>
      <xdr:colOff>177800</xdr:colOff>
      <xdr:row>39</xdr:row>
      <xdr:rowOff>98878</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15212</xdr:rowOff>
    </xdr:from>
    <xdr:to>
      <xdr:col>72</xdr:col>
      <xdr:colOff>38100</xdr:colOff>
      <xdr:row>39</xdr:row>
      <xdr:rowOff>116812</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701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133339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476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18001</xdr:rowOff>
    </xdr:from>
    <xdr:to>
      <xdr:col>67</xdr:col>
      <xdr:colOff>101600</xdr:colOff>
      <xdr:row>39</xdr:row>
      <xdr:rowOff>119601</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704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136128</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79428" y="6479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47268</xdr:rowOff>
    </xdr:from>
    <xdr:to>
      <xdr:col>85</xdr:col>
      <xdr:colOff>177800</xdr:colOff>
      <xdr:row>39</xdr:row>
      <xdr:rowOff>148868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733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39</xdr:row>
      <xdr:rowOff>4824</xdr:rowOff>
    </xdr:from>
    <xdr:ext cx="378565"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6913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165429</xdr:rowOff>
    </xdr:from>
    <xdr:to>
      <xdr:col>85</xdr:col>
      <xdr:colOff>126364</xdr:colOff>
      <xdr:row>78</xdr:row>
      <xdr:rowOff>65349</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166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69176</xdr:rowOff>
    </xdr:from>
    <xdr:ext cx="534377"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44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65349</xdr:rowOff>
    </xdr:from>
    <xdr:to>
      <xdr:col>86</xdr:col>
      <xdr:colOff>25400</xdr:colOff>
      <xdr:row>78</xdr:row>
      <xdr:rowOff>65349</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438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112106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942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165429</xdr:rowOff>
    </xdr:from>
    <xdr:to>
      <xdr:col>86</xdr:col>
      <xdr:colOff>25400</xdr:colOff>
      <xdr:row>70</xdr:row>
      <xdr:rowOff>165429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166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170438</xdr:rowOff>
    </xdr:from>
    <xdr:to>
      <xdr:col>85</xdr:col>
      <xdr:colOff>127000</xdr:colOff>
      <xdr:row>78</xdr:row>
      <xdr:rowOff>5685</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5481300" y="13372088"/>
          <a:ext cx="838200" cy="6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107077</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137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84200</xdr:rowOff>
    </xdr:from>
    <xdr:to>
      <xdr:col>85</xdr:col>
      <xdr:colOff>177800</xdr:colOff>
      <xdr:row>78</xdr:row>
      <xdr:rowOff>14350</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8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157249</xdr:rowOff>
    </xdr:from>
    <xdr:to>
      <xdr:col>81</xdr:col>
      <xdr:colOff>50800</xdr:colOff>
      <xdr:row>77</xdr:row>
      <xdr:rowOff>170438</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4592300" y="13358899"/>
          <a:ext cx="889000" cy="13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83582</xdr:rowOff>
    </xdr:from>
    <xdr:to>
      <xdr:col>81</xdr:col>
      <xdr:colOff>101600</xdr:colOff>
      <xdr:row>78</xdr:row>
      <xdr:rowOff>13732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28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30259</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306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147524</xdr:rowOff>
    </xdr:from>
    <xdr:to>
      <xdr:col>76</xdr:col>
      <xdr:colOff>114300</xdr:colOff>
      <xdr:row>77</xdr:row>
      <xdr:rowOff>157249</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3703300" y="13349174"/>
          <a:ext cx="889000" cy="9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83063</xdr:rowOff>
    </xdr:from>
    <xdr:to>
      <xdr:col>76</xdr:col>
      <xdr:colOff>165100</xdr:colOff>
      <xdr:row>78</xdr:row>
      <xdr:rowOff>13213</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8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29740</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3059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147524</xdr:rowOff>
    </xdr:from>
    <xdr:to>
      <xdr:col>71</xdr:col>
      <xdr:colOff>177800</xdr:colOff>
      <xdr:row>77</xdr:row>
      <xdr:rowOff>167177</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349174"/>
          <a:ext cx="889000" cy="1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88832</xdr:rowOff>
    </xdr:from>
    <xdr:to>
      <xdr:col>72</xdr:col>
      <xdr:colOff>38100</xdr:colOff>
      <xdr:row>78</xdr:row>
      <xdr:rowOff>18982</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9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35509</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3065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99155</xdr:rowOff>
    </xdr:from>
    <xdr:to>
      <xdr:col>67</xdr:col>
      <xdr:colOff>101600</xdr:colOff>
      <xdr:row>78</xdr:row>
      <xdr:rowOff>29305</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30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45832</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307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126335</xdr:rowOff>
    </xdr:from>
    <xdr:to>
      <xdr:col>85</xdr:col>
      <xdr:colOff>177800</xdr:colOff>
      <xdr:row>78</xdr:row>
      <xdr:rowOff>56485</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32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62626</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26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119638</xdr:rowOff>
    </xdr:from>
    <xdr:to>
      <xdr:col>81</xdr:col>
      <xdr:colOff>101600</xdr:colOff>
      <xdr:row>78</xdr:row>
      <xdr:rowOff>49788</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321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40915</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414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106449</xdr:rowOff>
    </xdr:from>
    <xdr:to>
      <xdr:col>76</xdr:col>
      <xdr:colOff>165100</xdr:colOff>
      <xdr:row>78</xdr:row>
      <xdr:rowOff>36599</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308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27726</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400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96724</xdr:rowOff>
    </xdr:from>
    <xdr:to>
      <xdr:col>72</xdr:col>
      <xdr:colOff>38100</xdr:colOff>
      <xdr:row>78</xdr:row>
      <xdr:rowOff>26874</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9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18001</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391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116377</xdr:rowOff>
    </xdr:from>
    <xdr:to>
      <xdr:col>67</xdr:col>
      <xdr:colOff>101600</xdr:colOff>
      <xdr:row>78</xdr:row>
      <xdr:rowOff>46527</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318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37654</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410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163291</xdr:rowOff>
    </xdr:from>
    <xdr:to>
      <xdr:col>85</xdr:col>
      <xdr:colOff>126364</xdr:colOff>
      <xdr:row>99</xdr:row>
      <xdr:rowOff>42774</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593791"/>
          <a:ext cx="1269" cy="1422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46601</xdr:rowOff>
    </xdr:from>
    <xdr:ext cx="378565"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201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42774</xdr:rowOff>
    </xdr:from>
    <xdr:to>
      <xdr:col>86</xdr:col>
      <xdr:colOff>25400</xdr:colOff>
      <xdr:row>99</xdr:row>
      <xdr:rowOff>42774</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16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109968</xdr:rowOff>
    </xdr:from>
    <xdr:ext cx="599010"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369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163291</xdr:rowOff>
    </xdr:from>
    <xdr:to>
      <xdr:col>86</xdr:col>
      <xdr:colOff>25400</xdr:colOff>
      <xdr:row>90</xdr:row>
      <xdr:rowOff>163291</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593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99487</xdr:rowOff>
    </xdr:from>
    <xdr:to>
      <xdr:col>85</xdr:col>
      <xdr:colOff>127000</xdr:colOff>
      <xdr:row>98</xdr:row>
      <xdr:rowOff>116867</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5481300" y="16901587"/>
          <a:ext cx="838200" cy="1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56289</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858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77862</xdr:rowOff>
    </xdr:from>
    <xdr:to>
      <xdr:col>85</xdr:col>
      <xdr:colOff>177800</xdr:colOff>
      <xdr:row>99</xdr:row>
      <xdr:rowOff>8012</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87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116867</xdr:rowOff>
    </xdr:from>
    <xdr:to>
      <xdr:col>81</xdr:col>
      <xdr:colOff>50800</xdr:colOff>
      <xdr:row>98</xdr:row>
      <xdr:rowOff>124440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4592300" y="16918967"/>
          <a:ext cx="889000" cy="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79449</xdr:rowOff>
    </xdr:from>
    <xdr:to>
      <xdr:col>81</xdr:col>
      <xdr:colOff>101600</xdr:colOff>
      <xdr:row>99</xdr:row>
      <xdr:rowOff>9599</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88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726</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697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102541</xdr:rowOff>
    </xdr:from>
    <xdr:to>
      <xdr:col>76</xdr:col>
      <xdr:colOff>114300</xdr:colOff>
      <xdr:row>98</xdr:row>
      <xdr:rowOff>124440</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3703300" y="16904641"/>
          <a:ext cx="889000" cy="21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81347</xdr:rowOff>
    </xdr:from>
    <xdr:to>
      <xdr:col>76</xdr:col>
      <xdr:colOff>165100</xdr:colOff>
      <xdr:row>99</xdr:row>
      <xdr:rowOff>11497</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88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2624</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976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102541</xdr:rowOff>
    </xdr:from>
    <xdr:to>
      <xdr:col>71</xdr:col>
      <xdr:colOff>177800</xdr:colOff>
      <xdr:row>98</xdr:row>
      <xdr:rowOff>145679</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2814300" y="16904641"/>
          <a:ext cx="889000" cy="43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72574</xdr:rowOff>
    </xdr:from>
    <xdr:to>
      <xdr:col>72</xdr:col>
      <xdr:colOff>38100</xdr:colOff>
      <xdr:row>99</xdr:row>
      <xdr:rowOff>2724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87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165301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967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104654</xdr:rowOff>
    </xdr:from>
    <xdr:to>
      <xdr:col>67</xdr:col>
      <xdr:colOff>101600</xdr:colOff>
      <xdr:row>99</xdr:row>
      <xdr:rowOff>34804</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906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25931</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6999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48687</xdr:rowOff>
    </xdr:from>
    <xdr:to>
      <xdr:col>85</xdr:col>
      <xdr:colOff>177800</xdr:colOff>
      <xdr:row>98</xdr:row>
      <xdr:rowOff>150287</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850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8064</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638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66067</xdr:rowOff>
    </xdr:from>
    <xdr:to>
      <xdr:col>81</xdr:col>
      <xdr:colOff>101600</xdr:colOff>
      <xdr:row>98</xdr:row>
      <xdr:rowOff>167667</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868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12744</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14111" y="16643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73640</xdr:rowOff>
    </xdr:from>
    <xdr:to>
      <xdr:col>76</xdr:col>
      <xdr:colOff>165100</xdr:colOff>
      <xdr:row>99</xdr:row>
      <xdr:rowOff>3790</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87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20317</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6650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51741</xdr:rowOff>
    </xdr:from>
    <xdr:to>
      <xdr:col>72</xdr:col>
      <xdr:colOff>38100</xdr:colOff>
      <xdr:row>98</xdr:row>
      <xdr:rowOff>153341</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6853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169868</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36111" y="16629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94879</xdr:rowOff>
    </xdr:from>
    <xdr:to>
      <xdr:col>67</xdr:col>
      <xdr:colOff>101600</xdr:colOff>
      <xdr:row>99</xdr:row>
      <xdr:rowOff>25029</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896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41556</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47111" y="16672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13088</xdr:rowOff>
    </xdr:from>
    <xdr:to>
      <xdr:col>116</xdr:col>
      <xdr:colOff>62864</xdr:colOff>
      <xdr:row>39</xdr:row>
      <xdr:rowOff>98878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328038"/>
          <a:ext cx="1269" cy="1457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131215</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10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13088</xdr:rowOff>
    </xdr:from>
    <xdr:to>
      <xdr:col>116</xdr:col>
      <xdr:colOff>152400</xdr:colOff>
      <xdr:row>31</xdr:row>
      <xdr:rowOff>13088</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328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160927</xdr:rowOff>
    </xdr:from>
    <xdr:to>
      <xdr:col>116</xdr:col>
      <xdr:colOff>63500</xdr:colOff>
      <xdr:row>39</xdr:row>
      <xdr:rowOff>21513</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21323300" y="6676027"/>
          <a:ext cx="838200" cy="32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109230</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452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86353</xdr:rowOff>
    </xdr:from>
    <xdr:to>
      <xdr:col>116</xdr:col>
      <xdr:colOff>114300</xdr:colOff>
      <xdr:row>39</xdr:row>
      <xdr:rowOff>16503</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601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148877</xdr:rowOff>
    </xdr:from>
    <xdr:to>
      <xdr:col>111</xdr:col>
      <xdr:colOff>177800</xdr:colOff>
      <xdr:row>39</xdr:row>
      <xdr:rowOff>21513</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434300" y="6663977"/>
          <a:ext cx="889000" cy="44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71918</xdr:rowOff>
    </xdr:from>
    <xdr:to>
      <xdr:col>112</xdr:col>
      <xdr:colOff>38100</xdr:colOff>
      <xdr:row>39</xdr:row>
      <xdr:rowOff>2068</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587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18595</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6362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143097</xdr:rowOff>
    </xdr:from>
    <xdr:to>
      <xdr:col>107</xdr:col>
      <xdr:colOff>50800</xdr:colOff>
      <xdr:row>38</xdr:row>
      <xdr:rowOff>148877</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19545300" y="6658197"/>
          <a:ext cx="889000" cy="5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93929</xdr:rowOff>
    </xdr:from>
    <xdr:to>
      <xdr:col>107</xdr:col>
      <xdr:colOff>101600</xdr:colOff>
      <xdr:row>39</xdr:row>
      <xdr:rowOff>24079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0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40606</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6384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34</xdr:row>
      <xdr:rowOff>4369</xdr:rowOff>
    </xdr:from>
    <xdr:to>
      <xdr:col>102</xdr:col>
      <xdr:colOff>114300</xdr:colOff>
      <xdr:row>38</xdr:row>
      <xdr:rowOff>143097</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8656300" y="5833669"/>
          <a:ext cx="889000" cy="824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101016</xdr:rowOff>
    </xdr:from>
    <xdr:to>
      <xdr:col>102</xdr:col>
      <xdr:colOff>165100</xdr:colOff>
      <xdr:row>39</xdr:row>
      <xdr:rowOff>31166</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16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22293</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6708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91708</xdr:rowOff>
    </xdr:from>
    <xdr:to>
      <xdr:col>98</xdr:col>
      <xdr:colOff>38100</xdr:colOff>
      <xdr:row>39</xdr:row>
      <xdr:rowOff>21858</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60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12985</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699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110127</xdr:rowOff>
    </xdr:from>
    <xdr:to>
      <xdr:col>116</xdr:col>
      <xdr:colOff>114300</xdr:colOff>
      <xdr:row>39</xdr:row>
      <xdr:rowOff>40277</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625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64780</xdr:rowOff>
    </xdr:from>
    <xdr:ext cx="469744"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579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142163</xdr:rowOff>
    </xdr:from>
    <xdr:to>
      <xdr:col>112</xdr:col>
      <xdr:colOff>38100</xdr:colOff>
      <xdr:row>39</xdr:row>
      <xdr:rowOff>72313</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657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63440</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088428" y="6749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98077</xdr:rowOff>
    </xdr:from>
    <xdr:to>
      <xdr:col>107</xdr:col>
      <xdr:colOff>101600</xdr:colOff>
      <xdr:row>39</xdr:row>
      <xdr:rowOff>28227</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613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19354</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199428" y="6705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92297</xdr:rowOff>
    </xdr:from>
    <xdr:to>
      <xdr:col>102</xdr:col>
      <xdr:colOff>165100</xdr:colOff>
      <xdr:row>39</xdr:row>
      <xdr:rowOff>22447</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60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38973</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10428" y="6382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33</xdr:row>
      <xdr:rowOff>125019</xdr:rowOff>
    </xdr:from>
    <xdr:to>
      <xdr:col>98</xdr:col>
      <xdr:colOff>38100</xdr:colOff>
      <xdr:row>34</xdr:row>
      <xdr:rowOff>55169</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5782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32</xdr:row>
      <xdr:rowOff>71696</xdr:rowOff>
    </xdr:from>
    <xdr:ext cx="534377"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389111" y="5558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53</xdr:row>
      <xdr:rowOff>168927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130827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99078</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671578"/>
          <a:ext cx="1269" cy="1488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45755</xdr:rowOff>
    </xdr:from>
    <xdr:ext cx="599010"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446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99078</xdr:rowOff>
    </xdr:from>
    <xdr:to>
      <xdr:col>116</xdr:col>
      <xdr:colOff>152400</xdr:colOff>
      <xdr:row>50</xdr:row>
      <xdr:rowOff>99078</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37234</xdr:rowOff>
    </xdr:from>
    <xdr:to>
      <xdr:col>116</xdr:col>
      <xdr:colOff>63500</xdr:colOff>
      <xdr:row>59</xdr:row>
      <xdr:rowOff>37295</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1323300" y="10152784"/>
          <a:ext cx="838200" cy="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129181</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18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106304</xdr:rowOff>
    </xdr:from>
    <xdr:to>
      <xdr:col>116</xdr:col>
      <xdr:colOff>114300</xdr:colOff>
      <xdr:row>59</xdr:row>
      <xdr:rowOff>36454</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5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37295</xdr:rowOff>
    </xdr:from>
    <xdr:to>
      <xdr:col>111</xdr:col>
      <xdr:colOff>177800</xdr:colOff>
      <xdr:row>59</xdr:row>
      <xdr:rowOff>38156</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10152845"/>
          <a:ext cx="889000" cy="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119190</xdr:rowOff>
    </xdr:from>
    <xdr:to>
      <xdr:col>112</xdr:col>
      <xdr:colOff>38100</xdr:colOff>
      <xdr:row>59</xdr:row>
      <xdr:rowOff>49340</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6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65867</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83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37919</xdr:rowOff>
    </xdr:from>
    <xdr:to>
      <xdr:col>107</xdr:col>
      <xdr:colOff>50800</xdr:colOff>
      <xdr:row>59</xdr:row>
      <xdr:rowOff>38156</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9545300" y="10153469"/>
          <a:ext cx="889000" cy="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119997</xdr:rowOff>
    </xdr:from>
    <xdr:to>
      <xdr:col>107</xdr:col>
      <xdr:colOff>101600</xdr:colOff>
      <xdr:row>59</xdr:row>
      <xdr:rowOff>50147</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6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66674</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83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37919</xdr:rowOff>
    </xdr:from>
    <xdr:to>
      <xdr:col>102</xdr:col>
      <xdr:colOff>114300</xdr:colOff>
      <xdr:row>59</xdr:row>
      <xdr:rowOff>38697</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656300" y="10153469"/>
          <a:ext cx="889000" cy="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122344</xdr:rowOff>
    </xdr:from>
    <xdr:to>
      <xdr:col>102</xdr:col>
      <xdr:colOff>165100</xdr:colOff>
      <xdr:row>59</xdr:row>
      <xdr:rowOff>52494</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6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69021</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841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117185</xdr:rowOff>
    </xdr:from>
    <xdr:to>
      <xdr:col>98</xdr:col>
      <xdr:colOff>38100</xdr:colOff>
      <xdr:row>59</xdr:row>
      <xdr:rowOff>47335</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63862</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836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157884</xdr:rowOff>
    </xdr:from>
    <xdr:to>
      <xdr:col>116</xdr:col>
      <xdr:colOff>114300</xdr:colOff>
      <xdr:row>59</xdr:row>
      <xdr:rowOff>88034</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101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84731</xdr:rowOff>
    </xdr:from>
    <xdr:ext cx="378565"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88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157945</xdr:rowOff>
    </xdr:from>
    <xdr:to>
      <xdr:col>112</xdr:col>
      <xdr:colOff>38100</xdr:colOff>
      <xdr:row>59</xdr:row>
      <xdr:rowOff>88095</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102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79222</xdr:rowOff>
    </xdr:from>
    <xdr:ext cx="378565"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4017" y="101947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158806</xdr:rowOff>
    </xdr:from>
    <xdr:to>
      <xdr:col>107</xdr:col>
      <xdr:colOff>101600</xdr:colOff>
      <xdr:row>59</xdr:row>
      <xdr:rowOff>88956</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10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80083</xdr:rowOff>
    </xdr:from>
    <xdr:ext cx="378565"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245017" y="101956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158569</xdr:rowOff>
    </xdr:from>
    <xdr:to>
      <xdr:col>102</xdr:col>
      <xdr:colOff>165100</xdr:colOff>
      <xdr:row>59</xdr:row>
      <xdr:rowOff>88719</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102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79846</xdr:rowOff>
    </xdr:from>
    <xdr:ext cx="378565"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6017" y="10195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159347</xdr:rowOff>
    </xdr:from>
    <xdr:to>
      <xdr:col>98</xdr:col>
      <xdr:colOff>38100</xdr:colOff>
      <xdr:row>59</xdr:row>
      <xdr:rowOff>89497</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103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80624</xdr:rowOff>
    </xdr:from>
    <xdr:ext cx="378565"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7017" y="101961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7" name="繰出金グラフ枠">
          <a:extLst>
            <a:ext uri="{FF2B5EF4-FFF2-40B4-BE49-F238E27FC236}">
              <a16:creationId xmlns:a16="http://schemas.microsoft.com/office/drawing/2014/main" id="{00000000-0008-0000-0600-00004F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145606</xdr:rowOff>
    </xdr:from>
    <xdr:to>
      <xdr:col>116</xdr:col>
      <xdr:colOff>62864</xdr:colOff>
      <xdr:row>77</xdr:row>
      <xdr:rowOff>158311</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2159595" y="12147106"/>
          <a:ext cx="1269" cy="1212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162138</xdr:rowOff>
    </xdr:from>
    <xdr:ext cx="534377" cy="259045"/>
    <xdr:sp macro="" textlink="">
      <xdr:nvSpPr>
        <xdr:cNvPr id="849" name="繰出金最小値テキスト">
          <a:extLst>
            <a:ext uri="{FF2B5EF4-FFF2-40B4-BE49-F238E27FC236}">
              <a16:creationId xmlns:a16="http://schemas.microsoft.com/office/drawing/2014/main" id="{00000000-0008-0000-0600-000051030000}"/>
            </a:ext>
          </a:extLst>
        </xdr:cNvPr>
        <xdr:cNvSpPr txBox="1"/>
      </xdr:nvSpPr>
      <xdr:spPr>
        <a:xfrm>
          <a:off x="22212300" y="1336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158311</xdr:rowOff>
    </xdr:from>
    <xdr:to>
      <xdr:col>116</xdr:col>
      <xdr:colOff>152400</xdr:colOff>
      <xdr:row>77</xdr:row>
      <xdr:rowOff>158311</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3359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92283</xdr:rowOff>
    </xdr:from>
    <xdr:ext cx="534377" cy="259045"/>
    <xdr:sp macro="" textlink="">
      <xdr:nvSpPr>
        <xdr:cNvPr id="851" name="繰出金最大値テキスト">
          <a:extLst>
            <a:ext uri="{FF2B5EF4-FFF2-40B4-BE49-F238E27FC236}">
              <a16:creationId xmlns:a16="http://schemas.microsoft.com/office/drawing/2014/main" id="{00000000-0008-0000-0600-000053030000}"/>
            </a:ext>
          </a:extLst>
        </xdr:cNvPr>
        <xdr:cNvSpPr txBox="1"/>
      </xdr:nvSpPr>
      <xdr:spPr>
        <a:xfrm>
          <a:off x="22212300" y="1192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145606</xdr:rowOff>
    </xdr:from>
    <xdr:to>
      <xdr:col>116</xdr:col>
      <xdr:colOff>152400</xdr:colOff>
      <xdr:row>70</xdr:row>
      <xdr:rowOff>145606</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214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2273</xdr:rowOff>
    </xdr:from>
    <xdr:to>
      <xdr:col>116</xdr:col>
      <xdr:colOff>63500</xdr:colOff>
      <xdr:row>76</xdr:row>
      <xdr:rowOff>33420</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1323300" y="13032473"/>
          <a:ext cx="838200" cy="3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2601</xdr:rowOff>
    </xdr:from>
    <xdr:ext cx="534377" cy="259045"/>
    <xdr:sp macro="" textlink="">
      <xdr:nvSpPr>
        <xdr:cNvPr id="854" name="繰出金平均値テキスト">
          <a:extLst>
            <a:ext uri="{FF2B5EF4-FFF2-40B4-BE49-F238E27FC236}">
              <a16:creationId xmlns:a16="http://schemas.microsoft.com/office/drawing/2014/main" id="{00000000-0008-0000-0600-000056030000}"/>
            </a:ext>
          </a:extLst>
        </xdr:cNvPr>
        <xdr:cNvSpPr txBox="1"/>
      </xdr:nvSpPr>
      <xdr:spPr>
        <a:xfrm>
          <a:off x="22212300" y="126899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151174</xdr:rowOff>
    </xdr:from>
    <xdr:to>
      <xdr:col>116</xdr:col>
      <xdr:colOff>114300</xdr:colOff>
      <xdr:row>75</xdr:row>
      <xdr:rowOff>81324</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2110700" y="1283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33420</xdr:rowOff>
    </xdr:from>
    <xdr:to>
      <xdr:col>111</xdr:col>
      <xdr:colOff>177800</xdr:colOff>
      <xdr:row>76</xdr:row>
      <xdr:rowOff>53956</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20434300" y="13063620"/>
          <a:ext cx="889000" cy="20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136639</xdr:rowOff>
    </xdr:from>
    <xdr:to>
      <xdr:col>112</xdr:col>
      <xdr:colOff>38100</xdr:colOff>
      <xdr:row>75</xdr:row>
      <xdr:rowOff>66789</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1272500" y="12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83316</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056111" y="12599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53956</xdr:rowOff>
    </xdr:from>
    <xdr:to>
      <xdr:col>107</xdr:col>
      <xdr:colOff>50800</xdr:colOff>
      <xdr:row>76</xdr:row>
      <xdr:rowOff>75845</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19545300" y="13084156"/>
          <a:ext cx="889000" cy="21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170149</xdr:rowOff>
    </xdr:from>
    <xdr:to>
      <xdr:col>107</xdr:col>
      <xdr:colOff>101600</xdr:colOff>
      <xdr:row>75</xdr:row>
      <xdr:rowOff>100299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0383500" y="12857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116826</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0167111" y="12632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75845</xdr:rowOff>
    </xdr:from>
    <xdr:to>
      <xdr:col>102</xdr:col>
      <xdr:colOff>114300</xdr:colOff>
      <xdr:row>76</xdr:row>
      <xdr:rowOff>87103</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8656300" y="13106045"/>
          <a:ext cx="889000" cy="11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8719</xdr:rowOff>
    </xdr:from>
    <xdr:to>
      <xdr:col>102</xdr:col>
      <xdr:colOff>165100</xdr:colOff>
      <xdr:row>75</xdr:row>
      <xdr:rowOff>110319</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9494500" y="12867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126846</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278111" y="12642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45238</xdr:rowOff>
    </xdr:from>
    <xdr:to>
      <xdr:col>98</xdr:col>
      <xdr:colOff>38100</xdr:colOff>
      <xdr:row>75</xdr:row>
      <xdr:rowOff>146838</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8605500" y="1290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163365</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389111" y="12679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122924</xdr:rowOff>
    </xdr:from>
    <xdr:to>
      <xdr:col>116</xdr:col>
      <xdr:colOff>114300</xdr:colOff>
      <xdr:row>76</xdr:row>
      <xdr:rowOff>53073</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2110700" y="1298167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101351</xdr:rowOff>
    </xdr:from>
    <xdr:ext cx="534377" cy="259045"/>
    <xdr:sp macro="" textlink="">
      <xdr:nvSpPr>
        <xdr:cNvPr id="873" name="繰出金該当値テキスト">
          <a:extLst>
            <a:ext uri="{FF2B5EF4-FFF2-40B4-BE49-F238E27FC236}">
              <a16:creationId xmlns:a16="http://schemas.microsoft.com/office/drawing/2014/main" id="{00000000-0008-0000-0600-000069030000}"/>
            </a:ext>
          </a:extLst>
        </xdr:cNvPr>
        <xdr:cNvSpPr txBox="1"/>
      </xdr:nvSpPr>
      <xdr:spPr>
        <a:xfrm>
          <a:off x="22212300" y="12960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154070</xdr:rowOff>
    </xdr:from>
    <xdr:to>
      <xdr:col>112</xdr:col>
      <xdr:colOff>38100</xdr:colOff>
      <xdr:row>76</xdr:row>
      <xdr:rowOff>84220</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1272500" y="13012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75347</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056111" y="13105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3156</xdr:rowOff>
    </xdr:from>
    <xdr:to>
      <xdr:col>107</xdr:col>
      <xdr:colOff>101600</xdr:colOff>
      <xdr:row>76</xdr:row>
      <xdr:rowOff>104756</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0383500" y="13033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95883</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0167111" y="13126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25045</xdr:rowOff>
    </xdr:from>
    <xdr:to>
      <xdr:col>102</xdr:col>
      <xdr:colOff>165100</xdr:colOff>
      <xdr:row>76</xdr:row>
      <xdr:rowOff>126645</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494500" y="1305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117772</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278111" y="13147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36303</xdr:rowOff>
    </xdr:from>
    <xdr:to>
      <xdr:col>98</xdr:col>
      <xdr:colOff>38100</xdr:colOff>
      <xdr:row>76</xdr:row>
      <xdr:rowOff>137903</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8605500" y="13066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129030</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389111" y="13159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35577</xdr:rowOff>
    </xdr:from>
    <xdr:ext cx="467179"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93</xdr:row>
      <xdr:rowOff>168927</xdr:rowOff>
    </xdr:from>
    <xdr:ext cx="46717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91</xdr:row>
      <xdr:rowOff>130827</xdr:rowOff>
    </xdr:from>
    <xdr:ext cx="46717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89</xdr:row>
      <xdr:rowOff>92727</xdr:rowOff>
    </xdr:from>
    <xdr:ext cx="46717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7820821" y="1535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87</xdr:row>
      <xdr:rowOff>54627</xdr:rowOff>
    </xdr:from>
    <xdr:ext cx="531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a:extLst>
            <a:ext uri="{FF2B5EF4-FFF2-40B4-BE49-F238E27FC236}">
              <a16:creationId xmlns:a16="http://schemas.microsoft.com/office/drawing/2014/main" id="{00000000-0008-0000-0600-000088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90</xdr:row>
      <xdr:rowOff>34353</xdr:rowOff>
    </xdr:from>
    <xdr:to>
      <xdr:col>116</xdr:col>
      <xdr:colOff>62864</xdr:colOff>
      <xdr:row>99</xdr:row>
      <xdr:rowOff>44450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flipV="1">
          <a:off x="22159595" y="15464853"/>
          <a:ext cx="1269" cy="1553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91267</xdr:rowOff>
    </xdr:from>
    <xdr:ext cx="249299" cy="259045"/>
    <xdr:sp macro="" textlink="">
      <xdr:nvSpPr>
        <xdr:cNvPr id="906" name="前年度繰上充用金最小値テキスト">
          <a:extLst>
            <a:ext uri="{FF2B5EF4-FFF2-40B4-BE49-F238E27FC236}">
              <a16:creationId xmlns:a16="http://schemas.microsoft.com/office/drawing/2014/main" id="{00000000-0008-0000-0600-00008A030000}"/>
            </a:ext>
          </a:extLst>
        </xdr:cNvPr>
        <xdr:cNvSpPr txBox="1"/>
      </xdr:nvSpPr>
      <xdr:spPr>
        <a:xfrm>
          <a:off x="22212300" y="17064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88</xdr:row>
      <xdr:rowOff>152480</xdr:rowOff>
    </xdr:from>
    <xdr:ext cx="469744" cy="259045"/>
    <xdr:sp macro="" textlink="">
      <xdr:nvSpPr>
        <xdr:cNvPr id="908" name="前年度繰上充用金最大値テキスト">
          <a:extLst>
            <a:ext uri="{FF2B5EF4-FFF2-40B4-BE49-F238E27FC236}">
              <a16:creationId xmlns:a16="http://schemas.microsoft.com/office/drawing/2014/main" id="{00000000-0008-0000-0600-00008C030000}"/>
            </a:ext>
          </a:extLst>
        </xdr:cNvPr>
        <xdr:cNvSpPr txBox="1"/>
      </xdr:nvSpPr>
      <xdr:spPr>
        <a:xfrm>
          <a:off x="22212300" y="15240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90</xdr:row>
      <xdr:rowOff>34353</xdr:rowOff>
    </xdr:from>
    <xdr:to>
      <xdr:col>116</xdr:col>
      <xdr:colOff>152400</xdr:colOff>
      <xdr:row>90</xdr:row>
      <xdr:rowOff>34353</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2072600" y="15464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99</xdr:row>
      <xdr:rowOff>44450</xdr:rowOff>
    </xdr:from>
    <xdr:to>
      <xdr:col>116</xdr:col>
      <xdr:colOff>63500</xdr:colOff>
      <xdr:row>99</xdr:row>
      <xdr:rowOff>44450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8717</xdr:rowOff>
    </xdr:from>
    <xdr:ext cx="313932" cy="259045"/>
    <xdr:sp macro="" textlink="">
      <xdr:nvSpPr>
        <xdr:cNvPr id="911" name="前年度繰上充用金平均値テキスト">
          <a:extLst>
            <a:ext uri="{FF2B5EF4-FFF2-40B4-BE49-F238E27FC236}">
              <a16:creationId xmlns:a16="http://schemas.microsoft.com/office/drawing/2014/main" id="{00000000-0008-0000-0600-00008F030000}"/>
            </a:ext>
          </a:extLst>
        </xdr:cNvPr>
        <xdr:cNvSpPr txBox="1"/>
      </xdr:nvSpPr>
      <xdr:spPr>
        <a:xfrm>
          <a:off x="22212300" y="16810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157290</xdr:rowOff>
    </xdr:from>
    <xdr:to>
      <xdr:col>116</xdr:col>
      <xdr:colOff>114300</xdr:colOff>
      <xdr:row>99</xdr:row>
      <xdr:rowOff>87440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2110700" y="1695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44450</xdr:rowOff>
    </xdr:from>
    <xdr:to>
      <xdr:col>111</xdr:col>
      <xdr:colOff>177800</xdr:colOff>
      <xdr:row>99</xdr:row>
      <xdr:rowOff>44450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156527</xdr:rowOff>
    </xdr:from>
    <xdr:to>
      <xdr:col>112</xdr:col>
      <xdr:colOff>38100</xdr:colOff>
      <xdr:row>99</xdr:row>
      <xdr:rowOff>86677</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1272500" y="16958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97</xdr:row>
      <xdr:rowOff>103204</xdr:rowOff>
    </xdr:from>
    <xdr:ext cx="313932"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66333" y="1673385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99</xdr:row>
      <xdr:rowOff>44450</xdr:rowOff>
    </xdr:from>
    <xdr:to>
      <xdr:col>107</xdr:col>
      <xdr:colOff>50800</xdr:colOff>
      <xdr:row>99</xdr:row>
      <xdr:rowOff>44450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156147</xdr:rowOff>
    </xdr:from>
    <xdr:to>
      <xdr:col>107</xdr:col>
      <xdr:colOff>101600</xdr:colOff>
      <xdr:row>99</xdr:row>
      <xdr:rowOff>86297</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0383500" y="16958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97</xdr:row>
      <xdr:rowOff>102824</xdr:rowOff>
    </xdr:from>
    <xdr:ext cx="313932"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277333" y="167334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99</xdr:row>
      <xdr:rowOff>44450</xdr:rowOff>
    </xdr:from>
    <xdr:to>
      <xdr:col>102</xdr:col>
      <xdr:colOff>114300</xdr:colOff>
      <xdr:row>99</xdr:row>
      <xdr:rowOff>44450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155575</xdr:rowOff>
    </xdr:from>
    <xdr:to>
      <xdr:col>102</xdr:col>
      <xdr:colOff>165100</xdr:colOff>
      <xdr:row>99</xdr:row>
      <xdr:rowOff>85725</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9494500" y="1695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97</xdr:row>
      <xdr:rowOff>102252</xdr:rowOff>
    </xdr:from>
    <xdr:ext cx="313932"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88333" y="16732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154812</xdr:rowOff>
    </xdr:from>
    <xdr:to>
      <xdr:col>98</xdr:col>
      <xdr:colOff>38100</xdr:colOff>
      <xdr:row>99</xdr:row>
      <xdr:rowOff>84962</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18605500" y="16956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97</xdr:row>
      <xdr:rowOff>101489</xdr:rowOff>
    </xdr:from>
    <xdr:ext cx="313932"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499333" y="167321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98</xdr:row>
      <xdr:rowOff>135717</xdr:rowOff>
    </xdr:from>
    <xdr:ext cx="249299" cy="259045"/>
    <xdr:sp macro="" textlink="">
      <xdr:nvSpPr>
        <xdr:cNvPr id="930" name="前年度繰上充用金該当値テキスト">
          <a:extLst>
            <a:ext uri="{FF2B5EF4-FFF2-40B4-BE49-F238E27FC236}">
              <a16:creationId xmlns:a16="http://schemas.microsoft.com/office/drawing/2014/main" id="{00000000-0008-0000-0600-0000A2030000}"/>
            </a:ext>
          </a:extLst>
        </xdr:cNvPr>
        <xdr:cNvSpPr txBox="1"/>
      </xdr:nvSpPr>
      <xdr:spPr>
        <a:xfrm>
          <a:off x="22212300" y="16937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165100</xdr:rowOff>
    </xdr:from>
    <xdr:to>
      <xdr:col>112</xdr:col>
      <xdr:colOff>38100</xdr:colOff>
      <xdr:row>99</xdr:row>
      <xdr:rowOff>95250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86377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1198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165100</xdr:rowOff>
    </xdr:from>
    <xdr:to>
      <xdr:col>107</xdr:col>
      <xdr:colOff>101600</xdr:colOff>
      <xdr:row>99</xdr:row>
      <xdr:rowOff>95250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86377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20309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165100</xdr:rowOff>
    </xdr:from>
    <xdr:to>
      <xdr:col>102</xdr:col>
      <xdr:colOff>165100</xdr:colOff>
      <xdr:row>99</xdr:row>
      <xdr:rowOff>95250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86377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9420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86377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18531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人件費は、類似団体内平均値の水準にある。前年度と比較してやや増加している主な要因は、給与改定等による増加及び職員数の増加である。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物件費は、依然として類似団体平均を下回っている。前年度と比較して増加している主な要因は、公会計化に伴う学校給食の賄材料費の増加である。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扶助費は、依然として類似団体平均を大きく下回っている。前年度と比較して増加している主な要因は、障害福祉サービス費、保育所委託費及び定額減税補足給付金による増加である。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補助費等は、依然として類似団体平均を大きく下回っている。前年度と比較して減少している主な要因は、公会計化に伴う給食費負担金の減少である。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普通建設事業費は、依然として類似団体平均を上回っている。前年度と比較して若干減少している主な要因は給食調理場統合整備や国府小学校大規模改修の工事完了等によるものである。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積立金は、依然として類似団体平均を上回っている。前年度と比較して増加している主な要因は、応援基金積立金の増加である。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岡山県瀬戸内市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36,160
35,350
125.46
25,580,735
24,839,506
624,038
11,841,346
20,934,444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35.8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170561</xdr:rowOff>
    </xdr:from>
    <xdr:to>
      <xdr:col>24</xdr:col>
      <xdr:colOff>62865</xdr:colOff>
      <xdr:row>39</xdr:row>
      <xdr:rowOff>131890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14061"/>
          <a:ext cx="1270" cy="1504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135717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82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131890</xdr:rowOff>
    </xdr:from>
    <xdr:to>
      <xdr:col>24</xdr:col>
      <xdr:colOff>152400</xdr:colOff>
      <xdr:row>39</xdr:row>
      <xdr:rowOff>131890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818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117238</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8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170561</xdr:rowOff>
    </xdr:from>
    <xdr:to>
      <xdr:col>24</xdr:col>
      <xdr:colOff>152400</xdr:colOff>
      <xdr:row>30</xdr:row>
      <xdr:rowOff>170561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1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72454</xdr:rowOff>
    </xdr:from>
    <xdr:to>
      <xdr:col>24</xdr:col>
      <xdr:colOff>63500</xdr:colOff>
      <xdr:row>38</xdr:row>
      <xdr:rowOff>87313</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6587554"/>
          <a:ext cx="838200" cy="14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96156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2683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73279</xdr:rowOff>
    </xdr:from>
    <xdr:to>
      <xdr:col>24</xdr:col>
      <xdr:colOff>114300</xdr:colOff>
      <xdr:row>38</xdr:row>
      <xdr:rowOff>3429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416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72454</xdr:rowOff>
    </xdr:from>
    <xdr:to>
      <xdr:col>19</xdr:col>
      <xdr:colOff>177800</xdr:colOff>
      <xdr:row>38</xdr:row>
      <xdr:rowOff>76073</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587554"/>
          <a:ext cx="889000" cy="3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104711</xdr:rowOff>
    </xdr:from>
    <xdr:to>
      <xdr:col>20</xdr:col>
      <xdr:colOff>38100</xdr:colOff>
      <xdr:row>38</xdr:row>
      <xdr:rowOff>34861</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4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51388</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23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76073</xdr:rowOff>
    </xdr:from>
    <xdr:to>
      <xdr:col>15</xdr:col>
      <xdr:colOff>50800</xdr:colOff>
      <xdr:row>38</xdr:row>
      <xdr:rowOff>93408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591173"/>
          <a:ext cx="889000" cy="17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127953</xdr:rowOff>
    </xdr:from>
    <xdr:to>
      <xdr:col>15</xdr:col>
      <xdr:colOff>101600</xdr:colOff>
      <xdr:row>38</xdr:row>
      <xdr:rowOff>58103</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471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74630</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46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93408</xdr:rowOff>
    </xdr:from>
    <xdr:to>
      <xdr:col>10</xdr:col>
      <xdr:colOff>114300</xdr:colOff>
      <xdr:row>38</xdr:row>
      <xdr:rowOff>124269</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608508"/>
          <a:ext cx="889000" cy="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138621</xdr:rowOff>
    </xdr:from>
    <xdr:to>
      <xdr:col>10</xdr:col>
      <xdr:colOff>165100</xdr:colOff>
      <xdr:row>38</xdr:row>
      <xdr:rowOff>68771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482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85298</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57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163767</xdr:rowOff>
    </xdr:from>
    <xdr:to>
      <xdr:col>6</xdr:col>
      <xdr:colOff>38100</xdr:colOff>
      <xdr:row>38</xdr:row>
      <xdr:rowOff>93917</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50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110443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826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36513</xdr:rowOff>
    </xdr:from>
    <xdr:to>
      <xdr:col>24</xdr:col>
      <xdr:colOff>114300</xdr:colOff>
      <xdr:row>38</xdr:row>
      <xdr:rowOff>138113</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551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14940</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530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21654</xdr:rowOff>
    </xdr:from>
    <xdr:to>
      <xdr:col>20</xdr:col>
      <xdr:colOff>38100</xdr:colOff>
      <xdr:row>38</xdr:row>
      <xdr:rowOff>123254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53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114381</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629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25273</xdr:rowOff>
    </xdr:from>
    <xdr:to>
      <xdr:col>15</xdr:col>
      <xdr:colOff>101600</xdr:colOff>
      <xdr:row>38</xdr:row>
      <xdr:rowOff>126873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540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118000</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633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42608</xdr:rowOff>
    </xdr:from>
    <xdr:to>
      <xdr:col>10</xdr:col>
      <xdr:colOff>165100</xdr:colOff>
      <xdr:row>38</xdr:row>
      <xdr:rowOff>144208</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55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135335</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650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73469</xdr:rowOff>
    </xdr:from>
    <xdr:to>
      <xdr:col>6</xdr:col>
      <xdr:colOff>38100</xdr:colOff>
      <xdr:row>39</xdr:row>
      <xdr:rowOff>3619</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588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166196</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681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67564</xdr:rowOff>
    </xdr:from>
    <xdr:to>
      <xdr:col>24</xdr:col>
      <xdr:colOff>62865</xdr:colOff>
      <xdr:row>58</xdr:row>
      <xdr:rowOff>156214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40064"/>
          <a:ext cx="1270" cy="1460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160041</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10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156214</xdr:rowOff>
    </xdr:from>
    <xdr:to>
      <xdr:col>24</xdr:col>
      <xdr:colOff>152400</xdr:colOff>
      <xdr:row>58</xdr:row>
      <xdr:rowOff>156214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10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14241</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152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1,196,800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67564</xdr:rowOff>
    </xdr:from>
    <xdr:to>
      <xdr:col>24</xdr:col>
      <xdr:colOff>152400</xdr:colOff>
      <xdr:row>50</xdr:row>
      <xdr:rowOff>67564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4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54194</xdr:rowOff>
    </xdr:from>
    <xdr:to>
      <xdr:col>24</xdr:col>
      <xdr:colOff>63500</xdr:colOff>
      <xdr:row>58</xdr:row>
      <xdr:rowOff>71261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998294"/>
          <a:ext cx="838200" cy="17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9871</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825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158444</xdr:rowOff>
    </xdr:from>
    <xdr:to>
      <xdr:col>24</xdr:col>
      <xdr:colOff>114300</xdr:colOff>
      <xdr:row>58</xdr:row>
      <xdr:rowOff>88594</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93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63969</xdr:rowOff>
    </xdr:from>
    <xdr:to>
      <xdr:col>19</xdr:col>
      <xdr:colOff>177800</xdr:colOff>
      <xdr:row>58</xdr:row>
      <xdr:rowOff>71261</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10008069"/>
          <a:ext cx="889000" cy="7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165064</xdr:rowOff>
    </xdr:from>
    <xdr:to>
      <xdr:col>20</xdr:col>
      <xdr:colOff>38100</xdr:colOff>
      <xdr:row>58</xdr:row>
      <xdr:rowOff>95214</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93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111741</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712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63969</xdr:rowOff>
    </xdr:from>
    <xdr:to>
      <xdr:col>15</xdr:col>
      <xdr:colOff>50800</xdr:colOff>
      <xdr:row>58</xdr:row>
      <xdr:rowOff>75516</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10008069"/>
          <a:ext cx="889000" cy="11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169532</xdr:rowOff>
    </xdr:from>
    <xdr:to>
      <xdr:col>15</xdr:col>
      <xdr:colOff>101600</xdr:colOff>
      <xdr:row>58</xdr:row>
      <xdr:rowOff>99682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94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116209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7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156163</xdr:rowOff>
    </xdr:from>
    <xdr:to>
      <xdr:col>10</xdr:col>
      <xdr:colOff>114300</xdr:colOff>
      <xdr:row>58</xdr:row>
      <xdr:rowOff>75516</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928813"/>
          <a:ext cx="889000" cy="90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166026</xdr:rowOff>
    </xdr:from>
    <xdr:to>
      <xdr:col>10</xdr:col>
      <xdr:colOff>165100</xdr:colOff>
      <xdr:row>58</xdr:row>
      <xdr:rowOff>96176</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9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112703</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713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68942</xdr:rowOff>
    </xdr:from>
    <xdr:to>
      <xdr:col>6</xdr:col>
      <xdr:colOff>38100</xdr:colOff>
      <xdr:row>57</xdr:row>
      <xdr:rowOff>170542</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84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15619</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616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3394</xdr:rowOff>
    </xdr:from>
    <xdr:to>
      <xdr:col>24</xdr:col>
      <xdr:colOff>114300</xdr:colOff>
      <xdr:row>58</xdr:row>
      <xdr:rowOff>104994</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947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136871</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909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20461</xdr:rowOff>
    </xdr:from>
    <xdr:to>
      <xdr:col>20</xdr:col>
      <xdr:colOff>38100</xdr:colOff>
      <xdr:row>58</xdr:row>
      <xdr:rowOff>122061</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964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113188</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10057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13169</xdr:rowOff>
    </xdr:from>
    <xdr:to>
      <xdr:col>15</xdr:col>
      <xdr:colOff>101600</xdr:colOff>
      <xdr:row>58</xdr:row>
      <xdr:rowOff>114769</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957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105896</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10049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24716</xdr:rowOff>
    </xdr:from>
    <xdr:to>
      <xdr:col>10</xdr:col>
      <xdr:colOff>165100</xdr:colOff>
      <xdr:row>58</xdr:row>
      <xdr:rowOff>126316</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96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117443</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10061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105363</xdr:rowOff>
    </xdr:from>
    <xdr:to>
      <xdr:col>6</xdr:col>
      <xdr:colOff>38100</xdr:colOff>
      <xdr:row>58</xdr:row>
      <xdr:rowOff>35513</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878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26640</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970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18304</xdr:rowOff>
    </xdr:from>
    <xdr:to>
      <xdr:col>24</xdr:col>
      <xdr:colOff>62865</xdr:colOff>
      <xdr:row>78</xdr:row>
      <xdr:rowOff>54899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191254"/>
          <a:ext cx="1270" cy="1236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58726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3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54899</xdr:rowOff>
    </xdr:from>
    <xdr:to>
      <xdr:col>24</xdr:col>
      <xdr:colOff>152400</xdr:colOff>
      <xdr:row>78</xdr:row>
      <xdr:rowOff>54899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27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136431</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66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544,673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18304</xdr:rowOff>
    </xdr:from>
    <xdr:to>
      <xdr:col>24</xdr:col>
      <xdr:colOff>152400</xdr:colOff>
      <xdr:row>71</xdr:row>
      <xdr:rowOff>18304</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191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105378</xdr:rowOff>
    </xdr:from>
    <xdr:to>
      <xdr:col>24</xdr:col>
      <xdr:colOff>63500</xdr:colOff>
      <xdr:row>77</xdr:row>
      <xdr:rowOff>140432</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307028"/>
          <a:ext cx="838200" cy="35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162324</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21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139447</xdr:rowOff>
    </xdr:from>
    <xdr:to>
      <xdr:col>24</xdr:col>
      <xdr:colOff>114300</xdr:colOff>
      <xdr:row>77</xdr:row>
      <xdr:rowOff>69597</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6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116980</xdr:rowOff>
    </xdr:from>
    <xdr:to>
      <xdr:col>19</xdr:col>
      <xdr:colOff>177800</xdr:colOff>
      <xdr:row>77</xdr:row>
      <xdr:rowOff>140432</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908300" y="13318630"/>
          <a:ext cx="889000" cy="23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169994</xdr:rowOff>
    </xdr:from>
    <xdr:to>
      <xdr:col>20</xdr:col>
      <xdr:colOff>38100</xdr:colOff>
      <xdr:row>77</xdr:row>
      <xdr:rowOff>100144</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00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116671</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2975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116980</xdr:rowOff>
    </xdr:from>
    <xdr:to>
      <xdr:col>15</xdr:col>
      <xdr:colOff>50800</xdr:colOff>
      <xdr:row>78</xdr:row>
      <xdr:rowOff>33231</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3318630"/>
          <a:ext cx="889000" cy="87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39026</xdr:rowOff>
    </xdr:from>
    <xdr:to>
      <xdr:col>15</xdr:col>
      <xdr:colOff>101600</xdr:colOff>
      <xdr:row>77</xdr:row>
      <xdr:rowOff>140626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4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157153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015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33231</xdr:rowOff>
    </xdr:from>
    <xdr:to>
      <xdr:col>10</xdr:col>
      <xdr:colOff>114300</xdr:colOff>
      <xdr:row>78</xdr:row>
      <xdr:rowOff>37742</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406331"/>
          <a:ext cx="889000" cy="4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10209</xdr:rowOff>
    </xdr:from>
    <xdr:to>
      <xdr:col>10</xdr:col>
      <xdr:colOff>165100</xdr:colOff>
      <xdr:row>77</xdr:row>
      <xdr:rowOff>111809</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1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128336</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2987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101212</xdr:rowOff>
    </xdr:from>
    <xdr:to>
      <xdr:col>6</xdr:col>
      <xdr:colOff>38100</xdr:colOff>
      <xdr:row>78</xdr:row>
      <xdr:rowOff>31362</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302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47889</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078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54578</xdr:rowOff>
    </xdr:from>
    <xdr:to>
      <xdr:col>24</xdr:col>
      <xdr:colOff>114300</xdr:colOff>
      <xdr:row>77</xdr:row>
      <xdr:rowOff>156178</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25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140955</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3171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89632</xdr:rowOff>
    </xdr:from>
    <xdr:to>
      <xdr:col>20</xdr:col>
      <xdr:colOff>38100</xdr:colOff>
      <xdr:row>78</xdr:row>
      <xdr:rowOff>19782</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291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10909</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3384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66180</xdr:rowOff>
    </xdr:from>
    <xdr:to>
      <xdr:col>15</xdr:col>
      <xdr:colOff>101600</xdr:colOff>
      <xdr:row>77</xdr:row>
      <xdr:rowOff>167780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26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158907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360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153881</xdr:rowOff>
    </xdr:from>
    <xdr:to>
      <xdr:col>10</xdr:col>
      <xdr:colOff>165100</xdr:colOff>
      <xdr:row>78</xdr:row>
      <xdr:rowOff>84031</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355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75158</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448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158392</xdr:rowOff>
    </xdr:from>
    <xdr:to>
      <xdr:col>6</xdr:col>
      <xdr:colOff>38100</xdr:colOff>
      <xdr:row>78</xdr:row>
      <xdr:rowOff>88542</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360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79669</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452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96</xdr:row>
      <xdr:rowOff>144434</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6603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94</xdr:row>
      <xdr:rowOff>160763</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6277063"/>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93</xdr:row>
      <xdr:rowOff>5641</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5950491"/>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91</xdr:row>
      <xdr:rowOff>21970</xdr:rowOff>
    </xdr:from>
    <xdr:ext cx="685572"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76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28029</xdr:rowOff>
    </xdr:from>
    <xdr:to>
      <xdr:col>24</xdr:col>
      <xdr:colOff>62865</xdr:colOff>
      <xdr:row>99</xdr:row>
      <xdr:rowOff>89841</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458529"/>
          <a:ext cx="1270" cy="1604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130772</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710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89841</xdr:rowOff>
    </xdr:from>
    <xdr:to>
      <xdr:col>24</xdr:col>
      <xdr:colOff>152400</xdr:colOff>
      <xdr:row>99</xdr:row>
      <xdr:rowOff>89841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706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146156</xdr:rowOff>
    </xdr:from>
    <xdr:ext cx="690189"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2337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4,941,950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28029</xdr:rowOff>
    </xdr:from>
    <xdr:to>
      <xdr:col>24</xdr:col>
      <xdr:colOff>152400</xdr:colOff>
      <xdr:row>90</xdr:row>
      <xdr:rowOff>28029</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458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69828</xdr:rowOff>
    </xdr:from>
    <xdr:to>
      <xdr:col>24</xdr:col>
      <xdr:colOff>63500</xdr:colOff>
      <xdr:row>99</xdr:row>
      <xdr:rowOff>78195</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3797300" y="17043378"/>
          <a:ext cx="838200" cy="8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3771</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977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25344</xdr:rowOff>
    </xdr:from>
    <xdr:to>
      <xdr:col>24</xdr:col>
      <xdr:colOff>114300</xdr:colOff>
      <xdr:row>99</xdr:row>
      <xdr:rowOff>126944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998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76825</xdr:rowOff>
    </xdr:from>
    <xdr:to>
      <xdr:col>19</xdr:col>
      <xdr:colOff>177800</xdr:colOff>
      <xdr:row>99</xdr:row>
      <xdr:rowOff>78195</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2908300" y="17050375"/>
          <a:ext cx="889000" cy="1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99</xdr:row>
      <xdr:rowOff>25888</xdr:rowOff>
    </xdr:from>
    <xdr:to>
      <xdr:col>20</xdr:col>
      <xdr:colOff>38100</xdr:colOff>
      <xdr:row>99</xdr:row>
      <xdr:rowOff>127488</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99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144015</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677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76825</xdr:rowOff>
    </xdr:from>
    <xdr:to>
      <xdr:col>15</xdr:col>
      <xdr:colOff>50800</xdr:colOff>
      <xdr:row>99</xdr:row>
      <xdr:rowOff>80938</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2019300" y="17050375"/>
          <a:ext cx="889000" cy="4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26574</xdr:rowOff>
    </xdr:from>
    <xdr:to>
      <xdr:col>15</xdr:col>
      <xdr:colOff>101600</xdr:colOff>
      <xdr:row>99</xdr:row>
      <xdr:rowOff>128174</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700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119301</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709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80938</xdr:rowOff>
    </xdr:from>
    <xdr:to>
      <xdr:col>10</xdr:col>
      <xdr:colOff>114300</xdr:colOff>
      <xdr:row>99</xdr:row>
      <xdr:rowOff>81262</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7054488"/>
          <a:ext cx="889000" cy="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26995</xdr:rowOff>
    </xdr:from>
    <xdr:to>
      <xdr:col>10</xdr:col>
      <xdr:colOff>165100</xdr:colOff>
      <xdr:row>99</xdr:row>
      <xdr:rowOff>128595</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700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145122</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677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29462</xdr:rowOff>
    </xdr:from>
    <xdr:to>
      <xdr:col>6</xdr:col>
      <xdr:colOff>38100</xdr:colOff>
      <xdr:row>99</xdr:row>
      <xdr:rowOff>131062</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700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147589</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6778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19028</xdr:rowOff>
    </xdr:from>
    <xdr:to>
      <xdr:col>24</xdr:col>
      <xdr:colOff>114300</xdr:colOff>
      <xdr:row>99</xdr:row>
      <xdr:rowOff>120628</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6992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149855</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678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99</xdr:row>
      <xdr:rowOff>27395</xdr:rowOff>
    </xdr:from>
    <xdr:to>
      <xdr:col>20</xdr:col>
      <xdr:colOff>38100</xdr:colOff>
      <xdr:row>99</xdr:row>
      <xdr:rowOff>128995</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700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120122</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7093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99</xdr:row>
      <xdr:rowOff>26025</xdr:rowOff>
    </xdr:from>
    <xdr:to>
      <xdr:col>15</xdr:col>
      <xdr:colOff>101600</xdr:colOff>
      <xdr:row>99</xdr:row>
      <xdr:rowOff>127625</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699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144152</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6774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99</xdr:row>
      <xdr:rowOff>30138</xdr:rowOff>
    </xdr:from>
    <xdr:to>
      <xdr:col>10</xdr:col>
      <xdr:colOff>165100</xdr:colOff>
      <xdr:row>99</xdr:row>
      <xdr:rowOff>131738</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700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122865</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7096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30462</xdr:rowOff>
    </xdr:from>
    <xdr:to>
      <xdr:col>6</xdr:col>
      <xdr:colOff>38100</xdr:colOff>
      <xdr:row>99</xdr:row>
      <xdr:rowOff>132062</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7004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123189</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7096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00000000-0008-0000-07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116187</xdr:rowOff>
    </xdr:from>
    <xdr:to>
      <xdr:col>54</xdr:col>
      <xdr:colOff>189865</xdr:colOff>
      <xdr:row>39</xdr:row>
      <xdr:rowOff>98878</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10475595" y="5259687"/>
          <a:ext cx="1270" cy="1525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2" name="労働費最小値テキスト">
          <a:extLst>
            <a:ext uri="{FF2B5EF4-FFF2-40B4-BE49-F238E27FC236}">
              <a16:creationId xmlns:a16="http://schemas.microsoft.com/office/drawing/2014/main" id="{00000000-0008-0000-0700-000024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62864</xdr:rowOff>
    </xdr:from>
    <xdr:ext cx="469744" cy="259045"/>
    <xdr:sp macro="" textlink="">
      <xdr:nvSpPr>
        <xdr:cNvPr id="294" name="労働費最大値テキスト">
          <a:extLst>
            <a:ext uri="{FF2B5EF4-FFF2-40B4-BE49-F238E27FC236}">
              <a16:creationId xmlns:a16="http://schemas.microsoft.com/office/drawing/2014/main" id="{00000000-0008-0000-0700-000026010000}"/>
            </a:ext>
          </a:extLst>
        </xdr:cNvPr>
        <xdr:cNvSpPr txBox="1"/>
      </xdr:nvSpPr>
      <xdr:spPr>
        <a:xfrm>
          <a:off x="10528300" y="5034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116187</xdr:rowOff>
    </xdr:from>
    <xdr:to>
      <xdr:col>55</xdr:col>
      <xdr:colOff>88900</xdr:colOff>
      <xdr:row>30</xdr:row>
      <xdr:rowOff>116187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525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98878</xdr:rowOff>
    </xdr:from>
    <xdr:to>
      <xdr:col>55</xdr:col>
      <xdr:colOff>0</xdr:colOff>
      <xdr:row>38</xdr:row>
      <xdr:rowOff>100185</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9639300" y="6613978"/>
          <a:ext cx="838200" cy="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127126</xdr:rowOff>
    </xdr:from>
    <xdr:ext cx="378565" cy="259045"/>
    <xdr:sp macro="" textlink="">
      <xdr:nvSpPr>
        <xdr:cNvPr id="297" name="労働費平均値テキスト">
          <a:extLst>
            <a:ext uri="{FF2B5EF4-FFF2-40B4-BE49-F238E27FC236}">
              <a16:creationId xmlns:a16="http://schemas.microsoft.com/office/drawing/2014/main" id="{00000000-0008-0000-0700-000029010000}"/>
            </a:ext>
          </a:extLst>
        </xdr:cNvPr>
        <xdr:cNvSpPr txBox="1"/>
      </xdr:nvSpPr>
      <xdr:spPr>
        <a:xfrm>
          <a:off x="10528300" y="629932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104249</xdr:rowOff>
    </xdr:from>
    <xdr:to>
      <xdr:col>55</xdr:col>
      <xdr:colOff>50800</xdr:colOff>
      <xdr:row>38</xdr:row>
      <xdr:rowOff>34399</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104267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100185</xdr:rowOff>
    </xdr:from>
    <xdr:to>
      <xdr:col>50</xdr:col>
      <xdr:colOff>114300</xdr:colOff>
      <xdr:row>38</xdr:row>
      <xdr:rowOff>100512</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flipV="1">
          <a:off x="8750300" y="6615285"/>
          <a:ext cx="889000" cy="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132007</xdr:rowOff>
    </xdr:from>
    <xdr:to>
      <xdr:col>50</xdr:col>
      <xdr:colOff>165100</xdr:colOff>
      <xdr:row>38</xdr:row>
      <xdr:rowOff>62157</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9588500" y="6475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78684</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50017" y="62508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100512</xdr:rowOff>
    </xdr:from>
    <xdr:to>
      <xdr:col>45</xdr:col>
      <xdr:colOff>177800</xdr:colOff>
      <xdr:row>38</xdr:row>
      <xdr:rowOff>101164</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flipV="1">
          <a:off x="7861300" y="6615612"/>
          <a:ext cx="889000" cy="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119271</xdr:rowOff>
    </xdr:from>
    <xdr:to>
      <xdr:col>46</xdr:col>
      <xdr:colOff>38100</xdr:colOff>
      <xdr:row>38</xdr:row>
      <xdr:rowOff>49421</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8699500" y="646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65948</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61017" y="62381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101164</xdr:rowOff>
    </xdr:from>
    <xdr:to>
      <xdr:col>41</xdr:col>
      <xdr:colOff>50800</xdr:colOff>
      <xdr:row>38</xdr:row>
      <xdr:rowOff>102798</xdr:rowOff>
    </xdr:to>
    <xdr:cxnSp macro="">
      <xdr:nvCxnSpPr>
        <xdr:cNvPr id="305" name="直線コネクタ 304">
          <a:extLst>
            <a:ext uri="{FF2B5EF4-FFF2-40B4-BE49-F238E27FC236}">
              <a16:creationId xmlns:a16="http://schemas.microsoft.com/office/drawing/2014/main" id="{00000000-0008-0000-0700-000031010000}"/>
            </a:ext>
          </a:extLst>
        </xdr:cNvPr>
        <xdr:cNvCxnSpPr/>
      </xdr:nvCxnSpPr>
      <xdr:spPr>
        <a:xfrm flipV="1">
          <a:off x="6972300" y="6616264"/>
          <a:ext cx="8890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132987</xdr:rowOff>
    </xdr:from>
    <xdr:to>
      <xdr:col>41</xdr:col>
      <xdr:colOff>101600</xdr:colOff>
      <xdr:row>38</xdr:row>
      <xdr:rowOff>63137</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7810500" y="647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79664</xdr:rowOff>
    </xdr:from>
    <xdr:ext cx="378565"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2017" y="62518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158133</xdr:rowOff>
    </xdr:from>
    <xdr:to>
      <xdr:col>36</xdr:col>
      <xdr:colOff>165100</xdr:colOff>
      <xdr:row>38</xdr:row>
      <xdr:rowOff>88283</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6921500" y="6501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104810</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3017" y="62770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48078</xdr:rowOff>
    </xdr:from>
    <xdr:to>
      <xdr:col>55</xdr:col>
      <xdr:colOff>50800</xdr:colOff>
      <xdr:row>38</xdr:row>
      <xdr:rowOff>149678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10426700" y="65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26505</xdr:rowOff>
    </xdr:from>
    <xdr:ext cx="378565" cy="259045"/>
    <xdr:sp macro="" textlink="">
      <xdr:nvSpPr>
        <xdr:cNvPr id="316" name="労働費該当値テキスト">
          <a:extLst>
            <a:ext uri="{FF2B5EF4-FFF2-40B4-BE49-F238E27FC236}">
              <a16:creationId xmlns:a16="http://schemas.microsoft.com/office/drawing/2014/main" id="{00000000-0008-0000-0700-00003C010000}"/>
            </a:ext>
          </a:extLst>
        </xdr:cNvPr>
        <xdr:cNvSpPr txBox="1"/>
      </xdr:nvSpPr>
      <xdr:spPr>
        <a:xfrm>
          <a:off x="10528300" y="65416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49385</xdr:rowOff>
    </xdr:from>
    <xdr:to>
      <xdr:col>50</xdr:col>
      <xdr:colOff>165100</xdr:colOff>
      <xdr:row>38</xdr:row>
      <xdr:rowOff>150985</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9588500" y="6564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142112</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9450017" y="66572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49712</xdr:rowOff>
    </xdr:from>
    <xdr:to>
      <xdr:col>46</xdr:col>
      <xdr:colOff>38100</xdr:colOff>
      <xdr:row>38</xdr:row>
      <xdr:rowOff>151312</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8699500" y="656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142439</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8561017" y="66575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50364</xdr:rowOff>
    </xdr:from>
    <xdr:to>
      <xdr:col>41</xdr:col>
      <xdr:colOff>101600</xdr:colOff>
      <xdr:row>38</xdr:row>
      <xdr:rowOff>151964</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7810500" y="6565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143091</xdr:rowOff>
    </xdr:from>
    <xdr:ext cx="378565"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7672017" y="66581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51998</xdr:rowOff>
    </xdr:from>
    <xdr:to>
      <xdr:col>36</xdr:col>
      <xdr:colOff>165100</xdr:colOff>
      <xdr:row>38</xdr:row>
      <xdr:rowOff>153598</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6921500" y="6567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144725</xdr:rowOff>
    </xdr:from>
    <xdr:ext cx="378565"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783017" y="66598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a:extLst>
            <a:ext uri="{FF2B5EF4-FFF2-40B4-BE49-F238E27FC236}">
              <a16:creationId xmlns:a16="http://schemas.microsoft.com/office/drawing/2014/main" id="{00000000-0008-0000-0700-00005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64288</xdr:rowOff>
    </xdr:from>
    <xdr:to>
      <xdr:col>54</xdr:col>
      <xdr:colOff>189865</xdr:colOff>
      <xdr:row>58</xdr:row>
      <xdr:rowOff>136944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10475595" y="8636788"/>
          <a:ext cx="1270" cy="1444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140771</xdr:rowOff>
    </xdr:from>
    <xdr:ext cx="469744" cy="259045"/>
    <xdr:sp macro="" textlink="">
      <xdr:nvSpPr>
        <xdr:cNvPr id="349" name="農林水産業費最小値テキスト">
          <a:extLst>
            <a:ext uri="{FF2B5EF4-FFF2-40B4-BE49-F238E27FC236}">
              <a16:creationId xmlns:a16="http://schemas.microsoft.com/office/drawing/2014/main" id="{00000000-0008-0000-0700-00005D010000}"/>
            </a:ext>
          </a:extLst>
        </xdr:cNvPr>
        <xdr:cNvSpPr txBox="1"/>
      </xdr:nvSpPr>
      <xdr:spPr>
        <a:xfrm>
          <a:off x="10528300" y="10084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136944</xdr:rowOff>
    </xdr:from>
    <xdr:to>
      <xdr:col>55</xdr:col>
      <xdr:colOff>88900</xdr:colOff>
      <xdr:row>58</xdr:row>
      <xdr:rowOff>136944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1008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10965</xdr:rowOff>
    </xdr:from>
    <xdr:ext cx="599010" cy="259045"/>
    <xdr:sp macro="" textlink="">
      <xdr:nvSpPr>
        <xdr:cNvPr id="351" name="農林水産業費最大値テキスト">
          <a:extLst>
            <a:ext uri="{FF2B5EF4-FFF2-40B4-BE49-F238E27FC236}">
              <a16:creationId xmlns:a16="http://schemas.microsoft.com/office/drawing/2014/main" id="{00000000-0008-0000-0700-00005F010000}"/>
            </a:ext>
          </a:extLst>
        </xdr:cNvPr>
        <xdr:cNvSpPr txBox="1"/>
      </xdr:nvSpPr>
      <xdr:spPr>
        <a:xfrm>
          <a:off x="10528300" y="8412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119,938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64288</xdr:rowOff>
    </xdr:from>
    <xdr:to>
      <xdr:col>55</xdr:col>
      <xdr:colOff>88900</xdr:colOff>
      <xdr:row>50</xdr:row>
      <xdr:rowOff>64288</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10388600" y="863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162369</xdr:rowOff>
    </xdr:from>
    <xdr:to>
      <xdr:col>55</xdr:col>
      <xdr:colOff>0</xdr:colOff>
      <xdr:row>57</xdr:row>
      <xdr:rowOff>166929</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9639300" y="9935019"/>
          <a:ext cx="838200" cy="4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28592</xdr:rowOff>
    </xdr:from>
    <xdr:ext cx="534377" cy="259045"/>
    <xdr:sp macro="" textlink="">
      <xdr:nvSpPr>
        <xdr:cNvPr id="354" name="農林水産業費平均値テキスト">
          <a:extLst>
            <a:ext uri="{FF2B5EF4-FFF2-40B4-BE49-F238E27FC236}">
              <a16:creationId xmlns:a16="http://schemas.microsoft.com/office/drawing/2014/main" id="{00000000-0008-0000-0700-000062010000}"/>
            </a:ext>
          </a:extLst>
        </xdr:cNvPr>
        <xdr:cNvSpPr txBox="1"/>
      </xdr:nvSpPr>
      <xdr:spPr>
        <a:xfrm>
          <a:off x="10528300" y="9458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5715</xdr:rowOff>
    </xdr:from>
    <xdr:to>
      <xdr:col>55</xdr:col>
      <xdr:colOff>50800</xdr:colOff>
      <xdr:row>56</xdr:row>
      <xdr:rowOff>107315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10426700" y="960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118745</xdr:rowOff>
    </xdr:from>
    <xdr:to>
      <xdr:col>50</xdr:col>
      <xdr:colOff>114300</xdr:colOff>
      <xdr:row>57</xdr:row>
      <xdr:rowOff>166929</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a:off x="8750300" y="9891395"/>
          <a:ext cx="889000" cy="48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159868</xdr:rowOff>
    </xdr:from>
    <xdr:to>
      <xdr:col>50</xdr:col>
      <xdr:colOff>165100</xdr:colOff>
      <xdr:row>56</xdr:row>
      <xdr:rowOff>90018</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9588500" y="958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106545</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372111" y="9364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118745</xdr:rowOff>
    </xdr:from>
    <xdr:to>
      <xdr:col>45</xdr:col>
      <xdr:colOff>177800</xdr:colOff>
      <xdr:row>58</xdr:row>
      <xdr:rowOff>42214</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flipV="1">
          <a:off x="7861300" y="9891395"/>
          <a:ext cx="889000" cy="94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16104</xdr:rowOff>
    </xdr:from>
    <xdr:to>
      <xdr:col>46</xdr:col>
      <xdr:colOff>38100</xdr:colOff>
      <xdr:row>56</xdr:row>
      <xdr:rowOff>117704</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8699500" y="961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134231</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483111" y="9392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29781</xdr:rowOff>
    </xdr:from>
    <xdr:to>
      <xdr:col>41</xdr:col>
      <xdr:colOff>50800</xdr:colOff>
      <xdr:row>58</xdr:row>
      <xdr:rowOff>42214</xdr:rowOff>
    </xdr:to>
    <xdr:cxnSp macro="">
      <xdr:nvCxnSpPr>
        <xdr:cNvPr id="362" name="直線コネクタ 361">
          <a:extLst>
            <a:ext uri="{FF2B5EF4-FFF2-40B4-BE49-F238E27FC236}">
              <a16:creationId xmlns:a16="http://schemas.microsoft.com/office/drawing/2014/main" id="{00000000-0008-0000-0700-00006A010000}"/>
            </a:ext>
          </a:extLst>
        </xdr:cNvPr>
        <xdr:cNvCxnSpPr/>
      </xdr:nvCxnSpPr>
      <xdr:spPr>
        <a:xfrm>
          <a:off x="6972300" y="9973881"/>
          <a:ext cx="889000" cy="12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10351</xdr:rowOff>
    </xdr:from>
    <xdr:to>
      <xdr:col>41</xdr:col>
      <xdr:colOff>101600</xdr:colOff>
      <xdr:row>56</xdr:row>
      <xdr:rowOff>111951</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7810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128478</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594111" y="9386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21717</xdr:rowOff>
    </xdr:from>
    <xdr:to>
      <xdr:col>36</xdr:col>
      <xdr:colOff>165100</xdr:colOff>
      <xdr:row>56</xdr:row>
      <xdr:rowOff>123317</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6921500" y="962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139844</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05111" y="9398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111569</xdr:rowOff>
    </xdr:from>
    <xdr:to>
      <xdr:col>55</xdr:col>
      <xdr:colOff>50800</xdr:colOff>
      <xdr:row>58</xdr:row>
      <xdr:rowOff>41719</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10426700" y="9884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89996</xdr:rowOff>
    </xdr:from>
    <xdr:ext cx="534377" cy="259045"/>
    <xdr:sp macro="" textlink="">
      <xdr:nvSpPr>
        <xdr:cNvPr id="373" name="農林水産業費該当値テキスト">
          <a:extLst>
            <a:ext uri="{FF2B5EF4-FFF2-40B4-BE49-F238E27FC236}">
              <a16:creationId xmlns:a16="http://schemas.microsoft.com/office/drawing/2014/main" id="{00000000-0008-0000-0700-000075010000}"/>
            </a:ext>
          </a:extLst>
        </xdr:cNvPr>
        <xdr:cNvSpPr txBox="1"/>
      </xdr:nvSpPr>
      <xdr:spPr>
        <a:xfrm>
          <a:off x="10528300" y="9862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116129</xdr:rowOff>
    </xdr:from>
    <xdr:to>
      <xdr:col>50</xdr:col>
      <xdr:colOff>165100</xdr:colOff>
      <xdr:row>58</xdr:row>
      <xdr:rowOff>46279</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9588500" y="9888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37406</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9372111" y="9981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67945</xdr:rowOff>
    </xdr:from>
    <xdr:to>
      <xdr:col>46</xdr:col>
      <xdr:colOff>38100</xdr:colOff>
      <xdr:row>57</xdr:row>
      <xdr:rowOff>169545</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8699500" y="984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160672</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8483111" y="9933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162864</xdr:rowOff>
    </xdr:from>
    <xdr:to>
      <xdr:col>41</xdr:col>
      <xdr:colOff>101600</xdr:colOff>
      <xdr:row>58</xdr:row>
      <xdr:rowOff>93014</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7810500" y="9935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84141</xdr:rowOff>
    </xdr:from>
    <xdr:ext cx="534377"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7594111" y="10028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150431</xdr:rowOff>
    </xdr:from>
    <xdr:to>
      <xdr:col>36</xdr:col>
      <xdr:colOff>165100</xdr:colOff>
      <xdr:row>58</xdr:row>
      <xdr:rowOff>80581</xdr:rowOff>
    </xdr:to>
    <xdr:sp macro="" textlink="">
      <xdr:nvSpPr>
        <xdr:cNvPr id="380" name="楕円 379">
          <a:extLst>
            <a:ext uri="{FF2B5EF4-FFF2-40B4-BE49-F238E27FC236}">
              <a16:creationId xmlns:a16="http://schemas.microsoft.com/office/drawing/2014/main" id="{00000000-0008-0000-0700-00007C010000}"/>
            </a:ext>
          </a:extLst>
        </xdr:cNvPr>
        <xdr:cNvSpPr/>
      </xdr:nvSpPr>
      <xdr:spPr>
        <a:xfrm>
          <a:off x="6921500" y="9923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71708</xdr:rowOff>
    </xdr:from>
    <xdr:ext cx="534377"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705111" y="10015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134685</xdr:rowOff>
    </xdr:from>
    <xdr:to>
      <xdr:col>54</xdr:col>
      <xdr:colOff>189865</xdr:colOff>
      <xdr:row>78</xdr:row>
      <xdr:rowOff>120735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2307635"/>
          <a:ext cx="1270" cy="118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124562</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49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120735</xdr:rowOff>
    </xdr:from>
    <xdr:to>
      <xdr:col>55</xdr:col>
      <xdr:colOff>88900</xdr:colOff>
      <xdr:row>78</xdr:row>
      <xdr:rowOff>120735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493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81362</xdr:rowOff>
    </xdr:from>
    <xdr:ext cx="599010"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2082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263,597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134685</xdr:rowOff>
    </xdr:from>
    <xdr:to>
      <xdr:col>55</xdr:col>
      <xdr:colOff>88900</xdr:colOff>
      <xdr:row>71</xdr:row>
      <xdr:rowOff>134685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2307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102291</xdr:rowOff>
    </xdr:from>
    <xdr:to>
      <xdr:col>55</xdr:col>
      <xdr:colOff>0</xdr:colOff>
      <xdr:row>78</xdr:row>
      <xdr:rowOff>114641</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9639300" y="13475391"/>
          <a:ext cx="838200" cy="1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164332</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194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141455</xdr:rowOff>
    </xdr:from>
    <xdr:to>
      <xdr:col>55</xdr:col>
      <xdr:colOff>50800</xdr:colOff>
      <xdr:row>78</xdr:row>
      <xdr:rowOff>71605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34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90560</xdr:rowOff>
    </xdr:from>
    <xdr:to>
      <xdr:col>50</xdr:col>
      <xdr:colOff>114300</xdr:colOff>
      <xdr:row>78</xdr:row>
      <xdr:rowOff>114641</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8750300" y="13463660"/>
          <a:ext cx="889000" cy="24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132494</xdr:rowOff>
    </xdr:from>
    <xdr:to>
      <xdr:col>50</xdr:col>
      <xdr:colOff>165100</xdr:colOff>
      <xdr:row>78</xdr:row>
      <xdr:rowOff>62644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33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79171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10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83711</xdr:rowOff>
    </xdr:from>
    <xdr:to>
      <xdr:col>45</xdr:col>
      <xdr:colOff>177800</xdr:colOff>
      <xdr:row>78</xdr:row>
      <xdr:rowOff>90560</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7861300" y="13456811"/>
          <a:ext cx="889000" cy="6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123337</xdr:rowOff>
    </xdr:from>
    <xdr:to>
      <xdr:col>46</xdr:col>
      <xdr:colOff>38100</xdr:colOff>
      <xdr:row>78</xdr:row>
      <xdr:rowOff>53487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324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70014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100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75074</xdr:rowOff>
    </xdr:from>
    <xdr:to>
      <xdr:col>41</xdr:col>
      <xdr:colOff>50800</xdr:colOff>
      <xdr:row>78</xdr:row>
      <xdr:rowOff>83711</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a:off x="6972300" y="13448174"/>
          <a:ext cx="889000" cy="8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119176</xdr:rowOff>
    </xdr:from>
    <xdr:to>
      <xdr:col>41</xdr:col>
      <xdr:colOff>101600</xdr:colOff>
      <xdr:row>78</xdr:row>
      <xdr:rowOff>49326</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32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65853</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09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112016</xdr:rowOff>
    </xdr:from>
    <xdr:to>
      <xdr:col>36</xdr:col>
      <xdr:colOff>165100</xdr:colOff>
      <xdr:row>78</xdr:row>
      <xdr:rowOff>42166</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313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58693</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3088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51491</xdr:rowOff>
    </xdr:from>
    <xdr:to>
      <xdr:col>55</xdr:col>
      <xdr:colOff>50800</xdr:colOff>
      <xdr:row>78</xdr:row>
      <xdr:rowOff>153091</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424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137868</xdr:rowOff>
    </xdr:from>
    <xdr:ext cx="469744"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339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63841</xdr:rowOff>
    </xdr:from>
    <xdr:to>
      <xdr:col>50</xdr:col>
      <xdr:colOff>165100</xdr:colOff>
      <xdr:row>78</xdr:row>
      <xdr:rowOff>165441</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436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156568</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404428" y="13529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39760</xdr:rowOff>
    </xdr:from>
    <xdr:to>
      <xdr:col>46</xdr:col>
      <xdr:colOff>38100</xdr:colOff>
      <xdr:row>78</xdr:row>
      <xdr:rowOff>141360</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341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132487</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3505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32911</xdr:rowOff>
    </xdr:from>
    <xdr:to>
      <xdr:col>41</xdr:col>
      <xdr:colOff>101600</xdr:colOff>
      <xdr:row>78</xdr:row>
      <xdr:rowOff>134511</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3406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125638</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3498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24274</xdr:rowOff>
    </xdr:from>
    <xdr:to>
      <xdr:col>36</xdr:col>
      <xdr:colOff>165100</xdr:colOff>
      <xdr:row>78</xdr:row>
      <xdr:rowOff>125874</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3397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117001</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3490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a:extLst>
            <a:ext uri="{FF2B5EF4-FFF2-40B4-BE49-F238E27FC236}">
              <a16:creationId xmlns:a16="http://schemas.microsoft.com/office/drawing/2014/main" id="{00000000-0008-0000-07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62502</xdr:rowOff>
    </xdr:from>
    <xdr:to>
      <xdr:col>54</xdr:col>
      <xdr:colOff>189865</xdr:colOff>
      <xdr:row>98</xdr:row>
      <xdr:rowOff>79228</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10475595" y="15493002"/>
          <a:ext cx="1270" cy="1388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83055</xdr:rowOff>
    </xdr:from>
    <xdr:ext cx="534377" cy="259045"/>
    <xdr:sp macro="" textlink="">
      <xdr:nvSpPr>
        <xdr:cNvPr id="461" name="土木費最小値テキスト">
          <a:extLst>
            <a:ext uri="{FF2B5EF4-FFF2-40B4-BE49-F238E27FC236}">
              <a16:creationId xmlns:a16="http://schemas.microsoft.com/office/drawing/2014/main" id="{00000000-0008-0000-0700-0000CD010000}"/>
            </a:ext>
          </a:extLst>
        </xdr:cNvPr>
        <xdr:cNvSpPr txBox="1"/>
      </xdr:nvSpPr>
      <xdr:spPr>
        <a:xfrm>
          <a:off x="10528300" y="1688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79228</xdr:rowOff>
    </xdr:from>
    <xdr:to>
      <xdr:col>55</xdr:col>
      <xdr:colOff>88900</xdr:colOff>
      <xdr:row>98</xdr:row>
      <xdr:rowOff>79228</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688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9179</xdr:rowOff>
    </xdr:from>
    <xdr:ext cx="599010" cy="259045"/>
    <xdr:sp macro="" textlink="">
      <xdr:nvSpPr>
        <xdr:cNvPr id="463" name="土木費最大値テキスト">
          <a:extLst>
            <a:ext uri="{FF2B5EF4-FFF2-40B4-BE49-F238E27FC236}">
              <a16:creationId xmlns:a16="http://schemas.microsoft.com/office/drawing/2014/main" id="{00000000-0008-0000-0700-0000CF010000}"/>
            </a:ext>
          </a:extLst>
        </xdr:cNvPr>
        <xdr:cNvSpPr txBox="1"/>
      </xdr:nvSpPr>
      <xdr:spPr>
        <a:xfrm>
          <a:off x="10528300" y="1526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200,131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62502</xdr:rowOff>
    </xdr:from>
    <xdr:to>
      <xdr:col>55</xdr:col>
      <xdr:colOff>88900</xdr:colOff>
      <xdr:row>90</xdr:row>
      <xdr:rowOff>62502</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549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129778</xdr:rowOff>
    </xdr:from>
    <xdr:to>
      <xdr:col>55</xdr:col>
      <xdr:colOff>0</xdr:colOff>
      <xdr:row>95</xdr:row>
      <xdr:rowOff>139875</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9639300" y="16417528"/>
          <a:ext cx="838200" cy="10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142246</xdr:rowOff>
    </xdr:from>
    <xdr:ext cx="534377" cy="259045"/>
    <xdr:sp macro="" textlink="">
      <xdr:nvSpPr>
        <xdr:cNvPr id="466" name="土木費平均値テキスト">
          <a:extLst>
            <a:ext uri="{FF2B5EF4-FFF2-40B4-BE49-F238E27FC236}">
              <a16:creationId xmlns:a16="http://schemas.microsoft.com/office/drawing/2014/main" id="{00000000-0008-0000-0700-0000D2010000}"/>
            </a:ext>
          </a:extLst>
        </xdr:cNvPr>
        <xdr:cNvSpPr txBox="1"/>
      </xdr:nvSpPr>
      <xdr:spPr>
        <a:xfrm>
          <a:off x="10528300" y="16429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163819</xdr:rowOff>
    </xdr:from>
    <xdr:to>
      <xdr:col>55</xdr:col>
      <xdr:colOff>50800</xdr:colOff>
      <xdr:row>96</xdr:row>
      <xdr:rowOff>93969</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10426700" y="1645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94986</xdr:rowOff>
    </xdr:from>
    <xdr:to>
      <xdr:col>50</xdr:col>
      <xdr:colOff>114300</xdr:colOff>
      <xdr:row>95</xdr:row>
      <xdr:rowOff>139875</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8750300" y="16382736"/>
          <a:ext cx="889000" cy="44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22682</xdr:rowOff>
    </xdr:from>
    <xdr:to>
      <xdr:col>50</xdr:col>
      <xdr:colOff>165100</xdr:colOff>
      <xdr:row>96</xdr:row>
      <xdr:rowOff>124282</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9588500" y="16481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115409</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372111" y="16574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94986</xdr:rowOff>
    </xdr:from>
    <xdr:to>
      <xdr:col>45</xdr:col>
      <xdr:colOff>177800</xdr:colOff>
      <xdr:row>96</xdr:row>
      <xdr:rowOff>59035</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7861300" y="16382736"/>
          <a:ext cx="889000" cy="13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26043</xdr:rowOff>
    </xdr:from>
    <xdr:to>
      <xdr:col>46</xdr:col>
      <xdr:colOff>38100</xdr:colOff>
      <xdr:row>96</xdr:row>
      <xdr:rowOff>127643</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8699500" y="1648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118770</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483111" y="1657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59035</xdr:rowOff>
    </xdr:from>
    <xdr:to>
      <xdr:col>41</xdr:col>
      <xdr:colOff>50800</xdr:colOff>
      <xdr:row>96</xdr:row>
      <xdr:rowOff>87313</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flipV="1">
          <a:off x="6972300" y="16518235"/>
          <a:ext cx="889000" cy="28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13408</xdr:rowOff>
    </xdr:from>
    <xdr:to>
      <xdr:col>41</xdr:col>
      <xdr:colOff>101600</xdr:colOff>
      <xdr:row>96</xdr:row>
      <xdr:rowOff>115008</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7810500" y="1647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106135</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594111" y="16565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53467</xdr:rowOff>
    </xdr:from>
    <xdr:to>
      <xdr:col>36</xdr:col>
      <xdr:colOff>165100</xdr:colOff>
      <xdr:row>96</xdr:row>
      <xdr:rowOff>155067</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6921500" y="16512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146194</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05111" y="16605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78978</xdr:rowOff>
    </xdr:from>
    <xdr:to>
      <xdr:col>55</xdr:col>
      <xdr:colOff>50800</xdr:colOff>
      <xdr:row>96</xdr:row>
      <xdr:rowOff>9128</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10426700" y="1636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101855</xdr:rowOff>
    </xdr:from>
    <xdr:ext cx="534377" cy="259045"/>
    <xdr:sp macro="" textlink="">
      <xdr:nvSpPr>
        <xdr:cNvPr id="485" name="土木費該当値テキスト">
          <a:extLst>
            <a:ext uri="{FF2B5EF4-FFF2-40B4-BE49-F238E27FC236}">
              <a16:creationId xmlns:a16="http://schemas.microsoft.com/office/drawing/2014/main" id="{00000000-0008-0000-0700-0000E5010000}"/>
            </a:ext>
          </a:extLst>
        </xdr:cNvPr>
        <xdr:cNvSpPr txBox="1"/>
      </xdr:nvSpPr>
      <xdr:spPr>
        <a:xfrm>
          <a:off x="10528300" y="16218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89075</xdr:rowOff>
    </xdr:from>
    <xdr:to>
      <xdr:col>50</xdr:col>
      <xdr:colOff>165100</xdr:colOff>
      <xdr:row>96</xdr:row>
      <xdr:rowOff>19225</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9588500" y="1637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35752</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9372111" y="16152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44186</xdr:rowOff>
    </xdr:from>
    <xdr:to>
      <xdr:col>46</xdr:col>
      <xdr:colOff>38100</xdr:colOff>
      <xdr:row>95</xdr:row>
      <xdr:rowOff>145786</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8699500" y="16331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162313</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8483111" y="16107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8235</xdr:rowOff>
    </xdr:from>
    <xdr:to>
      <xdr:col>41</xdr:col>
      <xdr:colOff>101600</xdr:colOff>
      <xdr:row>96</xdr:row>
      <xdr:rowOff>109835</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7810500" y="16467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126362</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594111" y="16242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36513</xdr:rowOff>
    </xdr:from>
    <xdr:to>
      <xdr:col>36</xdr:col>
      <xdr:colOff>165100</xdr:colOff>
      <xdr:row>96</xdr:row>
      <xdr:rowOff>138113</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6921500" y="16495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154640</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6705111" y="16270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a:extLst>
            <a:ext uri="{FF2B5EF4-FFF2-40B4-BE49-F238E27FC236}">
              <a16:creationId xmlns:a16="http://schemas.microsoft.com/office/drawing/2014/main" id="{00000000-0008-0000-0700-000008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91994</xdr:rowOff>
    </xdr:from>
    <xdr:to>
      <xdr:col>85</xdr:col>
      <xdr:colOff>126364</xdr:colOff>
      <xdr:row>38</xdr:row>
      <xdr:rowOff>143243</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6317595" y="5235494"/>
          <a:ext cx="1269" cy="1422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147070</xdr:rowOff>
    </xdr:from>
    <xdr:ext cx="534377" cy="259045"/>
    <xdr:sp macro="" textlink="">
      <xdr:nvSpPr>
        <xdr:cNvPr id="522" name="消防費最小値テキスト">
          <a:extLst>
            <a:ext uri="{FF2B5EF4-FFF2-40B4-BE49-F238E27FC236}">
              <a16:creationId xmlns:a16="http://schemas.microsoft.com/office/drawing/2014/main" id="{00000000-0008-0000-0700-00000A020000}"/>
            </a:ext>
          </a:extLst>
        </xdr:cNvPr>
        <xdr:cNvSpPr txBox="1"/>
      </xdr:nvSpPr>
      <xdr:spPr>
        <a:xfrm>
          <a:off x="16370300" y="666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143243</xdr:rowOff>
    </xdr:from>
    <xdr:to>
      <xdr:col>86</xdr:col>
      <xdr:colOff>25400</xdr:colOff>
      <xdr:row>38</xdr:row>
      <xdr:rowOff>143243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665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38671</xdr:rowOff>
    </xdr:from>
    <xdr:ext cx="599010" cy="259045"/>
    <xdr:sp macro="" textlink="">
      <xdr:nvSpPr>
        <xdr:cNvPr id="524" name="消防費最大値テキスト">
          <a:extLst>
            <a:ext uri="{FF2B5EF4-FFF2-40B4-BE49-F238E27FC236}">
              <a16:creationId xmlns:a16="http://schemas.microsoft.com/office/drawing/2014/main" id="{00000000-0008-0000-0700-00000C020000}"/>
            </a:ext>
          </a:extLst>
        </xdr:cNvPr>
        <xdr:cNvSpPr txBox="1"/>
      </xdr:nvSpPr>
      <xdr:spPr>
        <a:xfrm>
          <a:off x="16370300" y="5010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111,339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91994</xdr:rowOff>
    </xdr:from>
    <xdr:to>
      <xdr:col>86</xdr:col>
      <xdr:colOff>25400</xdr:colOff>
      <xdr:row>30</xdr:row>
      <xdr:rowOff>91994</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6230600" y="5235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113040</xdr:rowOff>
    </xdr:from>
    <xdr:to>
      <xdr:col>85</xdr:col>
      <xdr:colOff>127000</xdr:colOff>
      <xdr:row>38</xdr:row>
      <xdr:rowOff>14156</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5481300" y="6456690"/>
          <a:ext cx="838200" cy="72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6607</xdr:rowOff>
    </xdr:from>
    <xdr:ext cx="534377" cy="259045"/>
    <xdr:sp macro="" textlink="">
      <xdr:nvSpPr>
        <xdr:cNvPr id="527" name="消防費平均値テキスト">
          <a:extLst>
            <a:ext uri="{FF2B5EF4-FFF2-40B4-BE49-F238E27FC236}">
              <a16:creationId xmlns:a16="http://schemas.microsoft.com/office/drawing/2014/main" id="{00000000-0008-0000-0700-00000F020000}"/>
            </a:ext>
          </a:extLst>
        </xdr:cNvPr>
        <xdr:cNvSpPr txBox="1"/>
      </xdr:nvSpPr>
      <xdr:spPr>
        <a:xfrm>
          <a:off x="16370300" y="6178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155180</xdr:rowOff>
    </xdr:from>
    <xdr:to>
      <xdr:col>85</xdr:col>
      <xdr:colOff>177800</xdr:colOff>
      <xdr:row>37</xdr:row>
      <xdr:rowOff>85330</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6268700" y="6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14156</xdr:rowOff>
    </xdr:from>
    <xdr:to>
      <xdr:col>81</xdr:col>
      <xdr:colOff>50800</xdr:colOff>
      <xdr:row>38</xdr:row>
      <xdr:rowOff>18685</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4592300" y="6529256"/>
          <a:ext cx="889000" cy="4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39822</xdr:rowOff>
    </xdr:from>
    <xdr:to>
      <xdr:col>81</xdr:col>
      <xdr:colOff>101600</xdr:colOff>
      <xdr:row>37</xdr:row>
      <xdr:rowOff>141422</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5430500" y="638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157949</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5214111" y="6158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35658</xdr:rowOff>
    </xdr:from>
    <xdr:to>
      <xdr:col>76</xdr:col>
      <xdr:colOff>114300</xdr:colOff>
      <xdr:row>38</xdr:row>
      <xdr:rowOff>18685</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a:off x="13703300" y="6207858"/>
          <a:ext cx="889000" cy="325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60168</xdr:rowOff>
    </xdr:from>
    <xdr:to>
      <xdr:col>76</xdr:col>
      <xdr:colOff>165100</xdr:colOff>
      <xdr:row>37</xdr:row>
      <xdr:rowOff>161768</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4541500" y="640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6845</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325111" y="617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35658</xdr:rowOff>
    </xdr:from>
    <xdr:to>
      <xdr:col>71</xdr:col>
      <xdr:colOff>177800</xdr:colOff>
      <xdr:row>38</xdr:row>
      <xdr:rowOff>15728</xdr:rowOff>
    </xdr:to>
    <xdr:cxnSp macro="">
      <xdr:nvCxnSpPr>
        <xdr:cNvPr id="535" name="直線コネクタ 534">
          <a:extLst>
            <a:ext uri="{FF2B5EF4-FFF2-40B4-BE49-F238E27FC236}">
              <a16:creationId xmlns:a16="http://schemas.microsoft.com/office/drawing/2014/main" id="{00000000-0008-0000-0700-000017020000}"/>
            </a:ext>
          </a:extLst>
        </xdr:cNvPr>
        <xdr:cNvCxnSpPr/>
      </xdr:nvCxnSpPr>
      <xdr:spPr>
        <a:xfrm flipV="1">
          <a:off x="12814300" y="6207858"/>
          <a:ext cx="889000" cy="322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47438</xdr:rowOff>
    </xdr:from>
    <xdr:to>
      <xdr:col>72</xdr:col>
      <xdr:colOff>38100</xdr:colOff>
      <xdr:row>37</xdr:row>
      <xdr:rowOff>149038</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3652500" y="639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140164</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436111" y="6483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39765</xdr:rowOff>
    </xdr:from>
    <xdr:to>
      <xdr:col>67</xdr:col>
      <xdr:colOff>101600</xdr:colOff>
      <xdr:row>37</xdr:row>
      <xdr:rowOff>141365</xdr:rowOff>
    </xdr:to>
    <xdr:sp macro="" textlink="">
      <xdr:nvSpPr>
        <xdr:cNvPr id="538" name="フローチャート: 判断 537">
          <a:extLst>
            <a:ext uri="{FF2B5EF4-FFF2-40B4-BE49-F238E27FC236}">
              <a16:creationId xmlns:a16="http://schemas.microsoft.com/office/drawing/2014/main" id="{00000000-0008-0000-0700-00001A020000}"/>
            </a:ext>
          </a:extLst>
        </xdr:cNvPr>
        <xdr:cNvSpPr/>
      </xdr:nvSpPr>
      <xdr:spPr>
        <a:xfrm>
          <a:off x="12763500" y="6383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157892</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547111" y="6158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62240</xdr:rowOff>
    </xdr:from>
    <xdr:to>
      <xdr:col>85</xdr:col>
      <xdr:colOff>177800</xdr:colOff>
      <xdr:row>37</xdr:row>
      <xdr:rowOff>163840</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6268700" y="640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40667</xdr:rowOff>
    </xdr:from>
    <xdr:ext cx="534377" cy="259045"/>
    <xdr:sp macro="" textlink="">
      <xdr:nvSpPr>
        <xdr:cNvPr id="546" name="消防費該当値テキスト">
          <a:extLst>
            <a:ext uri="{FF2B5EF4-FFF2-40B4-BE49-F238E27FC236}">
              <a16:creationId xmlns:a16="http://schemas.microsoft.com/office/drawing/2014/main" id="{00000000-0008-0000-0700-000022020000}"/>
            </a:ext>
          </a:extLst>
        </xdr:cNvPr>
        <xdr:cNvSpPr txBox="1"/>
      </xdr:nvSpPr>
      <xdr:spPr>
        <a:xfrm>
          <a:off x="16370300" y="6384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134806</xdr:rowOff>
    </xdr:from>
    <xdr:to>
      <xdr:col>81</xdr:col>
      <xdr:colOff>101600</xdr:colOff>
      <xdr:row>38</xdr:row>
      <xdr:rowOff>64956</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5430500" y="6478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56083</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5214111" y="6571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139335</xdr:rowOff>
    </xdr:from>
    <xdr:to>
      <xdr:col>76</xdr:col>
      <xdr:colOff>165100</xdr:colOff>
      <xdr:row>38</xdr:row>
      <xdr:rowOff>69485</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4541500" y="6482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60612</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4325111" y="6575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156308</xdr:rowOff>
    </xdr:from>
    <xdr:to>
      <xdr:col>72</xdr:col>
      <xdr:colOff>38100</xdr:colOff>
      <xdr:row>36</xdr:row>
      <xdr:rowOff>86458</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3652500" y="6157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102985</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3436111" y="5932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136377</xdr:rowOff>
    </xdr:from>
    <xdr:to>
      <xdr:col>67</xdr:col>
      <xdr:colOff>101600</xdr:colOff>
      <xdr:row>38</xdr:row>
      <xdr:rowOff>66528</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2763500" y="648002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57655</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547111" y="6572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34064</xdr:rowOff>
    </xdr:from>
    <xdr:to>
      <xdr:col>85</xdr:col>
      <xdr:colOff>126364</xdr:colOff>
      <xdr:row>57</xdr:row>
      <xdr:rowOff>155481</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778014"/>
          <a:ext cx="1269" cy="1150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159308</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9931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155481</xdr:rowOff>
    </xdr:from>
    <xdr:to>
      <xdr:col>86</xdr:col>
      <xdr:colOff>25400</xdr:colOff>
      <xdr:row>57</xdr:row>
      <xdr:rowOff>155481</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9928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152191</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553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181,363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34064</xdr:rowOff>
    </xdr:from>
    <xdr:to>
      <xdr:col>86</xdr:col>
      <xdr:colOff>25400</xdr:colOff>
      <xdr:row>51</xdr:row>
      <xdr:rowOff>34064</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778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124712</xdr:rowOff>
    </xdr:from>
    <xdr:to>
      <xdr:col>85</xdr:col>
      <xdr:colOff>127000</xdr:colOff>
      <xdr:row>56</xdr:row>
      <xdr:rowOff>2509</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5481300" y="9383012"/>
          <a:ext cx="838200" cy="220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122018</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3803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99141</xdr:rowOff>
    </xdr:from>
    <xdr:to>
      <xdr:col>85</xdr:col>
      <xdr:colOff>177800</xdr:colOff>
      <xdr:row>56</xdr:row>
      <xdr:rowOff>29291</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528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124712</xdr:rowOff>
    </xdr:from>
    <xdr:to>
      <xdr:col>81</xdr:col>
      <xdr:colOff>50800</xdr:colOff>
      <xdr:row>55</xdr:row>
      <xdr:rowOff>67104</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4592300" y="9383012"/>
          <a:ext cx="889000" cy="113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158524</xdr:rowOff>
    </xdr:from>
    <xdr:to>
      <xdr:col>81</xdr:col>
      <xdr:colOff>101600</xdr:colOff>
      <xdr:row>56</xdr:row>
      <xdr:rowOff>88674</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58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79801</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681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9589</xdr:rowOff>
    </xdr:from>
    <xdr:to>
      <xdr:col>76</xdr:col>
      <xdr:colOff>114300</xdr:colOff>
      <xdr:row>55</xdr:row>
      <xdr:rowOff>67104</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3703300" y="9439339"/>
          <a:ext cx="889000" cy="57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18240</xdr:rowOff>
    </xdr:from>
    <xdr:to>
      <xdr:col>76</xdr:col>
      <xdr:colOff>165100</xdr:colOff>
      <xdr:row>56</xdr:row>
      <xdr:rowOff>119840</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61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110967</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712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8308</xdr:rowOff>
    </xdr:from>
    <xdr:to>
      <xdr:col>71</xdr:col>
      <xdr:colOff>177800</xdr:colOff>
      <xdr:row>55</xdr:row>
      <xdr:rowOff>9589</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2814300" y="9438058"/>
          <a:ext cx="889000" cy="1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6825</xdr:rowOff>
    </xdr:from>
    <xdr:to>
      <xdr:col>72</xdr:col>
      <xdr:colOff>38100</xdr:colOff>
      <xdr:row>56</xdr:row>
      <xdr:rowOff>108425</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60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99552</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700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139825</xdr:rowOff>
    </xdr:from>
    <xdr:to>
      <xdr:col>67</xdr:col>
      <xdr:colOff>101600</xdr:colOff>
      <xdr:row>56</xdr:row>
      <xdr:rowOff>69975</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56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61102</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662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123159</xdr:rowOff>
    </xdr:from>
    <xdr:to>
      <xdr:col>85</xdr:col>
      <xdr:colOff>177800</xdr:colOff>
      <xdr:row>56</xdr:row>
      <xdr:rowOff>53309</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552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101586</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531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73912</xdr:rowOff>
    </xdr:from>
    <xdr:to>
      <xdr:col>81</xdr:col>
      <xdr:colOff>101600</xdr:colOff>
      <xdr:row>55</xdr:row>
      <xdr:rowOff>4062</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332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53</xdr:row>
      <xdr:rowOff>20589</xdr:rowOff>
    </xdr:from>
    <xdr:ext cx="599010"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181795" y="9107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16304</xdr:rowOff>
    </xdr:from>
    <xdr:to>
      <xdr:col>76</xdr:col>
      <xdr:colOff>165100</xdr:colOff>
      <xdr:row>55</xdr:row>
      <xdr:rowOff>117904</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446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134431</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9221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130239</xdr:rowOff>
    </xdr:from>
    <xdr:to>
      <xdr:col>72</xdr:col>
      <xdr:colOff>38100</xdr:colOff>
      <xdr:row>55</xdr:row>
      <xdr:rowOff>60389</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3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53</xdr:row>
      <xdr:rowOff>76916</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9163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128958</xdr:rowOff>
    </xdr:from>
    <xdr:to>
      <xdr:col>67</xdr:col>
      <xdr:colOff>101600</xdr:colOff>
      <xdr:row>55</xdr:row>
      <xdr:rowOff>59108</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387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75635</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162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20175</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021675"/>
          <a:ext cx="1269" cy="1621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131812</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763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138302</xdr:rowOff>
    </xdr:from>
    <xdr:ext cx="599010"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796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496,600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20175</xdr:rowOff>
    </xdr:from>
    <xdr:to>
      <xdr:col>86</xdr:col>
      <xdr:colOff>25400</xdr:colOff>
      <xdr:row>70</xdr:row>
      <xdr:rowOff>20175</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02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98068</xdr:rowOff>
    </xdr:from>
    <xdr:to>
      <xdr:col>85</xdr:col>
      <xdr:colOff>127000</xdr:colOff>
      <xdr:row>79</xdr:row>
      <xdr:rowOff>98879</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5481300" y="13642618"/>
          <a:ext cx="838200" cy="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49261</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4223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26384</xdr:rowOff>
    </xdr:from>
    <xdr:to>
      <xdr:col>85</xdr:col>
      <xdr:colOff>177800</xdr:colOff>
      <xdr:row>79</xdr:row>
      <xdr:rowOff>127984</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570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22651</xdr:rowOff>
    </xdr:from>
    <xdr:to>
      <xdr:col>81</xdr:col>
      <xdr:colOff>101600</xdr:colOff>
      <xdr:row>79</xdr:row>
      <xdr:rowOff>124251</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5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140778</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342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19186</xdr:rowOff>
    </xdr:from>
    <xdr:to>
      <xdr:col>76</xdr:col>
      <xdr:colOff>165100</xdr:colOff>
      <xdr:row>79</xdr:row>
      <xdr:rowOff>120786</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5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137313</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33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98879</xdr:rowOff>
    </xdr:from>
    <xdr:to>
      <xdr:col>71</xdr:col>
      <xdr:colOff>177800</xdr:colOff>
      <xdr:row>79</xdr:row>
      <xdr:rowOff>98879</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15213</xdr:rowOff>
    </xdr:from>
    <xdr:to>
      <xdr:col>72</xdr:col>
      <xdr:colOff>38100</xdr:colOff>
      <xdr:row>79</xdr:row>
      <xdr:rowOff>116813</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55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133340</xdr:rowOff>
    </xdr:from>
    <xdr:ext cx="534377"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36111" y="13334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18002</xdr:rowOff>
    </xdr:from>
    <xdr:to>
      <xdr:col>67</xdr:col>
      <xdr:colOff>101600</xdr:colOff>
      <xdr:row>79</xdr:row>
      <xdr:rowOff>119602</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56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136129</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337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47268</xdr:rowOff>
    </xdr:from>
    <xdr:to>
      <xdr:col>85</xdr:col>
      <xdr:colOff>177800</xdr:colOff>
      <xdr:row>79</xdr:row>
      <xdr:rowOff>148868</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59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79</xdr:row>
      <xdr:rowOff>4811</xdr:rowOff>
    </xdr:from>
    <xdr:ext cx="378565"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5493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a:extLst>
            <a:ext uri="{FF2B5EF4-FFF2-40B4-BE49-F238E27FC236}">
              <a16:creationId xmlns:a16="http://schemas.microsoft.com/office/drawing/2014/main" id="{00000000-0008-0000-07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165429</xdr:rowOff>
    </xdr:from>
    <xdr:to>
      <xdr:col>85</xdr:col>
      <xdr:colOff>126364</xdr:colOff>
      <xdr:row>98</xdr:row>
      <xdr:rowOff>65349</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6317595" y="15595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69176</xdr:rowOff>
    </xdr:from>
    <xdr:ext cx="534377" cy="259045"/>
    <xdr:sp macro="" textlink="">
      <xdr:nvSpPr>
        <xdr:cNvPr id="693" name="公債費最小値テキスト">
          <a:extLst>
            <a:ext uri="{FF2B5EF4-FFF2-40B4-BE49-F238E27FC236}">
              <a16:creationId xmlns:a16="http://schemas.microsoft.com/office/drawing/2014/main" id="{00000000-0008-0000-0700-0000B5020000}"/>
            </a:ext>
          </a:extLst>
        </xdr:cNvPr>
        <xdr:cNvSpPr txBox="1"/>
      </xdr:nvSpPr>
      <xdr:spPr>
        <a:xfrm>
          <a:off x="16370300" y="1687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65349</xdr:rowOff>
    </xdr:from>
    <xdr:to>
      <xdr:col>86</xdr:col>
      <xdr:colOff>25400</xdr:colOff>
      <xdr:row>98</xdr:row>
      <xdr:rowOff>65349</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6867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112106</xdr:rowOff>
    </xdr:from>
    <xdr:ext cx="599010" cy="259045"/>
    <xdr:sp macro="" textlink="">
      <xdr:nvSpPr>
        <xdr:cNvPr id="695" name="公債費最大値テキスト">
          <a:extLst>
            <a:ext uri="{FF2B5EF4-FFF2-40B4-BE49-F238E27FC236}">
              <a16:creationId xmlns:a16="http://schemas.microsoft.com/office/drawing/2014/main" id="{00000000-0008-0000-0700-0000B7020000}"/>
            </a:ext>
          </a:extLst>
        </xdr:cNvPr>
        <xdr:cNvSpPr txBox="1"/>
      </xdr:nvSpPr>
      <xdr:spPr>
        <a:xfrm>
          <a:off x="16370300" y="1537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588,745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165429</xdr:rowOff>
    </xdr:from>
    <xdr:to>
      <xdr:col>86</xdr:col>
      <xdr:colOff>25400</xdr:colOff>
      <xdr:row>90</xdr:row>
      <xdr:rowOff>165429</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559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170438</xdr:rowOff>
    </xdr:from>
    <xdr:to>
      <xdr:col>85</xdr:col>
      <xdr:colOff>127000</xdr:colOff>
      <xdr:row>98</xdr:row>
      <xdr:rowOff>5685</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5481300" y="16801088"/>
          <a:ext cx="838200" cy="6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107077</xdr:rowOff>
    </xdr:from>
    <xdr:ext cx="534377" cy="259045"/>
    <xdr:sp macro="" textlink="">
      <xdr:nvSpPr>
        <xdr:cNvPr id="698" name="公債費平均値テキスト">
          <a:extLst>
            <a:ext uri="{FF2B5EF4-FFF2-40B4-BE49-F238E27FC236}">
              <a16:creationId xmlns:a16="http://schemas.microsoft.com/office/drawing/2014/main" id="{00000000-0008-0000-0700-0000BA020000}"/>
            </a:ext>
          </a:extLst>
        </xdr:cNvPr>
        <xdr:cNvSpPr txBox="1"/>
      </xdr:nvSpPr>
      <xdr:spPr>
        <a:xfrm>
          <a:off x="16370300" y="16566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84200</xdr:rowOff>
    </xdr:from>
    <xdr:to>
      <xdr:col>85</xdr:col>
      <xdr:colOff>177800</xdr:colOff>
      <xdr:row>98</xdr:row>
      <xdr:rowOff>14350</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6268700" y="1671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157249</xdr:rowOff>
    </xdr:from>
    <xdr:to>
      <xdr:col>81</xdr:col>
      <xdr:colOff>50800</xdr:colOff>
      <xdr:row>97</xdr:row>
      <xdr:rowOff>170438</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4592300" y="16787899"/>
          <a:ext cx="889000" cy="13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83578</xdr:rowOff>
    </xdr:from>
    <xdr:to>
      <xdr:col>81</xdr:col>
      <xdr:colOff>101600</xdr:colOff>
      <xdr:row>98</xdr:row>
      <xdr:rowOff>13728</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5430500" y="1671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30255</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14111" y="16489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147524</xdr:rowOff>
    </xdr:from>
    <xdr:to>
      <xdr:col>76</xdr:col>
      <xdr:colOff>114300</xdr:colOff>
      <xdr:row>97</xdr:row>
      <xdr:rowOff>157249</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a:off x="13703300" y="16778174"/>
          <a:ext cx="889000" cy="9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83055</xdr:rowOff>
    </xdr:from>
    <xdr:to>
      <xdr:col>76</xdr:col>
      <xdr:colOff>165100</xdr:colOff>
      <xdr:row>98</xdr:row>
      <xdr:rowOff>13205</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4541500" y="1671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29732</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488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147524</xdr:rowOff>
    </xdr:from>
    <xdr:to>
      <xdr:col>71</xdr:col>
      <xdr:colOff>177800</xdr:colOff>
      <xdr:row>97</xdr:row>
      <xdr:rowOff>167177</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flipV="1">
          <a:off x="12814300" y="16778174"/>
          <a:ext cx="889000" cy="1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88824</xdr:rowOff>
    </xdr:from>
    <xdr:to>
      <xdr:col>72</xdr:col>
      <xdr:colOff>38100</xdr:colOff>
      <xdr:row>98</xdr:row>
      <xdr:rowOff>18974</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3652500" y="167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35501</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36111" y="16494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99146</xdr:rowOff>
    </xdr:from>
    <xdr:to>
      <xdr:col>67</xdr:col>
      <xdr:colOff>101600</xdr:colOff>
      <xdr:row>98</xdr:row>
      <xdr:rowOff>29296</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2763500" y="16729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45823</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47111" y="16505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126335</xdr:rowOff>
    </xdr:from>
    <xdr:to>
      <xdr:col>85</xdr:col>
      <xdr:colOff>177800</xdr:colOff>
      <xdr:row>98</xdr:row>
      <xdr:rowOff>56485</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6268700" y="1675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62626</xdr:rowOff>
    </xdr:from>
    <xdr:ext cx="534377" cy="259045"/>
    <xdr:sp macro="" textlink="">
      <xdr:nvSpPr>
        <xdr:cNvPr id="717" name="公債費該当値テキスト">
          <a:extLst>
            <a:ext uri="{FF2B5EF4-FFF2-40B4-BE49-F238E27FC236}">
              <a16:creationId xmlns:a16="http://schemas.microsoft.com/office/drawing/2014/main" id="{00000000-0008-0000-0700-0000CD020000}"/>
            </a:ext>
          </a:extLst>
        </xdr:cNvPr>
        <xdr:cNvSpPr txBox="1"/>
      </xdr:nvSpPr>
      <xdr:spPr>
        <a:xfrm>
          <a:off x="16370300" y="16693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119638</xdr:rowOff>
    </xdr:from>
    <xdr:to>
      <xdr:col>81</xdr:col>
      <xdr:colOff>101600</xdr:colOff>
      <xdr:row>98</xdr:row>
      <xdr:rowOff>49788</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5430500" y="16750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40915</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5214111" y="16843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106449</xdr:rowOff>
    </xdr:from>
    <xdr:to>
      <xdr:col>76</xdr:col>
      <xdr:colOff>165100</xdr:colOff>
      <xdr:row>98</xdr:row>
      <xdr:rowOff>36599</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4541500" y="16737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27726</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325111" y="16829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96724</xdr:rowOff>
    </xdr:from>
    <xdr:to>
      <xdr:col>72</xdr:col>
      <xdr:colOff>38100</xdr:colOff>
      <xdr:row>98</xdr:row>
      <xdr:rowOff>26874</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3652500" y="16727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18001</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3436111" y="16820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116377</xdr:rowOff>
    </xdr:from>
    <xdr:to>
      <xdr:col>67</xdr:col>
      <xdr:colOff>101600</xdr:colOff>
      <xdr:row>98</xdr:row>
      <xdr:rowOff>46527</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2763500" y="16747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37654</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2547111" y="16839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0" name="諸支出金グラフ枠">
          <a:extLst>
            <a:ext uri="{FF2B5EF4-FFF2-40B4-BE49-F238E27FC236}">
              <a16:creationId xmlns:a16="http://schemas.microsoft.com/office/drawing/2014/main" id="{00000000-0008-0000-0700-0000E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19359</xdr:rowOff>
    </xdr:from>
    <xdr:to>
      <xdr:col>116</xdr:col>
      <xdr:colOff>62864</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flipV="1">
          <a:off x="22159595" y="5162859"/>
          <a:ext cx="1269" cy="1622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133421</xdr:rowOff>
    </xdr:from>
    <xdr:ext cx="249299" cy="259045"/>
    <xdr:sp macro="" textlink="">
      <xdr:nvSpPr>
        <xdr:cNvPr id="752" name="諸支出金最小値テキスト">
          <a:extLst>
            <a:ext uri="{FF2B5EF4-FFF2-40B4-BE49-F238E27FC236}">
              <a16:creationId xmlns:a16="http://schemas.microsoft.com/office/drawing/2014/main" id="{00000000-0008-0000-0700-0000F0020000}"/>
            </a:ext>
          </a:extLst>
        </xdr:cNvPr>
        <xdr:cNvSpPr txBox="1"/>
      </xdr:nvSpPr>
      <xdr:spPr>
        <a:xfrm>
          <a:off x="22212300" y="6819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137486</xdr:rowOff>
    </xdr:from>
    <xdr:ext cx="469744" cy="259045"/>
    <xdr:sp macro="" textlink="">
      <xdr:nvSpPr>
        <xdr:cNvPr id="754" name="諸支出金最大値テキスト">
          <a:extLst>
            <a:ext uri="{FF2B5EF4-FFF2-40B4-BE49-F238E27FC236}">
              <a16:creationId xmlns:a16="http://schemas.microsoft.com/office/drawing/2014/main" id="{00000000-0008-0000-0700-0000F2020000}"/>
            </a:ext>
          </a:extLst>
        </xdr:cNvPr>
        <xdr:cNvSpPr txBox="1"/>
      </xdr:nvSpPr>
      <xdr:spPr>
        <a:xfrm>
          <a:off x="22212300" y="4938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19359</xdr:rowOff>
    </xdr:from>
    <xdr:to>
      <xdr:col>116</xdr:col>
      <xdr:colOff>152400</xdr:colOff>
      <xdr:row>30</xdr:row>
      <xdr:rowOff>19359</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2072600" y="5162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50871</xdr:rowOff>
    </xdr:from>
    <xdr:ext cx="378565" cy="259045"/>
    <xdr:sp macro="" textlink="">
      <xdr:nvSpPr>
        <xdr:cNvPr id="757" name="諸支出金平均値テキスト">
          <a:extLst>
            <a:ext uri="{FF2B5EF4-FFF2-40B4-BE49-F238E27FC236}">
              <a16:creationId xmlns:a16="http://schemas.microsoft.com/office/drawing/2014/main" id="{00000000-0008-0000-0700-0000F5020000}"/>
            </a:ext>
          </a:extLst>
        </xdr:cNvPr>
        <xdr:cNvSpPr txBox="1"/>
      </xdr:nvSpPr>
      <xdr:spPr>
        <a:xfrm>
          <a:off x="22212300" y="65659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27994</xdr:rowOff>
    </xdr:from>
    <xdr:to>
      <xdr:col>116</xdr:col>
      <xdr:colOff>114300</xdr:colOff>
      <xdr:row>39</xdr:row>
      <xdr:rowOff>129594</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2110700" y="671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19014</xdr:rowOff>
    </xdr:from>
    <xdr:to>
      <xdr:col>112</xdr:col>
      <xdr:colOff>38100</xdr:colOff>
      <xdr:row>39</xdr:row>
      <xdr:rowOff>120614</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21272500" y="6705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137141</xdr:rowOff>
    </xdr:from>
    <xdr:ext cx="378565"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4017" y="64807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25382</xdr:rowOff>
    </xdr:from>
    <xdr:to>
      <xdr:col>107</xdr:col>
      <xdr:colOff>101600</xdr:colOff>
      <xdr:row>39</xdr:row>
      <xdr:rowOff>126982</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0383500" y="671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143509</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245017" y="64871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38118</xdr:rowOff>
    </xdr:from>
    <xdr:to>
      <xdr:col>102</xdr:col>
      <xdr:colOff>165100</xdr:colOff>
      <xdr:row>39</xdr:row>
      <xdr:rowOff>139718</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9494500" y="672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156245</xdr:rowOff>
    </xdr:from>
    <xdr:ext cx="313932"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388333" y="64998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26035</xdr:rowOff>
    </xdr:from>
    <xdr:to>
      <xdr:col>98</xdr:col>
      <xdr:colOff>38100</xdr:colOff>
      <xdr:row>39</xdr:row>
      <xdr:rowOff>127635</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18605500" y="671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144162</xdr:rowOff>
    </xdr:from>
    <xdr:ext cx="378565"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7017" y="6487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6421</xdr:rowOff>
    </xdr:from>
    <xdr:ext cx="249299" cy="259045"/>
    <xdr:sp macro="" textlink="">
      <xdr:nvSpPr>
        <xdr:cNvPr id="776" name="諸支出金該当値テキスト">
          <a:extLst>
            <a:ext uri="{FF2B5EF4-FFF2-40B4-BE49-F238E27FC236}">
              <a16:creationId xmlns:a16="http://schemas.microsoft.com/office/drawing/2014/main" id="{00000000-0008-0000-0700-000008030000}"/>
            </a:ext>
          </a:extLst>
        </xdr:cNvPr>
        <xdr:cNvSpPr txBox="1"/>
      </xdr:nvSpPr>
      <xdr:spPr>
        <a:xfrm>
          <a:off x="22212300" y="6692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3" name="楕円 782">
          <a:extLst>
            <a:ext uri="{FF2B5EF4-FFF2-40B4-BE49-F238E27FC236}">
              <a16:creationId xmlns:a16="http://schemas.microsoft.com/office/drawing/2014/main" id="{00000000-0008-0000-0700-00000F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岡山県平均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49</xdr:row>
      <xdr:rowOff>92727</xdr:rowOff>
    </xdr:from>
    <xdr:ext cx="46717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7820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7" name="前年度繰上充用金グラフ枠">
          <a:extLst>
            <a:ext uri="{FF2B5EF4-FFF2-40B4-BE49-F238E27FC236}">
              <a16:creationId xmlns:a16="http://schemas.microsoft.com/office/drawing/2014/main" id="{00000000-0008-0000-0700-00002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34354</xdr:rowOff>
    </xdr:from>
    <xdr:to>
      <xdr:col>116</xdr:col>
      <xdr:colOff>62864</xdr:colOff>
      <xdr:row>59</xdr:row>
      <xdr:rowOff>44450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flipV="1">
          <a:off x="22159595" y="8606854"/>
          <a:ext cx="1269" cy="1553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91267</xdr:rowOff>
    </xdr:from>
    <xdr:ext cx="249299" cy="259045"/>
    <xdr:sp macro="" textlink="">
      <xdr:nvSpPr>
        <xdr:cNvPr id="809" name="前年度繰上充用金最小値テキスト">
          <a:extLst>
            <a:ext uri="{FF2B5EF4-FFF2-40B4-BE49-F238E27FC236}">
              <a16:creationId xmlns:a16="http://schemas.microsoft.com/office/drawing/2014/main" id="{00000000-0008-0000-0700-000029030000}"/>
            </a:ext>
          </a:extLst>
        </xdr:cNvPr>
        <xdr:cNvSpPr txBox="1"/>
      </xdr:nvSpPr>
      <xdr:spPr>
        <a:xfrm>
          <a:off x="22212300" y="10206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152481</xdr:rowOff>
    </xdr:from>
    <xdr:ext cx="469744" cy="259045"/>
    <xdr:sp macro="" textlink="">
      <xdr:nvSpPr>
        <xdr:cNvPr id="811" name="前年度繰上充用金最大値テキスト">
          <a:extLst>
            <a:ext uri="{FF2B5EF4-FFF2-40B4-BE49-F238E27FC236}">
              <a16:creationId xmlns:a16="http://schemas.microsoft.com/office/drawing/2014/main" id="{00000000-0008-0000-0700-00002B030000}"/>
            </a:ext>
          </a:extLst>
        </xdr:cNvPr>
        <xdr:cNvSpPr txBox="1"/>
      </xdr:nvSpPr>
      <xdr:spPr>
        <a:xfrm>
          <a:off x="22212300" y="8382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8,153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50</xdr:row>
      <xdr:rowOff>34354</xdr:rowOff>
    </xdr:from>
    <xdr:to>
      <xdr:col>116</xdr:col>
      <xdr:colOff>152400</xdr:colOff>
      <xdr:row>50</xdr:row>
      <xdr:rowOff>34354</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22072600" y="8606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8717</xdr:rowOff>
    </xdr:from>
    <xdr:ext cx="313932" cy="259045"/>
    <xdr:sp macro="" textlink="">
      <xdr:nvSpPr>
        <xdr:cNvPr id="814" name="前年度繰上充用金平均値テキスト">
          <a:extLst>
            <a:ext uri="{FF2B5EF4-FFF2-40B4-BE49-F238E27FC236}">
              <a16:creationId xmlns:a16="http://schemas.microsoft.com/office/drawing/2014/main" id="{00000000-0008-0000-0700-00002E030000}"/>
            </a:ext>
          </a:extLst>
        </xdr:cNvPr>
        <xdr:cNvSpPr txBox="1"/>
      </xdr:nvSpPr>
      <xdr:spPr>
        <a:xfrm>
          <a:off x="22212300" y="9952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157290</xdr:rowOff>
    </xdr:from>
    <xdr:to>
      <xdr:col>116</xdr:col>
      <xdr:colOff>114300</xdr:colOff>
      <xdr:row>59</xdr:row>
      <xdr:rowOff>87440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22110700" y="1010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16" name="直線コネクタ 815">
          <a:extLst>
            <a:ext uri="{FF2B5EF4-FFF2-40B4-BE49-F238E27FC236}">
              <a16:creationId xmlns:a16="http://schemas.microsoft.com/office/drawing/2014/main" id="{00000000-0008-0000-0700-000030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156528</xdr:rowOff>
    </xdr:from>
    <xdr:to>
      <xdr:col>112</xdr:col>
      <xdr:colOff>38100</xdr:colOff>
      <xdr:row>59</xdr:row>
      <xdr:rowOff>86678</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21272500" y="1010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57</xdr:row>
      <xdr:rowOff>103205</xdr:rowOff>
    </xdr:from>
    <xdr:ext cx="313932"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66333" y="9875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19" name="直線コネクタ 818">
          <a:extLst>
            <a:ext uri="{FF2B5EF4-FFF2-40B4-BE49-F238E27FC236}">
              <a16:creationId xmlns:a16="http://schemas.microsoft.com/office/drawing/2014/main" id="{00000000-0008-0000-0700-000033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156146</xdr:rowOff>
    </xdr:from>
    <xdr:to>
      <xdr:col>107</xdr:col>
      <xdr:colOff>101600</xdr:colOff>
      <xdr:row>59</xdr:row>
      <xdr:rowOff>86296</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20383500" y="1010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57</xdr:row>
      <xdr:rowOff>102823</xdr:rowOff>
    </xdr:from>
    <xdr:ext cx="313932"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0277333" y="98754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22" name="直線コネクタ 821">
          <a:extLst>
            <a:ext uri="{FF2B5EF4-FFF2-40B4-BE49-F238E27FC236}">
              <a16:creationId xmlns:a16="http://schemas.microsoft.com/office/drawing/2014/main" id="{00000000-0008-0000-0700-000036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155575</xdr:rowOff>
    </xdr:from>
    <xdr:to>
      <xdr:col>102</xdr:col>
      <xdr:colOff>165100</xdr:colOff>
      <xdr:row>59</xdr:row>
      <xdr:rowOff>85725</xdr:rowOff>
    </xdr:to>
    <xdr:sp macro="" textlink="">
      <xdr:nvSpPr>
        <xdr:cNvPr id="823" name="フローチャート: 判断 822">
          <a:extLst>
            <a:ext uri="{FF2B5EF4-FFF2-40B4-BE49-F238E27FC236}">
              <a16:creationId xmlns:a16="http://schemas.microsoft.com/office/drawing/2014/main" id="{00000000-0008-0000-0700-000037030000}"/>
            </a:ext>
          </a:extLst>
        </xdr:cNvPr>
        <xdr:cNvSpPr/>
      </xdr:nvSpPr>
      <xdr:spPr>
        <a:xfrm>
          <a:off x="19494500" y="1009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57</xdr:row>
      <xdr:rowOff>102252</xdr:rowOff>
    </xdr:from>
    <xdr:ext cx="313932"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9388333" y="9874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154813</xdr:rowOff>
    </xdr:from>
    <xdr:to>
      <xdr:col>98</xdr:col>
      <xdr:colOff>38100</xdr:colOff>
      <xdr:row>59</xdr:row>
      <xdr:rowOff>84963</xdr:rowOff>
    </xdr:to>
    <xdr:sp macro="" textlink="">
      <xdr:nvSpPr>
        <xdr:cNvPr id="825" name="フローチャート: 判断 824">
          <a:extLst>
            <a:ext uri="{FF2B5EF4-FFF2-40B4-BE49-F238E27FC236}">
              <a16:creationId xmlns:a16="http://schemas.microsoft.com/office/drawing/2014/main" id="{00000000-0008-0000-0700-000039030000}"/>
            </a:ext>
          </a:extLst>
        </xdr:cNvPr>
        <xdr:cNvSpPr/>
      </xdr:nvSpPr>
      <xdr:spPr>
        <a:xfrm>
          <a:off x="18605500" y="10098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57</xdr:row>
      <xdr:rowOff>101490</xdr:rowOff>
    </xdr:from>
    <xdr:ext cx="313932"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8499333" y="98741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32" name="楕円 831">
          <a:extLst>
            <a:ext uri="{FF2B5EF4-FFF2-40B4-BE49-F238E27FC236}">
              <a16:creationId xmlns:a16="http://schemas.microsoft.com/office/drawing/2014/main" id="{00000000-0008-0000-0700-000040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135717</xdr:rowOff>
    </xdr:from>
    <xdr:ext cx="249299" cy="259045"/>
    <xdr:sp macro="" textlink="">
      <xdr:nvSpPr>
        <xdr:cNvPr id="833" name="前年度繰上充用金該当値テキスト">
          <a:extLst>
            <a:ext uri="{FF2B5EF4-FFF2-40B4-BE49-F238E27FC236}">
              <a16:creationId xmlns:a16="http://schemas.microsoft.com/office/drawing/2014/main" id="{00000000-0008-0000-0700-000041030000}"/>
            </a:ext>
          </a:extLst>
        </xdr:cNvPr>
        <xdr:cNvSpPr txBox="1"/>
      </xdr:nvSpPr>
      <xdr:spPr>
        <a:xfrm>
          <a:off x="22212300" y="10079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34" name="楕円 833">
          <a:extLst>
            <a:ext uri="{FF2B5EF4-FFF2-40B4-BE49-F238E27FC236}">
              <a16:creationId xmlns:a16="http://schemas.microsoft.com/office/drawing/2014/main" id="{00000000-0008-0000-0700-000042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36" name="楕円 835">
          <a:extLst>
            <a:ext uri="{FF2B5EF4-FFF2-40B4-BE49-F238E27FC236}">
              <a16:creationId xmlns:a16="http://schemas.microsoft.com/office/drawing/2014/main" id="{00000000-0008-0000-0700-000044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38" name="楕円 837">
          <a:extLst>
            <a:ext uri="{FF2B5EF4-FFF2-40B4-BE49-F238E27FC236}">
              <a16:creationId xmlns:a16="http://schemas.microsoft.com/office/drawing/2014/main" id="{00000000-0008-0000-0700-000046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39" name="テキスト ボックス 838">
          <a:extLst>
            <a:ext uri="{FF2B5EF4-FFF2-40B4-BE49-F238E27FC236}">
              <a16:creationId xmlns:a16="http://schemas.microsoft.com/office/drawing/2014/main" id="{00000000-0008-0000-0700-000047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40" name="楕円 839">
          <a:extLst>
            <a:ext uri="{FF2B5EF4-FFF2-40B4-BE49-F238E27FC236}">
              <a16:creationId xmlns:a16="http://schemas.microsoft.com/office/drawing/2014/main" id="{00000000-0008-0000-0700-000048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41" name="テキスト ボックス 840">
          <a:extLst>
            <a:ext uri="{FF2B5EF4-FFF2-40B4-BE49-F238E27FC236}">
              <a16:creationId xmlns:a16="http://schemas.microsoft.com/office/drawing/2014/main" id="{00000000-0008-0000-0700-000049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2" name="正方形/長方形 841">
          <a:extLst>
            <a:ext uri="{FF2B5EF4-FFF2-40B4-BE49-F238E27FC236}">
              <a16:creationId xmlns:a16="http://schemas.microsoft.com/office/drawing/2014/main" id="{00000000-0008-0000-0700-00004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3" name="正方形/長方形 842">
          <a:extLst>
            <a:ext uri="{FF2B5EF4-FFF2-40B4-BE49-F238E27FC236}">
              <a16:creationId xmlns:a16="http://schemas.microsoft.com/office/drawing/2014/main" id="{00000000-0008-0000-0700-00004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4" name="テキスト ボックス 843">
          <a:extLst>
            <a:ext uri="{FF2B5EF4-FFF2-40B4-BE49-F238E27FC236}">
              <a16:creationId xmlns:a16="http://schemas.microsoft.com/office/drawing/2014/main" id="{00000000-0008-0000-0700-00004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昨年度と比較し、類似団体平均を上回ったものは衛生費であり、下回ったものは教育費である。その他費目については依然として類似団体平均を下回っている。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総務費は依然として類似団体平均を下回っているが、昨年度と比較し、増加している。主な要因は、応援寄附事業の事業費増加である。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衛生費は前年度比較で類似団体平均を上回った。前年度と比較して増加した主な要因は、火葬場整備事業の事業費の大幅な増加である。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土木費は依然として類似団体平均を上回っている。前年度と比較して増加した主な要因は、市営住宅建設事業の事業費増加である。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教育費は前年度比較で類似団体平均を下回った。前年度と比較して減少した主な要因は、学校給食共同調理場運営事業の工事費減少である。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岡山県瀬戸内市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itchFamily="49" charset="-128"/>
              <a:ea typeface="ＭＳ ゴシック" pitchFamily="49" charset="-128"/>
            </a:rPr>
            <a:t>実質単年度収支は、令和２年度以降は黒字を継続できている。財政調整基金残高の標準財政規模比は、前年度と比較すると減少した。主な要因は、財政調整基金を取り崩したことにより、財政調整基金残高が減少したことが挙げられる。</a:t>
          </a:r>
        </a:p>
        <a:p>
          <a:r>
            <a:rPr kumimoji="1" lang="ja-JP" altLang="en-US" sz="1200">
              <a:solidFill>
                <a:sysClr val="windowText" lastClr="000000"/>
              </a:solidFill>
              <a:latin typeface="ＭＳ ゴシック" pitchFamily="49" charset="-128"/>
              <a:ea typeface="ＭＳ ゴシック" pitchFamily="49" charset="-128"/>
            </a:rPr>
            <a:t>今後も、単年度の収支に応じた予算編成ができるよう財政運営の適正化に努め、自然災害発生等の緊急的な財源不足に備えるために、財政調整基金残高の標準財政規模比</a:t>
          </a:r>
          <a:r>
            <a:rPr kumimoji="1" lang="en-US" altLang="ja-JP" sz="1200">
              <a:solidFill>
                <a:sysClr val="windowText" lastClr="000000"/>
              </a:solidFill>
              <a:latin typeface="ＭＳ ゴシック" pitchFamily="49" charset="-128"/>
              <a:ea typeface="ＭＳ ゴシック" pitchFamily="49" charset="-128"/>
            </a:rPr>
            <a:t>30</a:t>
          </a:r>
          <a:r>
            <a:rPr kumimoji="1" lang="ja-JP" altLang="en-US" sz="1200">
              <a:solidFill>
                <a:sysClr val="windowText" lastClr="000000"/>
              </a:solidFill>
              <a:latin typeface="ＭＳ ゴシック" pitchFamily="49" charset="-128"/>
              <a:ea typeface="ＭＳ ゴシック" pitchFamily="49" charset="-128"/>
            </a:rPr>
            <a:t>％程度を維持していく。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岡山県瀬戸内市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令和６年度も実質赤字となった会計はなかった。しかし、下水道事業、介護保険特別会計等は、一般会計からの繰出金に依存している状況が続いている。</a:t>
          </a:r>
        </a:p>
        <a:p>
          <a:r>
            <a:rPr kumimoji="1" lang="ja-JP" altLang="en-US" sz="1400">
              <a:latin typeface="ＭＳ ゴシック" pitchFamily="49" charset="-128"/>
              <a:ea typeface="ＭＳ ゴシック" pitchFamily="49" charset="-128"/>
            </a:rPr>
            <a:t>普通会計だけでなく、特別会計、事業会計における事業の見直しや受益者負担の適正化を行い、市全体として経営が健全なものとなるよう努める。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62" customWidth="1"/>
    <col min="12" max="12" width="2.26953125" style="162" customWidth="1"/>
    <col min="13" max="17" width="2.36328125" style="162" customWidth="1"/>
    <col min="18" max="119" width="2.08984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25580735</v>
      </c>
      <c r="BO4" s="358"/>
      <c r="BP4" s="358"/>
      <c r="BQ4" s="358"/>
      <c r="BR4" s="358"/>
      <c r="BS4" s="358"/>
      <c r="BT4" s="358"/>
      <c r="BU4" s="359"/>
      <c r="BV4" s="357">
        <v>24771077</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5.3</v>
      </c>
      <c r="CU4" s="364"/>
      <c r="CV4" s="364"/>
      <c r="CW4" s="364"/>
      <c r="CX4" s="364"/>
      <c r="CY4" s="364"/>
      <c r="CZ4" s="364"/>
      <c r="DA4" s="365"/>
      <c r="DB4" s="363">
        <v>5.4</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24839506</v>
      </c>
      <c r="BO5" s="395"/>
      <c r="BP5" s="395"/>
      <c r="BQ5" s="395"/>
      <c r="BR5" s="395"/>
      <c r="BS5" s="395"/>
      <c r="BT5" s="395"/>
      <c r="BU5" s="396"/>
      <c r="BV5" s="394">
        <v>24057486</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87.4</v>
      </c>
      <c r="CU5" s="392"/>
      <c r="CV5" s="392"/>
      <c r="CW5" s="392"/>
      <c r="CX5" s="392"/>
      <c r="CY5" s="392"/>
      <c r="CZ5" s="392"/>
      <c r="DA5" s="393"/>
      <c r="DB5" s="391">
        <v>88.9</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741229</v>
      </c>
      <c r="BO6" s="395"/>
      <c r="BP6" s="395"/>
      <c r="BQ6" s="395"/>
      <c r="BR6" s="395"/>
      <c r="BS6" s="395"/>
      <c r="BT6" s="395"/>
      <c r="BU6" s="396"/>
      <c r="BV6" s="394">
        <v>713591</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87.7</v>
      </c>
      <c r="CU6" s="432"/>
      <c r="CV6" s="432"/>
      <c r="CW6" s="432"/>
      <c r="CX6" s="432"/>
      <c r="CY6" s="432"/>
      <c r="CZ6" s="432"/>
      <c r="DA6" s="433"/>
      <c r="DB6" s="431">
        <v>89.7</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117191</v>
      </c>
      <c r="BO7" s="395"/>
      <c r="BP7" s="395"/>
      <c r="BQ7" s="395"/>
      <c r="BR7" s="395"/>
      <c r="BS7" s="395"/>
      <c r="BT7" s="395"/>
      <c r="BU7" s="396"/>
      <c r="BV7" s="394">
        <v>91273</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11841346</v>
      </c>
      <c r="CU7" s="395"/>
      <c r="CV7" s="395"/>
      <c r="CW7" s="395"/>
      <c r="CX7" s="395"/>
      <c r="CY7" s="395"/>
      <c r="CZ7" s="395"/>
      <c r="DA7" s="396"/>
      <c r="DB7" s="394">
        <v>11487122</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624038</v>
      </c>
      <c r="BO8" s="395"/>
      <c r="BP8" s="395"/>
      <c r="BQ8" s="395"/>
      <c r="BR8" s="395"/>
      <c r="BS8" s="395"/>
      <c r="BT8" s="395"/>
      <c r="BU8" s="396"/>
      <c r="BV8" s="394">
        <v>622318</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0.54</v>
      </c>
      <c r="CU8" s="435"/>
      <c r="CV8" s="435"/>
      <c r="CW8" s="435"/>
      <c r="CX8" s="435"/>
      <c r="CY8" s="435"/>
      <c r="CZ8" s="435"/>
      <c r="DA8" s="436"/>
      <c r="DB8" s="434">
        <v>0.55000000000000004</v>
      </c>
      <c r="DC8" s="435"/>
      <c r="DD8" s="435"/>
      <c r="DE8" s="435"/>
      <c r="DF8" s="435"/>
      <c r="DG8" s="435"/>
      <c r="DH8" s="435"/>
      <c r="DI8" s="436"/>
    </row>
    <row r="9" spans="1:119" ht="18.75" customHeight="1" thickBot="1" x14ac:dyDescent="0.25">
      <c r="A9" s="163"/>
      <c r="B9" s="388" t="s">
        <v>106</v>
      </c>
      <c r="C9" s="389"/>
      <c r="D9" s="389"/>
      <c r="E9" s="389"/>
      <c r="F9" s="389"/>
      <c r="G9" s="389"/>
      <c r="H9" s="389"/>
      <c r="I9" s="389"/>
      <c r="J9" s="389"/>
      <c r="K9" s="437"/>
      <c r="L9" s="438" t="s">
        <v>107</v>
      </c>
      <c r="M9" s="439"/>
      <c r="N9" s="439"/>
      <c r="O9" s="439"/>
      <c r="P9" s="439"/>
      <c r="Q9" s="440"/>
      <c r="R9" s="441">
        <v>36048</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1720</v>
      </c>
      <c r="BO9" s="395"/>
      <c r="BP9" s="395"/>
      <c r="BQ9" s="395"/>
      <c r="BR9" s="395"/>
      <c r="BS9" s="395"/>
      <c r="BT9" s="395"/>
      <c r="BU9" s="396"/>
      <c r="BV9" s="394">
        <v>-22229</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14.3</v>
      </c>
      <c r="CU9" s="392"/>
      <c r="CV9" s="392"/>
      <c r="CW9" s="392"/>
      <c r="CX9" s="392"/>
      <c r="CY9" s="392"/>
      <c r="CZ9" s="392"/>
      <c r="DA9" s="393"/>
      <c r="DB9" s="391">
        <v>15.5</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112</v>
      </c>
      <c r="M10" s="424"/>
      <c r="N10" s="424"/>
      <c r="O10" s="424"/>
      <c r="P10" s="424"/>
      <c r="Q10" s="425"/>
      <c r="R10" s="445">
        <v>36975</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328075</v>
      </c>
      <c r="BO10" s="395"/>
      <c r="BP10" s="395"/>
      <c r="BQ10" s="395"/>
      <c r="BR10" s="395"/>
      <c r="BS10" s="395"/>
      <c r="BT10" s="395"/>
      <c r="BU10" s="396"/>
      <c r="BV10" s="394">
        <v>331156</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362567</v>
      </c>
      <c r="BO11" s="395"/>
      <c r="BP11" s="395"/>
      <c r="BQ11" s="395"/>
      <c r="BR11" s="395"/>
      <c r="BS11" s="395"/>
      <c r="BT11" s="395"/>
      <c r="BU11" s="396"/>
      <c r="BV11" s="394">
        <v>360318</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36160</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420000</v>
      </c>
      <c r="BO12" s="395"/>
      <c r="BP12" s="395"/>
      <c r="BQ12" s="395"/>
      <c r="BR12" s="395"/>
      <c r="BS12" s="395"/>
      <c r="BT12" s="395"/>
      <c r="BU12" s="396"/>
      <c r="BV12" s="394">
        <v>470000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2"/>
      <c r="M13" s="485" t="s">
        <v>130</v>
      </c>
      <c r="N13" s="486"/>
      <c r="O13" s="486"/>
      <c r="P13" s="486"/>
      <c r="Q13" s="487"/>
      <c r="R13" s="478">
        <v>35350</v>
      </c>
      <c r="S13" s="479"/>
      <c r="T13" s="479"/>
      <c r="U13" s="479"/>
      <c r="V13" s="480"/>
      <c r="W13" s="410" t="s">
        <v>131</v>
      </c>
      <c r="X13" s="411"/>
      <c r="Y13" s="411"/>
      <c r="Z13" s="411"/>
      <c r="AA13" s="411"/>
      <c r="AB13" s="401"/>
      <c r="AC13" s="445">
        <v>1516</v>
      </c>
      <c r="AD13" s="446"/>
      <c r="AE13" s="446"/>
      <c r="AF13" s="446"/>
      <c r="AG13" s="488"/>
      <c r="AH13" s="445">
        <v>1638</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272362</v>
      </c>
      <c r="BO13" s="395"/>
      <c r="BP13" s="395"/>
      <c r="BQ13" s="395"/>
      <c r="BR13" s="395"/>
      <c r="BS13" s="395"/>
      <c r="BT13" s="395"/>
      <c r="BU13" s="396"/>
      <c r="BV13" s="394">
        <v>199245</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8.5</v>
      </c>
      <c r="CU13" s="392"/>
      <c r="CV13" s="392"/>
      <c r="CW13" s="392"/>
      <c r="CX13" s="392"/>
      <c r="CY13" s="392"/>
      <c r="CZ13" s="392"/>
      <c r="DA13" s="393"/>
      <c r="DB13" s="391">
        <v>8.6999999999999993</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36484</v>
      </c>
      <c r="S14" s="479"/>
      <c r="T14" s="479"/>
      <c r="U14" s="479"/>
      <c r="V14" s="480"/>
      <c r="W14" s="384"/>
      <c r="X14" s="385"/>
      <c r="Y14" s="385"/>
      <c r="Z14" s="385"/>
      <c r="AA14" s="385"/>
      <c r="AB14" s="374"/>
      <c r="AC14" s="481">
        <v>9.1</v>
      </c>
      <c r="AD14" s="482"/>
      <c r="AE14" s="482"/>
      <c r="AF14" s="482"/>
      <c r="AG14" s="483"/>
      <c r="AH14" s="481">
        <v>9.6999999999999993</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35.799999999999997</v>
      </c>
      <c r="CU14" s="493"/>
      <c r="CV14" s="493"/>
      <c r="CW14" s="493"/>
      <c r="CX14" s="493"/>
      <c r="CY14" s="493"/>
      <c r="CZ14" s="493"/>
      <c r="DA14" s="494"/>
      <c r="DB14" s="492">
        <v>41.4</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2"/>
      <c r="M15" s="485" t="s">
        <v>130</v>
      </c>
      <c r="N15" s="486"/>
      <c r="O15" s="486"/>
      <c r="P15" s="486"/>
      <c r="Q15" s="487"/>
      <c r="R15" s="478">
        <v>35780</v>
      </c>
      <c r="S15" s="479"/>
      <c r="T15" s="479"/>
      <c r="U15" s="479"/>
      <c r="V15" s="480"/>
      <c r="W15" s="410" t="s">
        <v>137</v>
      </c>
      <c r="X15" s="411"/>
      <c r="Y15" s="411"/>
      <c r="Z15" s="411"/>
      <c r="AA15" s="411"/>
      <c r="AB15" s="401"/>
      <c r="AC15" s="445">
        <v>4963</v>
      </c>
      <c r="AD15" s="446"/>
      <c r="AE15" s="446"/>
      <c r="AF15" s="446"/>
      <c r="AG15" s="488"/>
      <c r="AH15" s="445">
        <v>5044</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5350496</v>
      </c>
      <c r="BO15" s="358"/>
      <c r="BP15" s="358"/>
      <c r="BQ15" s="358"/>
      <c r="BR15" s="358"/>
      <c r="BS15" s="358"/>
      <c r="BT15" s="358"/>
      <c r="BU15" s="359"/>
      <c r="BV15" s="357">
        <v>5416966</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29.9</v>
      </c>
      <c r="AD16" s="482"/>
      <c r="AE16" s="482"/>
      <c r="AF16" s="482"/>
      <c r="AG16" s="483"/>
      <c r="AH16" s="481">
        <v>29.9</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10367977</v>
      </c>
      <c r="BO16" s="395"/>
      <c r="BP16" s="395"/>
      <c r="BQ16" s="395"/>
      <c r="BR16" s="395"/>
      <c r="BS16" s="395"/>
      <c r="BT16" s="395"/>
      <c r="BU16" s="396"/>
      <c r="BV16" s="394">
        <v>10068365</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10110</v>
      </c>
      <c r="AD17" s="446"/>
      <c r="AE17" s="446"/>
      <c r="AF17" s="446"/>
      <c r="AG17" s="488"/>
      <c r="AH17" s="445">
        <v>10165</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6774959</v>
      </c>
      <c r="BO17" s="395"/>
      <c r="BP17" s="395"/>
      <c r="BQ17" s="395"/>
      <c r="BR17" s="395"/>
      <c r="BS17" s="395"/>
      <c r="BT17" s="395"/>
      <c r="BU17" s="396"/>
      <c r="BV17" s="394">
        <v>6866864</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125.46</v>
      </c>
      <c r="M18" s="518"/>
      <c r="N18" s="518"/>
      <c r="O18" s="518"/>
      <c r="P18" s="518"/>
      <c r="Q18" s="518"/>
      <c r="R18" s="519"/>
      <c r="S18" s="519"/>
      <c r="T18" s="519"/>
      <c r="U18" s="519"/>
      <c r="V18" s="520"/>
      <c r="W18" s="412"/>
      <c r="X18" s="413"/>
      <c r="Y18" s="413"/>
      <c r="Z18" s="413"/>
      <c r="AA18" s="413"/>
      <c r="AB18" s="404"/>
      <c r="AC18" s="521">
        <v>60.9</v>
      </c>
      <c r="AD18" s="522"/>
      <c r="AE18" s="522"/>
      <c r="AF18" s="522"/>
      <c r="AG18" s="523"/>
      <c r="AH18" s="521">
        <v>60.3</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10732249</v>
      </c>
      <c r="BO18" s="395"/>
      <c r="BP18" s="395"/>
      <c r="BQ18" s="395"/>
      <c r="BR18" s="395"/>
      <c r="BS18" s="395"/>
      <c r="BT18" s="395"/>
      <c r="BU18" s="396"/>
      <c r="BV18" s="394">
        <v>10279820</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287</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14726752</v>
      </c>
      <c r="BO19" s="395"/>
      <c r="BP19" s="395"/>
      <c r="BQ19" s="395"/>
      <c r="BR19" s="395"/>
      <c r="BS19" s="395"/>
      <c r="BT19" s="395"/>
      <c r="BU19" s="396"/>
      <c r="BV19" s="394">
        <v>14433845</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14068</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20934444</v>
      </c>
      <c r="BO22" s="358"/>
      <c r="BP22" s="358"/>
      <c r="BQ22" s="358"/>
      <c r="BR22" s="358"/>
      <c r="BS22" s="358"/>
      <c r="BT22" s="358"/>
      <c r="BU22" s="359"/>
      <c r="BV22" s="357">
        <v>20258263</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17566993</v>
      </c>
      <c r="BO23" s="395"/>
      <c r="BP23" s="395"/>
      <c r="BQ23" s="395"/>
      <c r="BR23" s="395"/>
      <c r="BS23" s="395"/>
      <c r="BT23" s="395"/>
      <c r="BU23" s="396"/>
      <c r="BV23" s="394">
        <v>16887450</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8800</v>
      </c>
      <c r="R24" s="446"/>
      <c r="S24" s="446"/>
      <c r="T24" s="446"/>
      <c r="U24" s="446"/>
      <c r="V24" s="488"/>
      <c r="W24" s="540"/>
      <c r="X24" s="541"/>
      <c r="Y24" s="542"/>
      <c r="Z24" s="444" t="s">
        <v>162</v>
      </c>
      <c r="AA24" s="424"/>
      <c r="AB24" s="424"/>
      <c r="AC24" s="424"/>
      <c r="AD24" s="424"/>
      <c r="AE24" s="424"/>
      <c r="AF24" s="424"/>
      <c r="AG24" s="425"/>
      <c r="AH24" s="445">
        <v>400</v>
      </c>
      <c r="AI24" s="446"/>
      <c r="AJ24" s="446"/>
      <c r="AK24" s="446"/>
      <c r="AL24" s="488"/>
      <c r="AM24" s="445">
        <v>1183200</v>
      </c>
      <c r="AN24" s="446"/>
      <c r="AO24" s="446"/>
      <c r="AP24" s="446"/>
      <c r="AQ24" s="446"/>
      <c r="AR24" s="488"/>
      <c r="AS24" s="445">
        <v>2958</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17285086</v>
      </c>
      <c r="BO24" s="395"/>
      <c r="BP24" s="395"/>
      <c r="BQ24" s="395"/>
      <c r="BR24" s="395"/>
      <c r="BS24" s="395"/>
      <c r="BT24" s="395"/>
      <c r="BU24" s="396"/>
      <c r="BV24" s="394">
        <v>15839830</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2</v>
      </c>
      <c r="M25" s="446"/>
      <c r="N25" s="446"/>
      <c r="O25" s="446"/>
      <c r="P25" s="488"/>
      <c r="Q25" s="445">
        <v>7200</v>
      </c>
      <c r="R25" s="446"/>
      <c r="S25" s="446"/>
      <c r="T25" s="446"/>
      <c r="U25" s="446"/>
      <c r="V25" s="488"/>
      <c r="W25" s="540"/>
      <c r="X25" s="541"/>
      <c r="Y25" s="542"/>
      <c r="Z25" s="444" t="s">
        <v>165</v>
      </c>
      <c r="AA25" s="424"/>
      <c r="AB25" s="424"/>
      <c r="AC25" s="424"/>
      <c r="AD25" s="424"/>
      <c r="AE25" s="424"/>
      <c r="AF25" s="424"/>
      <c r="AG25" s="425"/>
      <c r="AH25" s="445">
        <v>77</v>
      </c>
      <c r="AI25" s="446"/>
      <c r="AJ25" s="446"/>
      <c r="AK25" s="446"/>
      <c r="AL25" s="488"/>
      <c r="AM25" s="445">
        <v>223146</v>
      </c>
      <c r="AN25" s="446"/>
      <c r="AO25" s="446"/>
      <c r="AP25" s="446"/>
      <c r="AQ25" s="446"/>
      <c r="AR25" s="488"/>
      <c r="AS25" s="445">
        <v>2898</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1893405</v>
      </c>
      <c r="BO25" s="358"/>
      <c r="BP25" s="358"/>
      <c r="BQ25" s="358"/>
      <c r="BR25" s="358"/>
      <c r="BS25" s="358"/>
      <c r="BT25" s="358"/>
      <c r="BU25" s="359"/>
      <c r="BV25" s="357">
        <v>1765273</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6400</v>
      </c>
      <c r="R26" s="446"/>
      <c r="S26" s="446"/>
      <c r="T26" s="446"/>
      <c r="U26" s="446"/>
      <c r="V26" s="488"/>
      <c r="W26" s="540"/>
      <c r="X26" s="541"/>
      <c r="Y26" s="542"/>
      <c r="Z26" s="444" t="s">
        <v>168</v>
      </c>
      <c r="AA26" s="546"/>
      <c r="AB26" s="546"/>
      <c r="AC26" s="546"/>
      <c r="AD26" s="546"/>
      <c r="AE26" s="546"/>
      <c r="AF26" s="546"/>
      <c r="AG26" s="547"/>
      <c r="AH26" s="445">
        <v>4</v>
      </c>
      <c r="AI26" s="446"/>
      <c r="AJ26" s="446"/>
      <c r="AK26" s="446"/>
      <c r="AL26" s="488"/>
      <c r="AM26" s="445">
        <v>10480</v>
      </c>
      <c r="AN26" s="446"/>
      <c r="AO26" s="446"/>
      <c r="AP26" s="446"/>
      <c r="AQ26" s="446"/>
      <c r="AR26" s="488"/>
      <c r="AS26" s="445">
        <v>2620</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170</v>
      </c>
      <c r="F27" s="424"/>
      <c r="G27" s="424"/>
      <c r="H27" s="424"/>
      <c r="I27" s="424"/>
      <c r="J27" s="424"/>
      <c r="K27" s="425"/>
      <c r="L27" s="445">
        <v>1</v>
      </c>
      <c r="M27" s="446"/>
      <c r="N27" s="446"/>
      <c r="O27" s="446"/>
      <c r="P27" s="488"/>
      <c r="Q27" s="445">
        <v>4500</v>
      </c>
      <c r="R27" s="446"/>
      <c r="S27" s="446"/>
      <c r="T27" s="446"/>
      <c r="U27" s="446"/>
      <c r="V27" s="488"/>
      <c r="W27" s="540"/>
      <c r="X27" s="541"/>
      <c r="Y27" s="542"/>
      <c r="Z27" s="444" t="s">
        <v>171</v>
      </c>
      <c r="AA27" s="424"/>
      <c r="AB27" s="424"/>
      <c r="AC27" s="424"/>
      <c r="AD27" s="424"/>
      <c r="AE27" s="424"/>
      <c r="AF27" s="424"/>
      <c r="AG27" s="425"/>
      <c r="AH27" s="445">
        <v>25</v>
      </c>
      <c r="AI27" s="446"/>
      <c r="AJ27" s="446"/>
      <c r="AK27" s="446"/>
      <c r="AL27" s="488"/>
      <c r="AM27" s="445">
        <v>72938</v>
      </c>
      <c r="AN27" s="446"/>
      <c r="AO27" s="446"/>
      <c r="AP27" s="446"/>
      <c r="AQ27" s="446"/>
      <c r="AR27" s="488"/>
      <c r="AS27" s="445">
        <v>2918</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380000</v>
      </c>
      <c r="BO27" s="514"/>
      <c r="BP27" s="514"/>
      <c r="BQ27" s="514"/>
      <c r="BR27" s="514"/>
      <c r="BS27" s="514"/>
      <c r="BT27" s="514"/>
      <c r="BU27" s="515"/>
      <c r="BV27" s="513">
        <v>380000</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173</v>
      </c>
      <c r="F28" s="424"/>
      <c r="G28" s="424"/>
      <c r="H28" s="424"/>
      <c r="I28" s="424"/>
      <c r="J28" s="424"/>
      <c r="K28" s="425"/>
      <c r="L28" s="445">
        <v>1</v>
      </c>
      <c r="M28" s="446"/>
      <c r="N28" s="446"/>
      <c r="O28" s="446"/>
      <c r="P28" s="488"/>
      <c r="Q28" s="445">
        <v>3800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3704440</v>
      </c>
      <c r="BO28" s="358"/>
      <c r="BP28" s="358"/>
      <c r="BQ28" s="358"/>
      <c r="BR28" s="358"/>
      <c r="BS28" s="358"/>
      <c r="BT28" s="358"/>
      <c r="BU28" s="359"/>
      <c r="BV28" s="357">
        <v>3796332</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176</v>
      </c>
      <c r="F29" s="424"/>
      <c r="G29" s="424"/>
      <c r="H29" s="424"/>
      <c r="I29" s="424"/>
      <c r="J29" s="424"/>
      <c r="K29" s="425"/>
      <c r="L29" s="445">
        <v>16</v>
      </c>
      <c r="M29" s="446"/>
      <c r="N29" s="446"/>
      <c r="O29" s="446"/>
      <c r="P29" s="488"/>
      <c r="Q29" s="445">
        <v>3500</v>
      </c>
      <c r="R29" s="446"/>
      <c r="S29" s="446"/>
      <c r="T29" s="446"/>
      <c r="U29" s="446"/>
      <c r="V29" s="488"/>
      <c r="W29" s="543"/>
      <c r="X29" s="544"/>
      <c r="Y29" s="545"/>
      <c r="Z29" s="444" t="s">
        <v>177</v>
      </c>
      <c r="AA29" s="424"/>
      <c r="AB29" s="424"/>
      <c r="AC29" s="424"/>
      <c r="AD29" s="424"/>
      <c r="AE29" s="424"/>
      <c r="AF29" s="424"/>
      <c r="AG29" s="425"/>
      <c r="AH29" s="445">
        <v>425</v>
      </c>
      <c r="AI29" s="446"/>
      <c r="AJ29" s="446"/>
      <c r="AK29" s="446"/>
      <c r="AL29" s="488"/>
      <c r="AM29" s="445">
        <v>1256138</v>
      </c>
      <c r="AN29" s="446"/>
      <c r="AO29" s="446"/>
      <c r="AP29" s="446"/>
      <c r="AQ29" s="446"/>
      <c r="AR29" s="488"/>
      <c r="AS29" s="445">
        <v>2956</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184586</v>
      </c>
      <c r="BO29" s="395"/>
      <c r="BP29" s="395"/>
      <c r="BQ29" s="395"/>
      <c r="BR29" s="395"/>
      <c r="BS29" s="395"/>
      <c r="BT29" s="395"/>
      <c r="BU29" s="396"/>
      <c r="BV29" s="394">
        <v>117542</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96</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6181379</v>
      </c>
      <c r="BO30" s="514"/>
      <c r="BP30" s="514"/>
      <c r="BQ30" s="514"/>
      <c r="BR30" s="514"/>
      <c r="BS30" s="514"/>
      <c r="BT30" s="514"/>
      <c r="BU30" s="515"/>
      <c r="BV30" s="513">
        <v>5858181</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2">
      <c r="A31" s="163"/>
      <c r="B31" s="185"/>
      <c r="DI31" s="186"/>
    </row>
    <row r="32" spans="1:113" ht="13.5" customHeight="1" x14ac:dyDescent="0.2">
      <c r="A32" s="163"/>
      <c r="B32" s="187"/>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6"/>
    </row>
    <row r="33" spans="1:113" ht="13.5" customHeight="1" x14ac:dyDescent="0.2">
      <c r="A33" s="163"/>
      <c r="B33" s="187"/>
      <c r="C33" s="418" t="s">
        <v>186</v>
      </c>
      <c r="D33" s="418"/>
      <c r="E33" s="383" t="s">
        <v>187</v>
      </c>
      <c r="F33" s="383"/>
      <c r="G33" s="383"/>
      <c r="H33" s="383"/>
      <c r="I33" s="383"/>
      <c r="J33" s="383"/>
      <c r="K33" s="383"/>
      <c r="L33" s="383"/>
      <c r="M33" s="383"/>
      <c r="N33" s="383"/>
      <c r="O33" s="383"/>
      <c r="P33" s="383"/>
      <c r="Q33" s="383"/>
      <c r="R33" s="383"/>
      <c r="S33" s="383"/>
      <c r="T33" s="188"/>
      <c r="U33" s="418" t="s">
        <v>186</v>
      </c>
      <c r="V33" s="418"/>
      <c r="W33" s="383" t="s">
        <v>187</v>
      </c>
      <c r="X33" s="383"/>
      <c r="Y33" s="383"/>
      <c r="Z33" s="383"/>
      <c r="AA33" s="383"/>
      <c r="AB33" s="383"/>
      <c r="AC33" s="383"/>
      <c r="AD33" s="383"/>
      <c r="AE33" s="383"/>
      <c r="AF33" s="383"/>
      <c r="AG33" s="383"/>
      <c r="AH33" s="383"/>
      <c r="AI33" s="383"/>
      <c r="AJ33" s="383"/>
      <c r="AK33" s="383"/>
      <c r="AL33" s="188"/>
      <c r="AM33" s="418" t="s">
        <v>186</v>
      </c>
      <c r="AN33" s="418"/>
      <c r="AO33" s="383" t="s">
        <v>187</v>
      </c>
      <c r="AP33" s="383"/>
      <c r="AQ33" s="383"/>
      <c r="AR33" s="383"/>
      <c r="AS33" s="383"/>
      <c r="AT33" s="383"/>
      <c r="AU33" s="383"/>
      <c r="AV33" s="383"/>
      <c r="AW33" s="383"/>
      <c r="AX33" s="383"/>
      <c r="AY33" s="383"/>
      <c r="AZ33" s="383"/>
      <c r="BA33" s="383"/>
      <c r="BB33" s="383"/>
      <c r="BC33" s="383"/>
      <c r="BD33" s="189"/>
      <c r="BE33" s="383" t="s">
        <v>188</v>
      </c>
      <c r="BF33" s="383"/>
      <c r="BG33" s="383" t="s">
        <v>189</v>
      </c>
      <c r="BH33" s="383"/>
      <c r="BI33" s="383"/>
      <c r="BJ33" s="383"/>
      <c r="BK33" s="383"/>
      <c r="BL33" s="383"/>
      <c r="BM33" s="383"/>
      <c r="BN33" s="383"/>
      <c r="BO33" s="383"/>
      <c r="BP33" s="383"/>
      <c r="BQ33" s="383"/>
      <c r="BR33" s="383"/>
      <c r="BS33" s="383"/>
      <c r="BT33" s="383"/>
      <c r="BU33" s="383"/>
      <c r="BV33" s="189"/>
      <c r="BW33" s="418" t="s">
        <v>188</v>
      </c>
      <c r="BX33" s="418"/>
      <c r="BY33" s="383" t="s">
        <v>190</v>
      </c>
      <c r="BZ33" s="383"/>
      <c r="CA33" s="383"/>
      <c r="CB33" s="383"/>
      <c r="CC33" s="383"/>
      <c r="CD33" s="383"/>
      <c r="CE33" s="383"/>
      <c r="CF33" s="383"/>
      <c r="CG33" s="383"/>
      <c r="CH33" s="383"/>
      <c r="CI33" s="383"/>
      <c r="CJ33" s="383"/>
      <c r="CK33" s="383"/>
      <c r="CL33" s="383"/>
      <c r="CM33" s="383"/>
      <c r="CN33" s="188"/>
      <c r="CO33" s="418" t="s">
        <v>186</v>
      </c>
      <c r="CP33" s="418"/>
      <c r="CQ33" s="383" t="s">
        <v>191</v>
      </c>
      <c r="CR33" s="383"/>
      <c r="CS33" s="383"/>
      <c r="CT33" s="383"/>
      <c r="CU33" s="383"/>
      <c r="CV33" s="383"/>
      <c r="CW33" s="383"/>
      <c r="CX33" s="383"/>
      <c r="CY33" s="383"/>
      <c r="CZ33" s="383"/>
      <c r="DA33" s="383"/>
      <c r="DB33" s="383"/>
      <c r="DC33" s="383"/>
      <c r="DD33" s="383"/>
      <c r="DE33" s="383"/>
      <c r="DF33" s="188"/>
      <c r="DG33" s="583" t="s">
        <v>192</v>
      </c>
      <c r="DH33" s="583"/>
      <c r="DI33" s="190"/>
    </row>
    <row r="34" spans="1:113" ht="32.25" customHeight="1" x14ac:dyDescent="0.2">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瀬戸内市国民健康保険特別会計</v>
      </c>
      <c r="X34" s="585"/>
      <c r="Y34" s="585"/>
      <c r="Z34" s="585"/>
      <c r="AA34" s="585"/>
      <c r="AB34" s="585"/>
      <c r="AC34" s="585"/>
      <c r="AD34" s="585"/>
      <c r="AE34" s="585"/>
      <c r="AF34" s="585"/>
      <c r="AG34" s="585"/>
      <c r="AH34" s="585"/>
      <c r="AI34" s="585"/>
      <c r="AJ34" s="585"/>
      <c r="AK34" s="585"/>
      <c r="AL34" s="163"/>
      <c r="AM34" s="584">
        <f>IF(AO34="","",MAX(C34:D43,U34:V43)+1)</f>
        <v>6</v>
      </c>
      <c r="AN34" s="584"/>
      <c r="AO34" s="585" t="str">
        <f>IF('各会計、関係団体の財政状況及び健全化判断比率'!B32="","",'各会計、関係団体の財政状況及び健全化判断比率'!B32)</f>
        <v>瀬戸内市水道事業会計</v>
      </c>
      <c r="AP34" s="585"/>
      <c r="AQ34" s="585"/>
      <c r="AR34" s="585"/>
      <c r="AS34" s="585"/>
      <c r="AT34" s="585"/>
      <c r="AU34" s="585"/>
      <c r="AV34" s="585"/>
      <c r="AW34" s="585"/>
      <c r="AX34" s="585"/>
      <c r="AY34" s="585"/>
      <c r="AZ34" s="585"/>
      <c r="BA34" s="585"/>
      <c r="BB34" s="585"/>
      <c r="BC34" s="585"/>
      <c r="BD34" s="163"/>
      <c r="BE34" s="584">
        <f>IF(BG34="","",MAX(C34:D43,U34:V43,AM34:AN43)+1)</f>
        <v>9</v>
      </c>
      <c r="BF34" s="584"/>
      <c r="BG34" s="585" t="str">
        <f>IF('各会計、関係団体の財政状況及び健全化判断比率'!B35="","",'各会計、関係団体の財政状況及び健全化判断比率'!B35)</f>
        <v>瀬戸内市土地開発事業特別会計</v>
      </c>
      <c r="BH34" s="585"/>
      <c r="BI34" s="585"/>
      <c r="BJ34" s="585"/>
      <c r="BK34" s="585"/>
      <c r="BL34" s="585"/>
      <c r="BM34" s="585"/>
      <c r="BN34" s="585"/>
      <c r="BO34" s="585"/>
      <c r="BP34" s="585"/>
      <c r="BQ34" s="585"/>
      <c r="BR34" s="585"/>
      <c r="BS34" s="585"/>
      <c r="BT34" s="585"/>
      <c r="BU34" s="585"/>
      <c r="BV34" s="163"/>
      <c r="BW34" s="584">
        <f>IF(BY34="","",MAX(C34:D43,U34:V43,AM34:AN43,BE34:BF43)+1)</f>
        <v>11</v>
      </c>
      <c r="BX34" s="584"/>
      <c r="BY34" s="585" t="str">
        <f>IF('各会計、関係団体の財政状況及び健全化判断比率'!B68="","",'各会計、関係団体の財政状況及び健全化判断比率'!B68)</f>
        <v>岡山県広域水道企業団</v>
      </c>
      <c r="BZ34" s="585"/>
      <c r="CA34" s="585"/>
      <c r="CB34" s="585"/>
      <c r="CC34" s="585"/>
      <c r="CD34" s="585"/>
      <c r="CE34" s="585"/>
      <c r="CF34" s="585"/>
      <c r="CG34" s="585"/>
      <c r="CH34" s="585"/>
      <c r="CI34" s="585"/>
      <c r="CJ34" s="585"/>
      <c r="CK34" s="585"/>
      <c r="CL34" s="585"/>
      <c r="CM34" s="585"/>
      <c r="CN34" s="163"/>
      <c r="CO34" s="584">
        <f>IF(CQ34="","",MAX(C34:D43,U34:V43,AM34:AN43,BE34:BF43,BW34:BX43)+1)</f>
        <v>20</v>
      </c>
      <c r="CP34" s="584"/>
      <c r="CQ34" s="585" t="str">
        <f>IF('各会計、関係団体の財政状況及び健全化判断比率'!BS7="","",'各会計、関係団体の財政状況及び健全化判断比率'!BS7)</f>
        <v>（一社)瀬戸内市緑の村公社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90"/>
    </row>
    <row r="35" spans="1:113" ht="32.25" customHeight="1" x14ac:dyDescent="0.2">
      <c r="A35" s="163"/>
      <c r="B35" s="187"/>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瀬戸内市国民健康保険診療施設裳掛診療所特別会計</v>
      </c>
      <c r="X35" s="585"/>
      <c r="Y35" s="585"/>
      <c r="Z35" s="585"/>
      <c r="AA35" s="585"/>
      <c r="AB35" s="585"/>
      <c r="AC35" s="585"/>
      <c r="AD35" s="585"/>
      <c r="AE35" s="585"/>
      <c r="AF35" s="585"/>
      <c r="AG35" s="585"/>
      <c r="AH35" s="585"/>
      <c r="AI35" s="585"/>
      <c r="AJ35" s="585"/>
      <c r="AK35" s="585"/>
      <c r="AL35" s="163"/>
      <c r="AM35" s="584">
        <f t="shared" ref="AM35:AM43" si="0">IF(AO35="","",AM34+1)</f>
        <v>7</v>
      </c>
      <c r="AN35" s="584"/>
      <c r="AO35" s="585" t="str">
        <f>IF('各会計、関係団体の財政状況及び健全化判断比率'!B33="","",'各会計、関係団体の財政状況及び健全化判断比率'!B33)</f>
        <v>瀬戸内市病院事業会計</v>
      </c>
      <c r="AP35" s="585"/>
      <c r="AQ35" s="585"/>
      <c r="AR35" s="585"/>
      <c r="AS35" s="585"/>
      <c r="AT35" s="585"/>
      <c r="AU35" s="585"/>
      <c r="AV35" s="585"/>
      <c r="AW35" s="585"/>
      <c r="AX35" s="585"/>
      <c r="AY35" s="585"/>
      <c r="AZ35" s="585"/>
      <c r="BA35" s="585"/>
      <c r="BB35" s="585"/>
      <c r="BC35" s="585"/>
      <c r="BD35" s="163"/>
      <c r="BE35" s="584">
        <f t="shared" ref="BE35:BE43" si="1">IF(BG35="","",BE34+1)</f>
        <v>10</v>
      </c>
      <c r="BF35" s="584"/>
      <c r="BG35" s="585" t="str">
        <f>IF('各会計、関係団体の財政状況及び健全化判断比率'!B36="","",'各会計、関係団体の財政状況及び健全化判断比率'!B36)</f>
        <v>瀬戸内市企業団地造成事業特別会計</v>
      </c>
      <c r="BH35" s="585"/>
      <c r="BI35" s="585"/>
      <c r="BJ35" s="585"/>
      <c r="BK35" s="585"/>
      <c r="BL35" s="585"/>
      <c r="BM35" s="585"/>
      <c r="BN35" s="585"/>
      <c r="BO35" s="585"/>
      <c r="BP35" s="585"/>
      <c r="BQ35" s="585"/>
      <c r="BR35" s="585"/>
      <c r="BS35" s="585"/>
      <c r="BT35" s="585"/>
      <c r="BU35" s="585"/>
      <c r="BV35" s="163"/>
      <c r="BW35" s="584">
        <f t="shared" ref="BW35:BW43" si="2">IF(BY35="","",BW34+1)</f>
        <v>12</v>
      </c>
      <c r="BX35" s="584"/>
      <c r="BY35" s="585" t="str">
        <f>IF('各会計、関係団体の財政状況及び健全化判断比率'!B69="","",'各会計、関係団体の財政状況及び健全化判断比率'!B69)</f>
        <v>岡山県後期高齢者医療広域連合一般会計</v>
      </c>
      <c r="BZ35" s="585"/>
      <c r="CA35" s="585"/>
      <c r="CB35" s="585"/>
      <c r="CC35" s="585"/>
      <c r="CD35" s="585"/>
      <c r="CE35" s="585"/>
      <c r="CF35" s="585"/>
      <c r="CG35" s="585"/>
      <c r="CH35" s="585"/>
      <c r="CI35" s="585"/>
      <c r="CJ35" s="585"/>
      <c r="CK35" s="585"/>
      <c r="CL35" s="585"/>
      <c r="CM35" s="585"/>
      <c r="CN35" s="163"/>
      <c r="CO35" s="584">
        <f t="shared" ref="CO35:CO43" si="3">IF(CQ35="","",CO34+1)</f>
        <v>21</v>
      </c>
      <c r="CP35" s="584"/>
      <c r="CQ35" s="585" t="str">
        <f>IF('各会計、関係団体の財政状況及び健全化判断比率'!BS8="","",'各会計、関係団体の財政状況及び健全化判断比率'!BS8)</f>
        <v>(一財)瀬戸内市振興公社</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x14ac:dyDescent="0.2">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瀬戸内市介護保険特別会計</v>
      </c>
      <c r="X36" s="585"/>
      <c r="Y36" s="585"/>
      <c r="Z36" s="585"/>
      <c r="AA36" s="585"/>
      <c r="AB36" s="585"/>
      <c r="AC36" s="585"/>
      <c r="AD36" s="585"/>
      <c r="AE36" s="585"/>
      <c r="AF36" s="585"/>
      <c r="AG36" s="585"/>
      <c r="AH36" s="585"/>
      <c r="AI36" s="585"/>
      <c r="AJ36" s="585"/>
      <c r="AK36" s="585"/>
      <c r="AL36" s="163"/>
      <c r="AM36" s="584">
        <f t="shared" si="0"/>
        <v>8</v>
      </c>
      <c r="AN36" s="584"/>
      <c r="AO36" s="585" t="str">
        <f>IF('各会計、関係団体の財政状況及び健全化判断比率'!B34="","",'各会計、関係団体の財政状況及び健全化判断比率'!B34)</f>
        <v>瀬戸内市下水道事業会計</v>
      </c>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13</v>
      </c>
      <c r="BX36" s="584"/>
      <c r="BY36" s="585" t="str">
        <f>IF('各会計、関係団体の財政状況及び健全化判断比率'!B70="","",'各会計、関係団体の財政状況及び健全化判断比率'!B70)</f>
        <v>岡山県後期高齢者医療広域連合特別会計</v>
      </c>
      <c r="BZ36" s="585"/>
      <c r="CA36" s="585"/>
      <c r="CB36" s="585"/>
      <c r="CC36" s="585"/>
      <c r="CD36" s="585"/>
      <c r="CE36" s="585"/>
      <c r="CF36" s="585"/>
      <c r="CG36" s="585"/>
      <c r="CH36" s="585"/>
      <c r="CI36" s="585"/>
      <c r="CJ36" s="585"/>
      <c r="CK36" s="585"/>
      <c r="CL36" s="585"/>
      <c r="CM36" s="585"/>
      <c r="CN36" s="163"/>
      <c r="CO36" s="584">
        <f t="shared" si="3"/>
        <v>22</v>
      </c>
      <c r="CP36" s="584"/>
      <c r="CQ36" s="585" t="str">
        <f>IF('各会計、関係団体の財政状況及び健全化判断比率'!BS9="","",'各会計、関係団体の財政状況及び健全化判断比率'!BS9)</f>
        <v>(一財)牛窓町水産協会</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x14ac:dyDescent="0.2">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f t="shared" si="4"/>
        <v>5</v>
      </c>
      <c r="V37" s="584"/>
      <c r="W37" s="585" t="str">
        <f>IF('各会計、関係団体の財政状況及び健全化判断比率'!B31="","",'各会計、関係団体の財政状況及び健全化判断比率'!B31)</f>
        <v>瀬戸内市後期高齢者医療特別会計</v>
      </c>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14</v>
      </c>
      <c r="BX37" s="584"/>
      <c r="BY37" s="585" t="str">
        <f>IF('各会計、関係団体の財政状況及び健全化判断比率'!B71="","",'各会計、関係団体の財政状況及び健全化判断比率'!B71)</f>
        <v>岡山県市町村総合事務組合一般会計</v>
      </c>
      <c r="BZ37" s="585"/>
      <c r="CA37" s="585"/>
      <c r="CB37" s="585"/>
      <c r="CC37" s="585"/>
      <c r="CD37" s="585"/>
      <c r="CE37" s="585"/>
      <c r="CF37" s="585"/>
      <c r="CG37" s="585"/>
      <c r="CH37" s="585"/>
      <c r="CI37" s="585"/>
      <c r="CJ37" s="585"/>
      <c r="CK37" s="585"/>
      <c r="CL37" s="585"/>
      <c r="CM37" s="585"/>
      <c r="CN37" s="163"/>
      <c r="CO37" s="584">
        <f t="shared" si="3"/>
        <v>23</v>
      </c>
      <c r="CP37" s="584"/>
      <c r="CQ37" s="585" t="str">
        <f>IF('各会計、関係団体の財政状況及び健全化判断比率'!BS10="","",'各会計、関係団体の財政状況及び健全化判断比率'!BS10)</f>
        <v>(公財)瀬戸内市歴史まちづくり財団</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x14ac:dyDescent="0.2">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15</v>
      </c>
      <c r="BX38" s="584"/>
      <c r="BY38" s="585" t="str">
        <f>IF('各会計、関係団体の財政状況及び健全化判断比率'!B72="","",'各会計、関係団体の財政状況及び健全化判断比率'!B72)</f>
        <v>岡山県市町村総合事務組合貸付金特別会計</v>
      </c>
      <c r="BZ38" s="585"/>
      <c r="CA38" s="585"/>
      <c r="CB38" s="585"/>
      <c r="CC38" s="585"/>
      <c r="CD38" s="585"/>
      <c r="CE38" s="585"/>
      <c r="CF38" s="585"/>
      <c r="CG38" s="585"/>
      <c r="CH38" s="585"/>
      <c r="CI38" s="585"/>
      <c r="CJ38" s="585"/>
      <c r="CK38" s="585"/>
      <c r="CL38" s="585"/>
      <c r="CM38" s="585"/>
      <c r="CN38" s="163"/>
      <c r="CO38" s="584">
        <f t="shared" si="3"/>
        <v>24</v>
      </c>
      <c r="CP38" s="584"/>
      <c r="CQ38" s="585" t="str">
        <f>IF('各会計、関係団体の財政状況及び健全化判断比率'!BS11="","",'各会計、関係団体の財政状況及び健全化判断比率'!BS11)</f>
        <v>(有)曙の里おく</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x14ac:dyDescent="0.2">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16</v>
      </c>
      <c r="BX39" s="584"/>
      <c r="BY39" s="585" t="str">
        <f>IF('各会計、関係団体の財政状況及び健全化判断比率'!B73="","",'各会計、関係団体の財政状況及び健全化判断比率'!B73)</f>
        <v>岡山県市町村総合事務組合拠出金事業特別会計</v>
      </c>
      <c r="BZ39" s="585"/>
      <c r="CA39" s="585"/>
      <c r="CB39" s="585"/>
      <c r="CC39" s="585"/>
      <c r="CD39" s="585"/>
      <c r="CE39" s="585"/>
      <c r="CF39" s="585"/>
      <c r="CG39" s="585"/>
      <c r="CH39" s="585"/>
      <c r="CI39" s="585"/>
      <c r="CJ39" s="585"/>
      <c r="CK39" s="585"/>
      <c r="CL39" s="585"/>
      <c r="CM39" s="585"/>
      <c r="CN39" s="163"/>
      <c r="CO39" s="584">
        <f t="shared" si="3"/>
        <v>25</v>
      </c>
      <c r="CP39" s="584"/>
      <c r="CQ39" s="585" t="str">
        <f>IF('各会計、関係団体の財政状況及び健全化判断比率'!BS12="","",'各会計、関係団体の財政状況及び健全化判断比率'!BS12)</f>
        <v>瀬戸内市民電力（株）</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x14ac:dyDescent="0.2">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17</v>
      </c>
      <c r="BX40" s="584"/>
      <c r="BY40" s="585" t="str">
        <f>IF('各会計、関係団体の財政状況及び健全化判断比率'!B74="","",'各会計、関係団体の財政状況及び健全化判断比率'!B74)</f>
        <v>岡山県市町村税整理組合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x14ac:dyDescent="0.2">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f t="shared" si="2"/>
        <v>18</v>
      </c>
      <c r="BX41" s="584"/>
      <c r="BY41" s="585" t="str">
        <f>IF('各会計、関係団体の財政状況及び健全化判断比率'!B75="","",'各会計、関係団体の財政状況及び健全化判断比率'!B75)</f>
        <v>旭東用排水組合</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x14ac:dyDescent="0.2">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f t="shared" si="2"/>
        <v>19</v>
      </c>
      <c r="BX42" s="584"/>
      <c r="BY42" s="585" t="str">
        <f>IF('各会計、関係団体の財政状況及び健全化判断比率'!B76="","",'各会計、関係団体の財政状況及び健全化判断比率'!B76)</f>
        <v>神崎衛生施設組合</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x14ac:dyDescent="0.2">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Oky2hchxdLpU3MPgtSNdCZqgkIQ3WIwSWKXRXC8WjAWNnxgBefC8IZblIhKe4B2mCZMJ2mN0qcDWj7MX+df5og==" saltValue="/yDV7f26KV+/YgM7jMTue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x14ac:dyDescent="0.2">
      <c r="A34" s="22"/>
      <c r="B34" s="31"/>
      <c r="C34" s="1136" t="s">
        <v>534</v>
      </c>
      <c r="D34" s="1136"/>
      <c r="E34" s="1137"/>
      <c r="F34" s="32">
        <v>7.75</v>
      </c>
      <c r="G34" s="33">
        <v>7.46</v>
      </c>
      <c r="H34" s="33">
        <v>7.14</v>
      </c>
      <c r="I34" s="33">
        <v>7.56</v>
      </c>
      <c r="J34" s="34">
        <v>7.99</v>
      </c>
      <c r="K34" s="22"/>
      <c r="L34" s="22"/>
      <c r="M34" s="22"/>
      <c r="N34" s="22"/>
      <c r="O34" s="22"/>
      <c r="P34" s="22"/>
    </row>
    <row r="35" spans="1:16" ht="39" customHeight="1" x14ac:dyDescent="0.2">
      <c r="A35" s="22"/>
      <c r="B35" s="35"/>
      <c r="C35" s="1132" t="s">
        <v>535</v>
      </c>
      <c r="D35" s="1132"/>
      <c r="E35" s="1133"/>
      <c r="F35" s="36">
        <v>9.49</v>
      </c>
      <c r="G35" s="37">
        <v>10.68</v>
      </c>
      <c r="H35" s="37">
        <v>8.34</v>
      </c>
      <c r="I35" s="37">
        <v>8.6300000000000008</v>
      </c>
      <c r="J35" s="38">
        <v>7.31</v>
      </c>
      <c r="K35" s="22"/>
      <c r="L35" s="22"/>
      <c r="M35" s="22"/>
      <c r="N35" s="22"/>
      <c r="O35" s="22"/>
      <c r="P35" s="22"/>
    </row>
    <row r="36" spans="1:16" ht="39" customHeight="1" x14ac:dyDescent="0.2">
      <c r="A36" s="22"/>
      <c r="B36" s="35"/>
      <c r="C36" s="1132" t="s">
        <v>536</v>
      </c>
      <c r="D36" s="1132"/>
      <c r="E36" s="1133"/>
      <c r="F36" s="36">
        <v>7.9</v>
      </c>
      <c r="G36" s="37">
        <v>5.4</v>
      </c>
      <c r="H36" s="37">
        <v>5.56</v>
      </c>
      <c r="I36" s="37">
        <v>5.41</v>
      </c>
      <c r="J36" s="38">
        <v>5.26</v>
      </c>
      <c r="K36" s="22"/>
      <c r="L36" s="22"/>
      <c r="M36" s="22"/>
      <c r="N36" s="22"/>
      <c r="O36" s="22"/>
      <c r="P36" s="22"/>
    </row>
    <row r="37" spans="1:16" ht="39" customHeight="1" x14ac:dyDescent="0.2">
      <c r="A37" s="22"/>
      <c r="B37" s="35"/>
      <c r="C37" s="1132" t="s">
        <v>537</v>
      </c>
      <c r="D37" s="1132"/>
      <c r="E37" s="1133"/>
      <c r="F37" s="36">
        <v>3.62</v>
      </c>
      <c r="G37" s="37">
        <v>4.57</v>
      </c>
      <c r="H37" s="37">
        <v>4.25</v>
      </c>
      <c r="I37" s="37">
        <v>3.42</v>
      </c>
      <c r="J37" s="38">
        <v>3.21</v>
      </c>
      <c r="K37" s="22"/>
      <c r="L37" s="22"/>
      <c r="M37" s="22"/>
      <c r="N37" s="22"/>
      <c r="O37" s="22"/>
      <c r="P37" s="22"/>
    </row>
    <row r="38" spans="1:16" ht="39" customHeight="1" x14ac:dyDescent="0.2">
      <c r="A38" s="22"/>
      <c r="B38" s="35"/>
      <c r="C38" s="1132" t="s">
        <v>538</v>
      </c>
      <c r="D38" s="1132"/>
      <c r="E38" s="1133"/>
      <c r="F38" s="36">
        <v>1.17</v>
      </c>
      <c r="G38" s="37">
        <v>1.44</v>
      </c>
      <c r="H38" s="37">
        <v>2.14</v>
      </c>
      <c r="I38" s="37">
        <v>1.61</v>
      </c>
      <c r="J38" s="38">
        <v>0.79</v>
      </c>
      <c r="K38" s="22"/>
      <c r="L38" s="22"/>
      <c r="M38" s="22"/>
      <c r="N38" s="22"/>
      <c r="O38" s="22"/>
      <c r="P38" s="22"/>
    </row>
    <row r="39" spans="1:16" ht="39" customHeight="1" x14ac:dyDescent="0.2">
      <c r="A39" s="22"/>
      <c r="B39" s="35"/>
      <c r="C39" s="1132" t="s">
        <v>539</v>
      </c>
      <c r="D39" s="1132"/>
      <c r="E39" s="1133"/>
      <c r="F39" s="36">
        <v>0.26</v>
      </c>
      <c r="G39" s="37">
        <v>0.26</v>
      </c>
      <c r="H39" s="37">
        <v>0.39</v>
      </c>
      <c r="I39" s="37">
        <v>0.39</v>
      </c>
      <c r="J39" s="38">
        <v>0.38</v>
      </c>
      <c r="K39" s="22"/>
      <c r="L39" s="22"/>
      <c r="M39" s="22"/>
      <c r="N39" s="22"/>
      <c r="O39" s="22"/>
      <c r="P39" s="22"/>
    </row>
    <row r="40" spans="1:16" ht="39" customHeight="1" x14ac:dyDescent="0.2">
      <c r="A40" s="22"/>
      <c r="B40" s="35"/>
      <c r="C40" s="1132" t="s">
        <v>540</v>
      </c>
      <c r="D40" s="1132"/>
      <c r="E40" s="1133"/>
      <c r="F40" s="36">
        <v>0</v>
      </c>
      <c r="G40" s="37">
        <v>0</v>
      </c>
      <c r="H40" s="37">
        <v>0</v>
      </c>
      <c r="I40" s="37">
        <v>0.12</v>
      </c>
      <c r="J40" s="38">
        <v>0.11</v>
      </c>
      <c r="K40" s="22"/>
      <c r="L40" s="22"/>
      <c r="M40" s="22"/>
      <c r="N40" s="22"/>
      <c r="O40" s="22"/>
      <c r="P40" s="22"/>
    </row>
    <row r="41" spans="1:16" ht="39" customHeight="1" x14ac:dyDescent="0.2">
      <c r="A41" s="22"/>
      <c r="B41" s="35"/>
      <c r="C41" s="1132" t="s">
        <v>541</v>
      </c>
      <c r="D41" s="1132"/>
      <c r="E41" s="1133"/>
      <c r="F41" s="36">
        <v>0</v>
      </c>
      <c r="G41" s="37">
        <v>0</v>
      </c>
      <c r="H41" s="37">
        <v>0</v>
      </c>
      <c r="I41" s="37">
        <v>0</v>
      </c>
      <c r="J41" s="38">
        <v>0.08</v>
      </c>
      <c r="K41" s="22"/>
      <c r="L41" s="22"/>
      <c r="M41" s="22"/>
      <c r="N41" s="22"/>
      <c r="O41" s="22"/>
      <c r="P41" s="22"/>
    </row>
    <row r="42" spans="1:16" ht="39" customHeight="1" x14ac:dyDescent="0.2">
      <c r="A42" s="22"/>
      <c r="B42" s="39"/>
      <c r="C42" s="1132" t="s">
        <v>542</v>
      </c>
      <c r="D42" s="1132"/>
      <c r="E42" s="1133"/>
      <c r="F42" s="36" t="s">
        <v>491</v>
      </c>
      <c r="G42" s="37" t="s">
        <v>491</v>
      </c>
      <c r="H42" s="37" t="s">
        <v>491</v>
      </c>
      <c r="I42" s="37" t="s">
        <v>491</v>
      </c>
      <c r="J42" s="38" t="s">
        <v>491</v>
      </c>
      <c r="K42" s="22"/>
      <c r="L42" s="22"/>
      <c r="M42" s="22"/>
      <c r="N42" s="22"/>
      <c r="O42" s="22"/>
      <c r="P42" s="22"/>
    </row>
    <row r="43" spans="1:16" ht="39" customHeight="1" thickBot="1" x14ac:dyDescent="0.25">
      <c r="A43" s="22"/>
      <c r="B43" s="40"/>
      <c r="C43" s="1134" t="s">
        <v>543</v>
      </c>
      <c r="D43" s="1134"/>
      <c r="E43" s="1135"/>
      <c r="F43" s="41">
        <v>0</v>
      </c>
      <c r="G43" s="42">
        <v>0.01</v>
      </c>
      <c r="H43" s="42">
        <v>0</v>
      </c>
      <c r="I43" s="42">
        <v>0</v>
      </c>
      <c r="J43" s="43">
        <v>0</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d1I1l9q4YtFC/ZIlKMsN7NhQsAdGlHvgb+m0HW8/Zak5pbRF3xRARGPAQQez7PWCoGGpli6fOQeL9rGISapeg==" saltValue="/YnmqqmoQn3fHF35xdVUO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5" customHeight="1" zeroHeight="1" x14ac:dyDescent="0.2"/>
  <cols>
    <col min="1" max="1" width="6.6328125" style="47" customWidth="1"/>
    <col min="2" max="3" width="10.90625" style="47" customWidth="1"/>
    <col min="4" max="4" width="10" style="47" customWidth="1"/>
    <col min="5" max="10" width="11" style="47" customWidth="1"/>
    <col min="11" max="15" width="13.08984375" style="47" customWidth="1"/>
    <col min="16" max="21" width="11.4531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3">
      <c r="A44" s="46"/>
      <c r="B44" s="49" t="s">
        <v>8</v>
      </c>
      <c r="C44" s="50"/>
      <c r="D44" s="50"/>
      <c r="E44" s="51"/>
      <c r="F44" s="51"/>
      <c r="G44" s="51"/>
      <c r="H44" s="51"/>
      <c r="I44" s="51"/>
      <c r="J44" s="52" t="s">
        <v>2</v>
      </c>
      <c r="K44" s="53" t="s">
        <v>529</v>
      </c>
      <c r="L44" s="54" t="s">
        <v>530</v>
      </c>
      <c r="M44" s="54" t="s">
        <v>531</v>
      </c>
      <c r="N44" s="54" t="s">
        <v>532</v>
      </c>
      <c r="O44" s="55" t="s">
        <v>533</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1812</v>
      </c>
      <c r="L45" s="58">
        <v>1830</v>
      </c>
      <c r="M45" s="58">
        <v>1847</v>
      </c>
      <c r="N45" s="58">
        <v>1885</v>
      </c>
      <c r="O45" s="59">
        <v>1757</v>
      </c>
      <c r="P45" s="46"/>
      <c r="Q45" s="46"/>
      <c r="R45" s="46"/>
      <c r="S45" s="46"/>
      <c r="T45" s="46"/>
      <c r="U45" s="46"/>
    </row>
    <row r="46" spans="1:21" ht="30.75" customHeight="1" x14ac:dyDescent="0.2">
      <c r="A46" s="46"/>
      <c r="B46" s="1140"/>
      <c r="C46" s="1141"/>
      <c r="D46" s="60"/>
      <c r="E46" s="1146" t="s">
        <v>11</v>
      </c>
      <c r="F46" s="1146"/>
      <c r="G46" s="1146"/>
      <c r="H46" s="1146"/>
      <c r="I46" s="1146"/>
      <c r="J46" s="1147"/>
      <c r="K46" s="61" t="s">
        <v>491</v>
      </c>
      <c r="L46" s="62" t="s">
        <v>491</v>
      </c>
      <c r="M46" s="62" t="s">
        <v>491</v>
      </c>
      <c r="N46" s="62" t="s">
        <v>491</v>
      </c>
      <c r="O46" s="63" t="s">
        <v>491</v>
      </c>
      <c r="P46" s="46"/>
      <c r="Q46" s="46"/>
      <c r="R46" s="46"/>
      <c r="S46" s="46"/>
      <c r="T46" s="46"/>
      <c r="U46" s="46"/>
    </row>
    <row r="47" spans="1:21" ht="30.75" customHeight="1" x14ac:dyDescent="0.2">
      <c r="A47" s="46"/>
      <c r="B47" s="1140"/>
      <c r="C47" s="1141"/>
      <c r="D47" s="60"/>
      <c r="E47" s="1146" t="s">
        <v>12</v>
      </c>
      <c r="F47" s="1146"/>
      <c r="G47" s="1146"/>
      <c r="H47" s="1146"/>
      <c r="I47" s="1146"/>
      <c r="J47" s="1147"/>
      <c r="K47" s="61" t="s">
        <v>491</v>
      </c>
      <c r="L47" s="62" t="s">
        <v>491</v>
      </c>
      <c r="M47" s="62" t="s">
        <v>491</v>
      </c>
      <c r="N47" s="62" t="s">
        <v>491</v>
      </c>
      <c r="O47" s="63" t="s">
        <v>491</v>
      </c>
      <c r="P47" s="46"/>
      <c r="Q47" s="46"/>
      <c r="R47" s="46"/>
      <c r="S47" s="46"/>
      <c r="T47" s="46"/>
      <c r="U47" s="46"/>
    </row>
    <row r="48" spans="1:21" ht="30.75" customHeight="1" x14ac:dyDescent="0.2">
      <c r="A48" s="46"/>
      <c r="B48" s="1140"/>
      <c r="C48" s="1141"/>
      <c r="D48" s="60"/>
      <c r="E48" s="1146" t="s">
        <v>13</v>
      </c>
      <c r="F48" s="1146"/>
      <c r="G48" s="1146"/>
      <c r="H48" s="1146"/>
      <c r="I48" s="1146"/>
      <c r="J48" s="1147"/>
      <c r="K48" s="61">
        <v>753</v>
      </c>
      <c r="L48" s="62">
        <v>734</v>
      </c>
      <c r="M48" s="62">
        <v>733</v>
      </c>
      <c r="N48" s="62">
        <v>712</v>
      </c>
      <c r="O48" s="63">
        <v>702</v>
      </c>
      <c r="P48" s="46"/>
      <c r="Q48" s="46"/>
      <c r="R48" s="46"/>
      <c r="S48" s="46"/>
      <c r="T48" s="46"/>
      <c r="U48" s="46"/>
    </row>
    <row r="49" spans="1:21" ht="30.75" customHeight="1" x14ac:dyDescent="0.2">
      <c r="A49" s="46"/>
      <c r="B49" s="1140"/>
      <c r="C49" s="1141"/>
      <c r="D49" s="60"/>
      <c r="E49" s="1146" t="s">
        <v>14</v>
      </c>
      <c r="F49" s="1146"/>
      <c r="G49" s="1146"/>
      <c r="H49" s="1146"/>
      <c r="I49" s="1146"/>
      <c r="J49" s="1147"/>
      <c r="K49" s="61">
        <v>2</v>
      </c>
      <c r="L49" s="62">
        <v>2</v>
      </c>
      <c r="M49" s="62">
        <v>2</v>
      </c>
      <c r="N49" s="62">
        <v>2</v>
      </c>
      <c r="O49" s="63">
        <v>2</v>
      </c>
      <c r="P49" s="46"/>
      <c r="Q49" s="46"/>
      <c r="R49" s="46"/>
      <c r="S49" s="46"/>
      <c r="T49" s="46"/>
      <c r="U49" s="46"/>
    </row>
    <row r="50" spans="1:21" ht="30.75" customHeight="1" x14ac:dyDescent="0.2">
      <c r="A50" s="46"/>
      <c r="B50" s="1140"/>
      <c r="C50" s="1141"/>
      <c r="D50" s="60"/>
      <c r="E50" s="1146" t="s">
        <v>15</v>
      </c>
      <c r="F50" s="1146"/>
      <c r="G50" s="1146"/>
      <c r="H50" s="1146"/>
      <c r="I50" s="1146"/>
      <c r="J50" s="1147"/>
      <c r="K50" s="61">
        <v>15</v>
      </c>
      <c r="L50" s="62">
        <v>13</v>
      </c>
      <c r="M50" s="62">
        <v>6</v>
      </c>
      <c r="N50" s="62">
        <v>3</v>
      </c>
      <c r="O50" s="63">
        <v>2</v>
      </c>
      <c r="P50" s="46"/>
      <c r="Q50" s="46"/>
      <c r="R50" s="46"/>
      <c r="S50" s="46"/>
      <c r="T50" s="46"/>
      <c r="U50" s="46"/>
    </row>
    <row r="51" spans="1:21" ht="30.75" customHeight="1" x14ac:dyDescent="0.2">
      <c r="A51" s="46"/>
      <c r="B51" s="1142"/>
      <c r="C51" s="1143"/>
      <c r="D51" s="64"/>
      <c r="E51" s="1146" t="s">
        <v>16</v>
      </c>
      <c r="F51" s="1146"/>
      <c r="G51" s="1146"/>
      <c r="H51" s="1146"/>
      <c r="I51" s="1146"/>
      <c r="J51" s="1147"/>
      <c r="K51" s="61" t="s">
        <v>491</v>
      </c>
      <c r="L51" s="62" t="s">
        <v>491</v>
      </c>
      <c r="M51" s="62" t="s">
        <v>491</v>
      </c>
      <c r="N51" s="62" t="s">
        <v>491</v>
      </c>
      <c r="O51" s="63" t="s">
        <v>491</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1715</v>
      </c>
      <c r="L52" s="62">
        <v>1743</v>
      </c>
      <c r="M52" s="62">
        <v>1731</v>
      </c>
      <c r="N52" s="62">
        <v>1690</v>
      </c>
      <c r="O52" s="63">
        <v>1692</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867</v>
      </c>
      <c r="L53" s="67">
        <v>836</v>
      </c>
      <c r="M53" s="67">
        <v>857</v>
      </c>
      <c r="N53" s="67">
        <v>912</v>
      </c>
      <c r="O53" s="68">
        <v>771</v>
      </c>
      <c r="P53" s="46"/>
      <c r="Q53" s="46"/>
      <c r="R53" s="46"/>
      <c r="S53" s="46"/>
      <c r="T53" s="46"/>
      <c r="U53" s="46"/>
    </row>
    <row r="54" spans="1:21" ht="24" customHeight="1" x14ac:dyDescent="0.2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3">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3">
      <c r="A57" s="46"/>
      <c r="B57" s="74"/>
      <c r="C57" s="75"/>
      <c r="D57" s="75"/>
      <c r="E57" s="76"/>
      <c r="F57" s="76"/>
      <c r="G57" s="76"/>
      <c r="H57" s="76"/>
      <c r="I57" s="76"/>
      <c r="J57" s="77" t="s">
        <v>2</v>
      </c>
      <c r="K57" s="78" t="s">
        <v>544</v>
      </c>
      <c r="L57" s="79" t="s">
        <v>545</v>
      </c>
      <c r="M57" s="79" t="s">
        <v>546</v>
      </c>
      <c r="N57" s="79" t="s">
        <v>547</v>
      </c>
      <c r="O57" s="80" t="s">
        <v>548</v>
      </c>
      <c r="P57" s="46"/>
      <c r="Q57" s="46"/>
      <c r="R57" s="46"/>
      <c r="S57" s="46"/>
      <c r="T57" s="46"/>
      <c r="U57" s="46"/>
    </row>
    <row r="58" spans="1:21" ht="31.5" customHeight="1" x14ac:dyDescent="0.2">
      <c r="B58" s="1154" t="s">
        <v>24</v>
      </c>
      <c r="C58" s="1155"/>
      <c r="D58" s="1160" t="s">
        <v>25</v>
      </c>
      <c r="E58" s="1161"/>
      <c r="F58" s="1161"/>
      <c r="G58" s="1161"/>
      <c r="H58" s="1161"/>
      <c r="I58" s="1161"/>
      <c r="J58" s="1162"/>
      <c r="K58" s="81"/>
      <c r="L58" s="82"/>
      <c r="M58" s="82"/>
      <c r="N58" s="82"/>
      <c r="O58" s="83"/>
    </row>
    <row r="59" spans="1:21" ht="31.5" customHeight="1" x14ac:dyDescent="0.2">
      <c r="B59" s="1156"/>
      <c r="C59" s="1157"/>
      <c r="D59" s="1163" t="s">
        <v>26</v>
      </c>
      <c r="E59" s="1164"/>
      <c r="F59" s="1164"/>
      <c r="G59" s="1164"/>
      <c r="H59" s="1164"/>
      <c r="I59" s="1164"/>
      <c r="J59" s="1165"/>
      <c r="K59" s="84"/>
      <c r="L59" s="85"/>
      <c r="M59" s="85"/>
      <c r="N59" s="85"/>
      <c r="O59" s="86"/>
    </row>
    <row r="60" spans="1:21" ht="31.5" customHeight="1" thickBot="1" x14ac:dyDescent="0.25">
      <c r="B60" s="1158"/>
      <c r="C60" s="1159"/>
      <c r="D60" s="1166" t="s">
        <v>27</v>
      </c>
      <c r="E60" s="1167"/>
      <c r="F60" s="1167"/>
      <c r="G60" s="1167"/>
      <c r="H60" s="1167"/>
      <c r="I60" s="1167"/>
      <c r="J60" s="1168"/>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M3SHFByDSCu4v9BCk7GmWj4Jj3i4W3S7np6Wv8HtCezLpXZoUL9+t4p3E3gibGB+12MC8cA1BqNZj/wYu4yx3Q==" saltValue="wmKcNEGp6j+7N2cUYPLbt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328125" style="94" customWidth="1"/>
    <col min="2" max="3" width="12.6328125" style="94" customWidth="1"/>
    <col min="4" max="4" width="11.6328125" style="94" customWidth="1"/>
    <col min="5" max="8" width="10.36328125" style="94" customWidth="1"/>
    <col min="9" max="13" width="16.36328125" style="94" customWidth="1"/>
    <col min="14" max="19" width="12.63281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3">
      <c r="B40" s="96" t="s">
        <v>8</v>
      </c>
      <c r="C40" s="97"/>
      <c r="D40" s="97"/>
      <c r="E40" s="98"/>
      <c r="F40" s="98"/>
      <c r="G40" s="98"/>
      <c r="H40" s="99" t="s">
        <v>2</v>
      </c>
      <c r="I40" s="100" t="s">
        <v>529</v>
      </c>
      <c r="J40" s="101" t="s">
        <v>530</v>
      </c>
      <c r="K40" s="101" t="s">
        <v>531</v>
      </c>
      <c r="L40" s="101" t="s">
        <v>532</v>
      </c>
      <c r="M40" s="102" t="s">
        <v>533</v>
      </c>
    </row>
    <row r="41" spans="2:13" ht="27.75" customHeight="1" x14ac:dyDescent="0.2">
      <c r="B41" s="1169" t="s">
        <v>30</v>
      </c>
      <c r="C41" s="1170"/>
      <c r="D41" s="103"/>
      <c r="E41" s="1175" t="s">
        <v>31</v>
      </c>
      <c r="F41" s="1175"/>
      <c r="G41" s="1175"/>
      <c r="H41" s="1176"/>
      <c r="I41" s="330">
        <v>17279</v>
      </c>
      <c r="J41" s="331">
        <v>18244</v>
      </c>
      <c r="K41" s="331">
        <v>19390</v>
      </c>
      <c r="L41" s="331">
        <v>20258</v>
      </c>
      <c r="M41" s="332">
        <v>20934</v>
      </c>
    </row>
    <row r="42" spans="2:13" ht="27.75" customHeight="1" x14ac:dyDescent="0.2">
      <c r="B42" s="1171"/>
      <c r="C42" s="1172"/>
      <c r="D42" s="104"/>
      <c r="E42" s="1177" t="s">
        <v>32</v>
      </c>
      <c r="F42" s="1177"/>
      <c r="G42" s="1177"/>
      <c r="H42" s="1178"/>
      <c r="I42" s="333">
        <v>55</v>
      </c>
      <c r="J42" s="334">
        <v>30</v>
      </c>
      <c r="K42" s="334">
        <v>18</v>
      </c>
      <c r="L42" s="334">
        <v>11</v>
      </c>
      <c r="M42" s="335">
        <v>7</v>
      </c>
    </row>
    <row r="43" spans="2:13" ht="27.75" customHeight="1" x14ac:dyDescent="0.2">
      <c r="B43" s="1171"/>
      <c r="C43" s="1172"/>
      <c r="D43" s="104"/>
      <c r="E43" s="1177" t="s">
        <v>33</v>
      </c>
      <c r="F43" s="1177"/>
      <c r="G43" s="1177"/>
      <c r="H43" s="1178"/>
      <c r="I43" s="333">
        <v>15519</v>
      </c>
      <c r="J43" s="334">
        <v>14958</v>
      </c>
      <c r="K43" s="334">
        <v>14777</v>
      </c>
      <c r="L43" s="334">
        <v>15022</v>
      </c>
      <c r="M43" s="335">
        <v>14776</v>
      </c>
    </row>
    <row r="44" spans="2:13" ht="27.75" customHeight="1" x14ac:dyDescent="0.2">
      <c r="B44" s="1171"/>
      <c r="C44" s="1172"/>
      <c r="D44" s="104"/>
      <c r="E44" s="1177" t="s">
        <v>34</v>
      </c>
      <c r="F44" s="1177"/>
      <c r="G44" s="1177"/>
      <c r="H44" s="1178"/>
      <c r="I44" s="333" t="s">
        <v>491</v>
      </c>
      <c r="J44" s="334" t="s">
        <v>491</v>
      </c>
      <c r="K44" s="334" t="s">
        <v>491</v>
      </c>
      <c r="L44" s="334" t="s">
        <v>491</v>
      </c>
      <c r="M44" s="335" t="s">
        <v>491</v>
      </c>
    </row>
    <row r="45" spans="2:13" ht="27.75" customHeight="1" x14ac:dyDescent="0.2">
      <c r="B45" s="1171"/>
      <c r="C45" s="1172"/>
      <c r="D45" s="104"/>
      <c r="E45" s="1177" t="s">
        <v>35</v>
      </c>
      <c r="F45" s="1177"/>
      <c r="G45" s="1177"/>
      <c r="H45" s="1178"/>
      <c r="I45" s="333">
        <v>1393</v>
      </c>
      <c r="J45" s="334">
        <v>1163</v>
      </c>
      <c r="K45" s="334">
        <v>1155</v>
      </c>
      <c r="L45" s="334">
        <v>1291</v>
      </c>
      <c r="M45" s="335">
        <v>1272</v>
      </c>
    </row>
    <row r="46" spans="2:13" ht="27.75" customHeight="1" x14ac:dyDescent="0.2">
      <c r="B46" s="1171"/>
      <c r="C46" s="1172"/>
      <c r="D46" s="105"/>
      <c r="E46" s="1177" t="s">
        <v>36</v>
      </c>
      <c r="F46" s="1177"/>
      <c r="G46" s="1177"/>
      <c r="H46" s="1178"/>
      <c r="I46" s="333" t="s">
        <v>491</v>
      </c>
      <c r="J46" s="334" t="s">
        <v>491</v>
      </c>
      <c r="K46" s="334" t="s">
        <v>491</v>
      </c>
      <c r="L46" s="334" t="s">
        <v>491</v>
      </c>
      <c r="M46" s="335" t="s">
        <v>491</v>
      </c>
    </row>
    <row r="47" spans="2:13" ht="27.75" customHeight="1" x14ac:dyDescent="0.2">
      <c r="B47" s="1171"/>
      <c r="C47" s="1172"/>
      <c r="D47" s="106"/>
      <c r="E47" s="1179" t="s">
        <v>37</v>
      </c>
      <c r="F47" s="1180"/>
      <c r="G47" s="1180"/>
      <c r="H47" s="1181"/>
      <c r="I47" s="333" t="s">
        <v>491</v>
      </c>
      <c r="J47" s="334" t="s">
        <v>491</v>
      </c>
      <c r="K47" s="334" t="s">
        <v>491</v>
      </c>
      <c r="L47" s="334" t="s">
        <v>491</v>
      </c>
      <c r="M47" s="335" t="s">
        <v>491</v>
      </c>
    </row>
    <row r="48" spans="2:13" ht="27.75" customHeight="1" x14ac:dyDescent="0.2">
      <c r="B48" s="1171"/>
      <c r="C48" s="1172"/>
      <c r="D48" s="104"/>
      <c r="E48" s="1177" t="s">
        <v>38</v>
      </c>
      <c r="F48" s="1177"/>
      <c r="G48" s="1177"/>
      <c r="H48" s="1178"/>
      <c r="I48" s="333" t="s">
        <v>491</v>
      </c>
      <c r="J48" s="334" t="s">
        <v>491</v>
      </c>
      <c r="K48" s="334" t="s">
        <v>491</v>
      </c>
      <c r="L48" s="334" t="s">
        <v>491</v>
      </c>
      <c r="M48" s="335" t="s">
        <v>491</v>
      </c>
    </row>
    <row r="49" spans="2:13" ht="27.75" customHeight="1" x14ac:dyDescent="0.2">
      <c r="B49" s="1173"/>
      <c r="C49" s="1174"/>
      <c r="D49" s="104"/>
      <c r="E49" s="1177" t="s">
        <v>39</v>
      </c>
      <c r="F49" s="1177"/>
      <c r="G49" s="1177"/>
      <c r="H49" s="1178"/>
      <c r="I49" s="333" t="s">
        <v>491</v>
      </c>
      <c r="J49" s="334" t="s">
        <v>491</v>
      </c>
      <c r="K49" s="334" t="s">
        <v>491</v>
      </c>
      <c r="L49" s="334" t="s">
        <v>491</v>
      </c>
      <c r="M49" s="335" t="s">
        <v>491</v>
      </c>
    </row>
    <row r="50" spans="2:13" ht="27.75" customHeight="1" x14ac:dyDescent="0.2">
      <c r="B50" s="1182" t="s">
        <v>40</v>
      </c>
      <c r="C50" s="1183"/>
      <c r="D50" s="107"/>
      <c r="E50" s="1177" t="s">
        <v>41</v>
      </c>
      <c r="F50" s="1177"/>
      <c r="G50" s="1177"/>
      <c r="H50" s="1178"/>
      <c r="I50" s="333">
        <v>9448</v>
      </c>
      <c r="J50" s="334">
        <v>10410</v>
      </c>
      <c r="K50" s="334">
        <v>9441</v>
      </c>
      <c r="L50" s="334">
        <v>9032</v>
      </c>
      <c r="M50" s="335">
        <v>9422</v>
      </c>
    </row>
    <row r="51" spans="2:13" ht="27.75" customHeight="1" x14ac:dyDescent="0.2">
      <c r="B51" s="1171"/>
      <c r="C51" s="1172"/>
      <c r="D51" s="104"/>
      <c r="E51" s="1177" t="s">
        <v>42</v>
      </c>
      <c r="F51" s="1177"/>
      <c r="G51" s="1177"/>
      <c r="H51" s="1178"/>
      <c r="I51" s="333">
        <v>74</v>
      </c>
      <c r="J51" s="334">
        <v>55</v>
      </c>
      <c r="K51" s="334">
        <v>42</v>
      </c>
      <c r="L51" s="334">
        <v>31</v>
      </c>
      <c r="M51" s="335">
        <v>22</v>
      </c>
    </row>
    <row r="52" spans="2:13" ht="27.75" customHeight="1" x14ac:dyDescent="0.2">
      <c r="B52" s="1173"/>
      <c r="C52" s="1174"/>
      <c r="D52" s="104"/>
      <c r="E52" s="1177" t="s">
        <v>43</v>
      </c>
      <c r="F52" s="1177"/>
      <c r="G52" s="1177"/>
      <c r="H52" s="1178"/>
      <c r="I52" s="333">
        <v>21228</v>
      </c>
      <c r="J52" s="334">
        <v>22053</v>
      </c>
      <c r="K52" s="334">
        <v>22768</v>
      </c>
      <c r="L52" s="334">
        <v>23450</v>
      </c>
      <c r="M52" s="335">
        <v>23903</v>
      </c>
    </row>
    <row r="53" spans="2:13" ht="27.75" customHeight="1" thickBot="1" x14ac:dyDescent="0.25">
      <c r="B53" s="1184" t="s">
        <v>19</v>
      </c>
      <c r="C53" s="1185"/>
      <c r="D53" s="108"/>
      <c r="E53" s="1186" t="s">
        <v>44</v>
      </c>
      <c r="F53" s="1186"/>
      <c r="G53" s="1186"/>
      <c r="H53" s="1187"/>
      <c r="I53" s="336">
        <v>3495</v>
      </c>
      <c r="J53" s="337">
        <v>1878</v>
      </c>
      <c r="K53" s="337">
        <v>3090</v>
      </c>
      <c r="L53" s="337">
        <v>4068</v>
      </c>
      <c r="M53" s="338">
        <v>3643</v>
      </c>
    </row>
    <row r="54" spans="2:13" ht="27.75" customHeight="1" x14ac:dyDescent="0.25">
      <c r="B54" s="109"/>
      <c r="C54" s="110"/>
      <c r="D54" s="110"/>
      <c r="E54" s="111"/>
      <c r="F54" s="111"/>
      <c r="G54" s="111"/>
      <c r="H54" s="111"/>
      <c r="I54" s="112"/>
      <c r="J54" s="112"/>
      <c r="K54" s="112"/>
      <c r="L54" s="112"/>
      <c r="M54" s="112"/>
    </row>
    <row r="55" spans="2:13" ht="13" x14ac:dyDescent="0.2"/>
  </sheetData>
  <sheetProtection algorithmName="SHA-512" hashValue="a42pzeGwyZpjoJbbd3mC5iKM6Zf0opV6wp1LO5FbnjtJSxVDvu4rceNg+83hXJ01VjhI/Q+Rzc8qIxMV9vSj0g==" saltValue="HwZxHVMdoJcCDPjh8PjVo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3" t="s">
        <v>45</v>
      </c>
    </row>
    <row r="54" spans="2:8" ht="29.25" customHeight="1" thickBot="1" x14ac:dyDescent="0.35">
      <c r="B54" s="114" t="s">
        <v>1</v>
      </c>
      <c r="C54" s="115"/>
      <c r="D54" s="115"/>
      <c r="E54" s="116" t="s">
        <v>2</v>
      </c>
      <c r="F54" s="117" t="s">
        <v>531</v>
      </c>
      <c r="G54" s="117" t="s">
        <v>532</v>
      </c>
      <c r="H54" s="118" t="s">
        <v>533</v>
      </c>
    </row>
    <row r="55" spans="2:8" ht="52.5" customHeight="1" x14ac:dyDescent="0.2">
      <c r="B55" s="119"/>
      <c r="C55" s="1196" t="s">
        <v>46</v>
      </c>
      <c r="D55" s="1196"/>
      <c r="E55" s="1197"/>
      <c r="F55" s="339">
        <v>3935</v>
      </c>
      <c r="G55" s="339">
        <v>3796</v>
      </c>
      <c r="H55" s="340">
        <v>3704</v>
      </c>
    </row>
    <row r="56" spans="2:8" ht="52.5" customHeight="1" x14ac:dyDescent="0.2">
      <c r="B56" s="120"/>
      <c r="C56" s="1198" t="s">
        <v>47</v>
      </c>
      <c r="D56" s="1198"/>
      <c r="E56" s="1199"/>
      <c r="F56" s="341">
        <v>266</v>
      </c>
      <c r="G56" s="341">
        <v>118</v>
      </c>
      <c r="H56" s="342">
        <v>185</v>
      </c>
    </row>
    <row r="57" spans="2:8" ht="53.25" customHeight="1" x14ac:dyDescent="0.2">
      <c r="B57" s="120"/>
      <c r="C57" s="1200" t="s">
        <v>48</v>
      </c>
      <c r="D57" s="1200"/>
      <c r="E57" s="1201"/>
      <c r="F57" s="343">
        <v>6025</v>
      </c>
      <c r="G57" s="343">
        <v>5858</v>
      </c>
      <c r="H57" s="344">
        <v>6181</v>
      </c>
    </row>
    <row r="58" spans="2:8" ht="45.75" customHeight="1" x14ac:dyDescent="0.2">
      <c r="B58" s="121"/>
      <c r="C58" s="1188" t="s">
        <v>556</v>
      </c>
      <c r="D58" s="1189"/>
      <c r="E58" s="1190"/>
      <c r="F58" s="345">
        <v>1800</v>
      </c>
      <c r="G58" s="345">
        <v>1726</v>
      </c>
      <c r="H58" s="346">
        <v>1647</v>
      </c>
    </row>
    <row r="59" spans="2:8" ht="45.75" customHeight="1" x14ac:dyDescent="0.2">
      <c r="B59" s="121"/>
      <c r="C59" s="1188" t="s">
        <v>557</v>
      </c>
      <c r="D59" s="1189"/>
      <c r="E59" s="1190"/>
      <c r="F59" s="345">
        <v>1235</v>
      </c>
      <c r="G59" s="345">
        <v>1428</v>
      </c>
      <c r="H59" s="346">
        <v>1759</v>
      </c>
    </row>
    <row r="60" spans="2:8" ht="45.75" customHeight="1" x14ac:dyDescent="0.2">
      <c r="B60" s="121"/>
      <c r="C60" s="1188" t="s">
        <v>558</v>
      </c>
      <c r="D60" s="1189"/>
      <c r="E60" s="1190"/>
      <c r="F60" s="345">
        <v>1638</v>
      </c>
      <c r="G60" s="345">
        <v>1336</v>
      </c>
      <c r="H60" s="346">
        <v>1183</v>
      </c>
    </row>
    <row r="61" spans="2:8" ht="45.75" customHeight="1" x14ac:dyDescent="0.2">
      <c r="B61" s="121"/>
      <c r="C61" s="1188" t="s">
        <v>559</v>
      </c>
      <c r="D61" s="1189"/>
      <c r="E61" s="1190"/>
      <c r="F61" s="345">
        <v>677</v>
      </c>
      <c r="G61" s="345">
        <v>714</v>
      </c>
      <c r="H61" s="346">
        <v>944</v>
      </c>
    </row>
    <row r="62" spans="2:8" ht="45.75" customHeight="1" thickBot="1" x14ac:dyDescent="0.25">
      <c r="B62" s="122"/>
      <c r="C62" s="1191" t="s">
        <v>560</v>
      </c>
      <c r="D62" s="1192"/>
      <c r="E62" s="1193"/>
      <c r="F62" s="347">
        <v>508</v>
      </c>
      <c r="G62" s="347">
        <v>496</v>
      </c>
      <c r="H62" s="348">
        <v>496</v>
      </c>
    </row>
    <row r="63" spans="2:8" ht="52.5" customHeight="1" thickBot="1" x14ac:dyDescent="0.25">
      <c r="B63" s="123"/>
      <c r="C63" s="1194" t="s">
        <v>49</v>
      </c>
      <c r="D63" s="1194"/>
      <c r="E63" s="1195"/>
      <c r="F63" s="349">
        <v>10226</v>
      </c>
      <c r="G63" s="349">
        <v>9772</v>
      </c>
      <c r="H63" s="350">
        <v>10070</v>
      </c>
    </row>
    <row r="64" spans="2:8" ht="13" x14ac:dyDescent="0.2"/>
  </sheetData>
  <sheetProtection algorithmName="SHA-512" hashValue="05H0gCeGCxFpnTM2/pThZhRql4XD9EHOXzk2lJ+CWW9fhahBcuXedT1S2b4sXvAoRWjvquyFoAGFyhYz7H9ZMQ==" saltValue="u1CrxLIyJC/XD58zzbhF+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0" customWidth="1"/>
    <col min="2" max="8" width="13.36328125" style="130" customWidth="1"/>
    <col min="9" max="16384" width="11.08984375" style="130"/>
  </cols>
  <sheetData>
    <row r="1" spans="1:8" x14ac:dyDescent="0.2">
      <c r="A1" s="124"/>
      <c r="B1" s="125"/>
      <c r="C1" s="126"/>
      <c r="D1" s="127"/>
      <c r="E1" s="128"/>
      <c r="F1" s="128"/>
      <c r="G1" s="128"/>
      <c r="H1" s="129"/>
    </row>
    <row r="2" spans="1:8" x14ac:dyDescent="0.2">
      <c r="A2" s="131"/>
      <c r="B2" s="132"/>
      <c r="C2" s="133"/>
      <c r="D2" s="134" t="s">
        <v>50</v>
      </c>
      <c r="E2" s="135"/>
      <c r="F2" s="136" t="s">
        <v>528</v>
      </c>
      <c r="G2" s="137"/>
      <c r="H2" s="138"/>
    </row>
    <row r="3" spans="1:8" x14ac:dyDescent="0.2">
      <c r="A3" s="134" t="s">
        <v>521</v>
      </c>
      <c r="B3" s="139"/>
      <c r="C3" s="140"/>
      <c r="D3" s="141">
        <v>100563</v>
      </c>
      <c r="E3" s="142"/>
      <c r="F3" s="143">
        <v>92632</v>
      </c>
      <c r="G3" s="144"/>
      <c r="H3" s="145"/>
    </row>
    <row r="4" spans="1:8" x14ac:dyDescent="0.2">
      <c r="A4" s="146"/>
      <c r="B4" s="147"/>
      <c r="C4" s="148"/>
      <c r="D4" s="149">
        <v>78662</v>
      </c>
      <c r="E4" s="150"/>
      <c r="F4" s="151">
        <v>47978</v>
      </c>
      <c r="G4" s="152"/>
      <c r="H4" s="153"/>
    </row>
    <row r="5" spans="1:8" x14ac:dyDescent="0.2">
      <c r="A5" s="134" t="s">
        <v>523</v>
      </c>
      <c r="B5" s="139"/>
      <c r="C5" s="140"/>
      <c r="D5" s="141">
        <v>124505</v>
      </c>
      <c r="E5" s="142"/>
      <c r="F5" s="143">
        <v>96469</v>
      </c>
      <c r="G5" s="144"/>
      <c r="H5" s="145"/>
    </row>
    <row r="6" spans="1:8" x14ac:dyDescent="0.2">
      <c r="A6" s="146"/>
      <c r="B6" s="147"/>
      <c r="C6" s="148"/>
      <c r="D6" s="149">
        <v>101478</v>
      </c>
      <c r="E6" s="150"/>
      <c r="F6" s="151">
        <v>49775</v>
      </c>
      <c r="G6" s="152"/>
      <c r="H6" s="153"/>
    </row>
    <row r="7" spans="1:8" x14ac:dyDescent="0.2">
      <c r="A7" s="134" t="s">
        <v>524</v>
      </c>
      <c r="B7" s="139"/>
      <c r="C7" s="140"/>
      <c r="D7" s="141">
        <v>157897</v>
      </c>
      <c r="E7" s="142"/>
      <c r="F7" s="143">
        <v>85743</v>
      </c>
      <c r="G7" s="144"/>
      <c r="H7" s="145"/>
    </row>
    <row r="8" spans="1:8" x14ac:dyDescent="0.2">
      <c r="A8" s="146"/>
      <c r="B8" s="147"/>
      <c r="C8" s="148"/>
      <c r="D8" s="149">
        <v>130925</v>
      </c>
      <c r="E8" s="150"/>
      <c r="F8" s="151">
        <v>45231</v>
      </c>
      <c r="G8" s="152"/>
      <c r="H8" s="153"/>
    </row>
    <row r="9" spans="1:8" x14ac:dyDescent="0.2">
      <c r="A9" s="134" t="s">
        <v>525</v>
      </c>
      <c r="B9" s="139"/>
      <c r="C9" s="140"/>
      <c r="D9" s="141">
        <v>130588</v>
      </c>
      <c r="E9" s="142"/>
      <c r="F9" s="143">
        <v>92509</v>
      </c>
      <c r="G9" s="144"/>
      <c r="H9" s="145"/>
    </row>
    <row r="10" spans="1:8" x14ac:dyDescent="0.2">
      <c r="A10" s="146"/>
      <c r="B10" s="147"/>
      <c r="C10" s="148"/>
      <c r="D10" s="149">
        <v>105808</v>
      </c>
      <c r="E10" s="150"/>
      <c r="F10" s="151">
        <v>52274</v>
      </c>
      <c r="G10" s="152"/>
      <c r="H10" s="153"/>
    </row>
    <row r="11" spans="1:8" x14ac:dyDescent="0.2">
      <c r="A11" s="134" t="s">
        <v>526</v>
      </c>
      <c r="B11" s="139"/>
      <c r="C11" s="140"/>
      <c r="D11" s="141">
        <v>129572</v>
      </c>
      <c r="E11" s="142"/>
      <c r="F11" s="143">
        <v>98544</v>
      </c>
      <c r="G11" s="144"/>
      <c r="H11" s="145"/>
    </row>
    <row r="12" spans="1:8" x14ac:dyDescent="0.2">
      <c r="A12" s="146"/>
      <c r="B12" s="147"/>
      <c r="C12" s="154"/>
      <c r="D12" s="149">
        <v>100178</v>
      </c>
      <c r="E12" s="150"/>
      <c r="F12" s="151">
        <v>55816</v>
      </c>
      <c r="G12" s="152"/>
      <c r="H12" s="153"/>
    </row>
    <row r="13" spans="1:8" x14ac:dyDescent="0.2">
      <c r="A13" s="134"/>
      <c r="B13" s="139"/>
      <c r="C13" s="140"/>
      <c r="D13" s="141">
        <v>128625</v>
      </c>
      <c r="E13" s="142"/>
      <c r="F13" s="143">
        <v>93179</v>
      </c>
      <c r="G13" s="155"/>
      <c r="H13" s="145"/>
    </row>
    <row r="14" spans="1:8" x14ac:dyDescent="0.2">
      <c r="A14" s="146"/>
      <c r="B14" s="147"/>
      <c r="C14" s="148"/>
      <c r="D14" s="149">
        <v>103410</v>
      </c>
      <c r="E14" s="150"/>
      <c r="F14" s="151">
        <v>50215</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7.91</v>
      </c>
      <c r="C19" s="156">
        <f>ROUND(VALUE(SUBSTITUTE(実質収支比率等に係る経年分析!G$48,"▲","-")),2)</f>
        <v>5.41</v>
      </c>
      <c r="D19" s="156">
        <f>ROUND(VALUE(SUBSTITUTE(実質収支比率等に係る経年分析!H$48,"▲","-")),2)</f>
        <v>5.57</v>
      </c>
      <c r="E19" s="156">
        <f>ROUND(VALUE(SUBSTITUTE(実質収支比率等に係る経年分析!I$48,"▲","-")),2)</f>
        <v>5.42</v>
      </c>
      <c r="F19" s="156">
        <f>ROUND(VALUE(SUBSTITUTE(実質収支比率等に係る経年分析!J$48,"▲","-")),2)</f>
        <v>5.27</v>
      </c>
    </row>
    <row r="20" spans="1:11" x14ac:dyDescent="0.2">
      <c r="A20" s="156" t="s">
        <v>53</v>
      </c>
      <c r="B20" s="156">
        <f>ROUND(VALUE(SUBSTITUTE(実質収支比率等に係る経年分析!F$47,"▲","-")),2)</f>
        <v>33.29</v>
      </c>
      <c r="C20" s="156">
        <f>ROUND(VALUE(SUBSTITUTE(実質収支比率等に係る経年分析!G$47,"▲","-")),2)</f>
        <v>33.76</v>
      </c>
      <c r="D20" s="156">
        <f>ROUND(VALUE(SUBSTITUTE(実質収支比率等に係る経年分析!H$47,"▲","-")),2)</f>
        <v>34</v>
      </c>
      <c r="E20" s="156">
        <f>ROUND(VALUE(SUBSTITUTE(実質収支比率等に係る経年分析!I$47,"▲","-")),2)</f>
        <v>33.049999999999997</v>
      </c>
      <c r="F20" s="156">
        <f>ROUND(VALUE(SUBSTITUTE(実質収支比率等に係る経年分析!J$47,"▲","-")),2)</f>
        <v>31.28</v>
      </c>
    </row>
    <row r="21" spans="1:11" x14ac:dyDescent="0.2">
      <c r="A21" s="156" t="s">
        <v>54</v>
      </c>
      <c r="B21" s="156">
        <f>IF(ISNUMBER(VALUE(SUBSTITUTE(実質収支比率等に係る経年分析!F$49,"▲","-"))),ROUND(VALUE(SUBSTITUTE(実質収支比率等に係る経年分析!F$49,"▲","-")),2),NA())</f>
        <v>3.7</v>
      </c>
      <c r="C21" s="156">
        <f>IF(ISNUMBER(VALUE(SUBSTITUTE(実質収支比率等に係る経年分析!G$49,"▲","-"))),ROUND(VALUE(SUBSTITUTE(実質収支比率等に係る経年分析!G$49,"▲","-")),2),NA())</f>
        <v>6.7</v>
      </c>
      <c r="D21" s="156">
        <f>IF(ISNUMBER(VALUE(SUBSTITUTE(実質収支比率等に係る経年分析!H$49,"▲","-"))),ROUND(VALUE(SUBSTITUTE(実質収支比率等に係る経年分析!H$49,"▲","-")),2),NA())</f>
        <v>4.4000000000000004</v>
      </c>
      <c r="E21" s="156">
        <f>IF(ISNUMBER(VALUE(SUBSTITUTE(実質収支比率等に係る経年分析!I$49,"▲","-"))),ROUND(VALUE(SUBSTITUTE(実質収支比率等に係る経年分析!I$49,"▲","-")),2),NA())</f>
        <v>1.73</v>
      </c>
      <c r="F21" s="156">
        <f>IF(ISNUMBER(VALUE(SUBSTITUTE(実質収支比率等に係る経年分析!J$49,"▲","-"))),ROUND(VALUE(SUBSTITUTE(実質収支比率等に係る経年分析!J$49,"▲","-")),2),NA())</f>
        <v>2.2999999999999998</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0.01</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str">
        <f>IF(連結実質赤字比率に係る赤字・黒字の構成分析!C$41="",NA(),連結実質赤字比率に係る赤字・黒字の構成分析!C$41)</f>
        <v>瀬戸内市企業団地造成事業特別会計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0.08</v>
      </c>
    </row>
    <row r="30" spans="1:11" x14ac:dyDescent="0.2">
      <c r="A30" s="157" t="str">
        <f>IF(連結実質赤字比率に係る赤字・黒字の構成分析!C$40="",NA(),連結実質赤字比率に係る赤字・黒字の構成分析!C$40)</f>
        <v>瀬戸内市国民健康保険特別会計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0.12</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0.11</v>
      </c>
    </row>
    <row r="31" spans="1:11" x14ac:dyDescent="0.2">
      <c r="A31" s="157" t="str">
        <f>IF(連結実質赤字比率に係る赤字・黒字の構成分析!C$39="",NA(),連結実質赤字比率に係る赤字・黒字の構成分析!C$39)</f>
        <v>瀬戸内市土地開発事業特別会計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0.26</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0.26</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0.39</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0.39</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0.38</v>
      </c>
    </row>
    <row r="32" spans="1:11" x14ac:dyDescent="0.2">
      <c r="A32" s="157" t="str">
        <f>IF(連結実質赤字比率に係る赤字・黒字の構成分析!C$38="",NA(),連結実質赤字比率に係る赤字・黒字の構成分析!C$38)</f>
        <v>瀬戸内市介護保険特別会計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1.17</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1.44</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2.14</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1.61</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0.79</v>
      </c>
    </row>
    <row r="33" spans="1:16" x14ac:dyDescent="0.2">
      <c r="A33" s="157" t="str">
        <f>IF(連結実質赤字比率に係る赤字・黒字の構成分析!C$37="",NA(),連結実質赤字比率に係る赤字・黒字の構成分析!C$37)</f>
        <v>瀬戸内市下水道事業会計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3.62</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4.57</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4.25</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3.42</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3.21</v>
      </c>
    </row>
    <row r="34" spans="1:16" x14ac:dyDescent="0.2">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7.9</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5.4</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5.56</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5.41</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5.26</v>
      </c>
    </row>
    <row r="35" spans="1:16" x14ac:dyDescent="0.2">
      <c r="A35" s="157" t="str">
        <f>IF(連結実質赤字比率に係る赤字・黒字の構成分析!C$35="",NA(),連結実質赤字比率に係る赤字・黒字の構成分析!C$35)</f>
        <v>瀬戸内市病院事業会計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9.49</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10.68</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8.34</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8.6300000000000008</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7.31</v>
      </c>
    </row>
    <row r="36" spans="1:16" x14ac:dyDescent="0.2">
      <c r="A36" s="157" t="str">
        <f>IF(連結実質赤字比率に係る赤字・黒字の構成分析!C$34="",NA(),連結実質赤字比率に係る赤字・黒字の構成分析!C$34)</f>
        <v>瀬戸内市水道事業会計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7.75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7.46</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7.14</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7.56</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7.99</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1715</v>
      </c>
      <c r="E42" s="158"/>
      <c r="F42" s="158"/>
      <c r="G42" s="158">
        <f>'実質公債費比率（分子）の構造'!L$52</f>
        <v>1743</v>
      </c>
      <c r="H42" s="158"/>
      <c r="I42" s="158"/>
      <c r="J42" s="158">
        <f>'実質公債費比率（分子）の構造'!M$52</f>
        <v>1731</v>
      </c>
      <c r="K42" s="158"/>
      <c r="L42" s="158"/>
      <c r="M42" s="158">
        <f>'実質公債費比率（分子）の構造'!N$52</f>
        <v>1690</v>
      </c>
      <c r="N42" s="158"/>
      <c r="O42" s="158"/>
      <c r="P42" s="158">
        <f>'実質公債費比率（分子）の構造'!O$52</f>
        <v>1692</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f>'実質公債費比率（分子）の構造'!K$50</f>
        <v>15</v>
      </c>
      <c r="C44" s="158"/>
      <c r="D44" s="158"/>
      <c r="E44" s="158">
        <f>'実質公債費比率（分子）の構造'!L$50</f>
        <v>13</v>
      </c>
      <c r="F44" s="158"/>
      <c r="G44" s="158"/>
      <c r="H44" s="158">
        <f>'実質公債費比率（分子）の構造'!M$50</f>
        <v>6</v>
      </c>
      <c r="I44" s="158"/>
      <c r="J44" s="158"/>
      <c r="K44" s="158">
        <f>'実質公債費比率（分子）の構造'!N$50</f>
        <v>3</v>
      </c>
      <c r="L44" s="158"/>
      <c r="M44" s="158"/>
      <c r="N44" s="158">
        <f>'実質公債費比率（分子）の構造'!O$50</f>
        <v>2</v>
      </c>
      <c r="O44" s="158"/>
      <c r="P44" s="158"/>
    </row>
    <row r="45" spans="1:16" x14ac:dyDescent="0.2">
      <c r="A45" s="158" t="s">
        <v>63</v>
      </c>
      <c r="B45" s="158">
        <f>'実質公債費比率（分子）の構造'!K$49</f>
        <v>2</v>
      </c>
      <c r="C45" s="158"/>
      <c r="D45" s="158"/>
      <c r="E45" s="158">
        <f>'実質公債費比率（分子）の構造'!L$49</f>
        <v>2</v>
      </c>
      <c r="F45" s="158"/>
      <c r="G45" s="158"/>
      <c r="H45" s="158">
        <f>'実質公債費比率（分子）の構造'!M$49</f>
        <v>2</v>
      </c>
      <c r="I45" s="158"/>
      <c r="J45" s="158"/>
      <c r="K45" s="158">
        <f>'実質公債費比率（分子）の構造'!N$49</f>
        <v>2</v>
      </c>
      <c r="L45" s="158"/>
      <c r="M45" s="158"/>
      <c r="N45" s="158">
        <f>'実質公債費比率（分子）の構造'!O$49</f>
        <v>2</v>
      </c>
      <c r="O45" s="158"/>
      <c r="P45" s="158"/>
    </row>
    <row r="46" spans="1:16" x14ac:dyDescent="0.2">
      <c r="A46" s="158" t="s">
        <v>64</v>
      </c>
      <c r="B46" s="158">
        <f>'実質公債費比率（分子）の構造'!K$48</f>
        <v>753</v>
      </c>
      <c r="C46" s="158"/>
      <c r="D46" s="158"/>
      <c r="E46" s="158">
        <f>'実質公債費比率（分子）の構造'!L$48</f>
        <v>734</v>
      </c>
      <c r="F46" s="158"/>
      <c r="G46" s="158"/>
      <c r="H46" s="158">
        <f>'実質公債費比率（分子）の構造'!M$48</f>
        <v>733</v>
      </c>
      <c r="I46" s="158"/>
      <c r="J46" s="158"/>
      <c r="K46" s="158">
        <f>'実質公債費比率（分子）の構造'!N$48</f>
        <v>712</v>
      </c>
      <c r="L46" s="158"/>
      <c r="M46" s="158"/>
      <c r="N46" s="158">
        <f>'実質公債費比率（分子）の構造'!O$48</f>
        <v>702</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1812</v>
      </c>
      <c r="C49" s="158"/>
      <c r="D49" s="158"/>
      <c r="E49" s="158">
        <f>'実質公債費比率（分子）の構造'!L$45</f>
        <v>1830</v>
      </c>
      <c r="F49" s="158"/>
      <c r="G49" s="158"/>
      <c r="H49" s="158">
        <f>'実質公債費比率（分子）の構造'!M$45</f>
        <v>1847</v>
      </c>
      <c r="I49" s="158"/>
      <c r="J49" s="158"/>
      <c r="K49" s="158">
        <f>'実質公債費比率（分子）の構造'!N$45</f>
        <v>1885</v>
      </c>
      <c r="L49" s="158"/>
      <c r="M49" s="158"/>
      <c r="N49" s="158">
        <f>'実質公債費比率（分子）の構造'!O$45</f>
        <v>1757</v>
      </c>
      <c r="O49" s="158"/>
      <c r="P49" s="158"/>
    </row>
    <row r="50" spans="1:16" x14ac:dyDescent="0.2">
      <c r="A50" s="158" t="s">
        <v>67</v>
      </c>
      <c r="B50" s="158" t="e">
        <f>NA()</f>
        <v>#N/A</v>
      </c>
      <c r="C50" s="158">
        <f>IF(ISNUMBER('実質公債費比率（分子）の構造'!K$53),'実質公債費比率（分子）の構造'!K$53,NA())</f>
        <v>867</v>
      </c>
      <c r="D50" s="158" t="e">
        <f>NA()</f>
        <v>#N/A</v>
      </c>
      <c r="E50" s="158" t="e">
        <f>NA()</f>
        <v>#N/A</v>
      </c>
      <c r="F50" s="158">
        <f>IF(ISNUMBER('実質公債費比率（分子）の構造'!L$53),'実質公債費比率（分子）の構造'!L$53,NA())</f>
        <v>836</v>
      </c>
      <c r="G50" s="158" t="e">
        <f>NA()</f>
        <v>#N/A</v>
      </c>
      <c r="H50" s="158" t="e">
        <f>NA()</f>
        <v>#N/A</v>
      </c>
      <c r="I50" s="158">
        <f>IF(ISNUMBER('実質公債費比率（分子）の構造'!M$53),'実質公債費比率（分子）の構造'!M$53,NA())</f>
        <v>857</v>
      </c>
      <c r="J50" s="158" t="e">
        <f>NA()</f>
        <v>#N/A</v>
      </c>
      <c r="K50" s="158" t="e">
        <f>NA()</f>
        <v>#N/A</v>
      </c>
      <c r="L50" s="158">
        <f>IF(ISNUMBER('実質公債費比率（分子）の構造'!N$53),'実質公債費比率（分子）の構造'!N$53,NA())</f>
        <v>912</v>
      </c>
      <c r="M50" s="158" t="e">
        <f>NA()</f>
        <v>#N/A</v>
      </c>
      <c r="N50" s="158" t="e">
        <f>NA()</f>
        <v>#N/A</v>
      </c>
      <c r="O50" s="158">
        <f>IF(ISNUMBER('実質公債費比率（分子）の構造'!O$53),'実質公債費比率（分子）の構造'!O$53,NA())</f>
        <v>771</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21228</v>
      </c>
      <c r="E56" s="157"/>
      <c r="F56" s="157"/>
      <c r="G56" s="157">
        <f>'将来負担比率（分子）の構造'!J$52</f>
        <v>22053</v>
      </c>
      <c r="H56" s="157"/>
      <c r="I56" s="157"/>
      <c r="J56" s="157">
        <f>'将来負担比率（分子）の構造'!K$52</f>
        <v>22768</v>
      </c>
      <c r="K56" s="157"/>
      <c r="L56" s="157"/>
      <c r="M56" s="157">
        <f>'将来負担比率（分子）の構造'!L$52</f>
        <v>23450</v>
      </c>
      <c r="N56" s="157"/>
      <c r="O56" s="157"/>
      <c r="P56" s="157">
        <f>'将来負担比率（分子）の構造'!M$52</f>
        <v>23903</v>
      </c>
    </row>
    <row r="57" spans="1:16" x14ac:dyDescent="0.2">
      <c r="A57" s="157" t="s">
        <v>42</v>
      </c>
      <c r="B57" s="157"/>
      <c r="C57" s="157"/>
      <c r="D57" s="157">
        <f>'将来負担比率（分子）の構造'!I$51</f>
        <v>74</v>
      </c>
      <c r="E57" s="157"/>
      <c r="F57" s="157"/>
      <c r="G57" s="157">
        <f>'将来負担比率（分子）の構造'!J$51</f>
        <v>55</v>
      </c>
      <c r="H57" s="157"/>
      <c r="I57" s="157"/>
      <c r="J57" s="157">
        <f>'将来負担比率（分子）の構造'!K$51</f>
        <v>42</v>
      </c>
      <c r="K57" s="157"/>
      <c r="L57" s="157"/>
      <c r="M57" s="157">
        <f>'将来負担比率（分子）の構造'!L$51</f>
        <v>31</v>
      </c>
      <c r="N57" s="157"/>
      <c r="O57" s="157"/>
      <c r="P57" s="157">
        <f>'将来負担比率（分子）の構造'!M$51</f>
        <v>22</v>
      </c>
    </row>
    <row r="58" spans="1:16" x14ac:dyDescent="0.2">
      <c r="A58" s="157" t="s">
        <v>41</v>
      </c>
      <c r="B58" s="157"/>
      <c r="C58" s="157"/>
      <c r="D58" s="157">
        <f>'将来負担比率（分子）の構造'!I$50</f>
        <v>9448</v>
      </c>
      <c r="E58" s="157"/>
      <c r="F58" s="157"/>
      <c r="G58" s="157">
        <f>'将来負担比率（分子）の構造'!J$50</f>
        <v>10410</v>
      </c>
      <c r="H58" s="157"/>
      <c r="I58" s="157"/>
      <c r="J58" s="157">
        <f>'将来負担比率（分子）の構造'!K$50</f>
        <v>9441</v>
      </c>
      <c r="K58" s="157"/>
      <c r="L58" s="157"/>
      <c r="M58" s="157">
        <f>'将来負担比率（分子）の構造'!L$50</f>
        <v>9032</v>
      </c>
      <c r="N58" s="157"/>
      <c r="O58" s="157"/>
      <c r="P58" s="157">
        <f>'将来負担比率（分子）の構造'!M$50</f>
        <v>9422</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1393</v>
      </c>
      <c r="C62" s="157"/>
      <c r="D62" s="157"/>
      <c r="E62" s="157">
        <f>'将来負担比率（分子）の構造'!J$45</f>
        <v>1163</v>
      </c>
      <c r="F62" s="157"/>
      <c r="G62" s="157"/>
      <c r="H62" s="157">
        <f>'将来負担比率（分子）の構造'!K$45</f>
        <v>1155</v>
      </c>
      <c r="I62" s="157"/>
      <c r="J62" s="157"/>
      <c r="K62" s="157">
        <f>'将来負担比率（分子）の構造'!L$45</f>
        <v>1291</v>
      </c>
      <c r="L62" s="157"/>
      <c r="M62" s="157"/>
      <c r="N62" s="157">
        <f>'将来負担比率（分子）の構造'!M$45</f>
        <v>1272</v>
      </c>
      <c r="O62" s="157"/>
      <c r="P62" s="157"/>
    </row>
    <row r="63" spans="1:16" x14ac:dyDescent="0.2">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2">
      <c r="A64" s="157" t="s">
        <v>33</v>
      </c>
      <c r="B64" s="157">
        <f>'将来負担比率（分子）の構造'!I$43</f>
        <v>15519</v>
      </c>
      <c r="C64" s="157"/>
      <c r="D64" s="157"/>
      <c r="E64" s="157">
        <f>'将来負担比率（分子）の構造'!J$43</f>
        <v>14958</v>
      </c>
      <c r="F64" s="157"/>
      <c r="G64" s="157"/>
      <c r="H64" s="157">
        <f>'将来負担比率（分子）の構造'!K$43</f>
        <v>14777</v>
      </c>
      <c r="I64" s="157"/>
      <c r="J64" s="157"/>
      <c r="K64" s="157">
        <f>'将来負担比率（分子）の構造'!L$43</f>
        <v>15022</v>
      </c>
      <c r="L64" s="157"/>
      <c r="M64" s="157"/>
      <c r="N64" s="157">
        <f>'将来負担比率（分子）の構造'!M$43</f>
        <v>14776</v>
      </c>
      <c r="O64" s="157"/>
      <c r="P64" s="157"/>
    </row>
    <row r="65" spans="1:16" x14ac:dyDescent="0.2">
      <c r="A65" s="157" t="s">
        <v>32</v>
      </c>
      <c r="B65" s="157">
        <f>'将来負担比率（分子）の構造'!I$42</f>
        <v>55</v>
      </c>
      <c r="C65" s="157"/>
      <c r="D65" s="157"/>
      <c r="E65" s="157">
        <f>'将来負担比率（分子）の構造'!J$42</f>
        <v>30</v>
      </c>
      <c r="F65" s="157"/>
      <c r="G65" s="157"/>
      <c r="H65" s="157">
        <f>'将来負担比率（分子）の構造'!K$42</f>
        <v>18</v>
      </c>
      <c r="I65" s="157"/>
      <c r="J65" s="157"/>
      <c r="K65" s="157">
        <f>'将来負担比率（分子）の構造'!L$42</f>
        <v>11</v>
      </c>
      <c r="L65" s="157"/>
      <c r="M65" s="157"/>
      <c r="N65" s="157">
        <f>'将来負担比率（分子）の構造'!M$42</f>
        <v>7</v>
      </c>
      <c r="O65" s="157"/>
      <c r="P65" s="157"/>
    </row>
    <row r="66" spans="1:16" x14ac:dyDescent="0.2">
      <c r="A66" s="157" t="s">
        <v>31</v>
      </c>
      <c r="B66" s="157">
        <f>'将来負担比率（分子）の構造'!I$41</f>
        <v>17279</v>
      </c>
      <c r="C66" s="157"/>
      <c r="D66" s="157"/>
      <c r="E66" s="157">
        <f>'将来負担比率（分子）の構造'!J$41</f>
        <v>18244</v>
      </c>
      <c r="F66" s="157"/>
      <c r="G66" s="157"/>
      <c r="H66" s="157">
        <f>'将来負担比率（分子）の構造'!K$41</f>
        <v>19390</v>
      </c>
      <c r="I66" s="157"/>
      <c r="J66" s="157"/>
      <c r="K66" s="157">
        <f>'将来負担比率（分子）の構造'!L$41</f>
        <v>20258</v>
      </c>
      <c r="L66" s="157"/>
      <c r="M66" s="157"/>
      <c r="N66" s="157">
        <f>'将来負担比率（分子）の構造'!M$41</f>
        <v>20934</v>
      </c>
      <c r="O66" s="157"/>
      <c r="P66" s="157"/>
    </row>
    <row r="67" spans="1:16" x14ac:dyDescent="0.2">
      <c r="A67" s="157" t="s">
        <v>71</v>
      </c>
      <c r="B67" s="157" t="e">
        <f>NA()</f>
        <v>#N/A</v>
      </c>
      <c r="C67" s="157">
        <f>IF(ISNUMBER('将来負担比率（分子）の構造'!I$53), IF('将来負担比率（分子）の構造'!I$53 &lt; 0, 0, '将来負担比率（分子）の構造'!I$53), NA())</f>
        <v>3495</v>
      </c>
      <c r="D67" s="157" t="e">
        <f>NA()</f>
        <v>#N/A</v>
      </c>
      <c r="E67" s="157" t="e">
        <f>NA()</f>
        <v>#N/A</v>
      </c>
      <c r="F67" s="157">
        <f>IF(ISNUMBER('将来負担比率（分子）の構造'!J$53), IF('将来負担比率（分子）の構造'!J$53 &lt; 0, 0, '将来負担比率（分子）の構造'!J$53), NA())</f>
        <v>1878</v>
      </c>
      <c r="G67" s="157" t="e">
        <f>NA()</f>
        <v>#N/A</v>
      </c>
      <c r="H67" s="157" t="e">
        <f>NA()</f>
        <v>#N/A</v>
      </c>
      <c r="I67" s="157">
        <f>IF(ISNUMBER('将来負担比率（分子）の構造'!K$53), IF('将来負担比率（分子）の構造'!K$53 &lt; 0, 0, '将来負担比率（分子）の構造'!K$53), NA())</f>
        <v>3090</v>
      </c>
      <c r="J67" s="157" t="e">
        <f>NA()</f>
        <v>#N/A</v>
      </c>
      <c r="K67" s="157" t="e">
        <f>NA()</f>
        <v>#N/A</v>
      </c>
      <c r="L67" s="157">
        <f>IF(ISNUMBER('将来負担比率（分子）の構造'!L$53), IF('将来負担比率（分子）の構造'!L$53 &lt; 0, 0, '将来負担比率（分子）の構造'!L$53), NA())</f>
        <v>4068</v>
      </c>
      <c r="M67" s="157" t="e">
        <f>NA()</f>
        <v>#N/A</v>
      </c>
      <c r="N67" s="157" t="e">
        <f>NA()</f>
        <v>#N/A</v>
      </c>
      <c r="O67" s="157">
        <f>IF(ISNUMBER('将来負担比率（分子）の構造'!M$53), IF('将来負担比率（分子）の構造'!M$53 &lt; 0, 0, '将来負担比率（分子）の構造'!M$53), NA())</f>
        <v>3643</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3935</v>
      </c>
      <c r="C72" s="161">
        <f>基金残高に係る経年分析!G55</f>
        <v>3796</v>
      </c>
      <c r="D72" s="161">
        <f>基金残高に係る経年分析!H55</f>
        <v>3704</v>
      </c>
    </row>
    <row r="73" spans="1:16" x14ac:dyDescent="0.2">
      <c r="A73" s="160" t="s">
        <v>74</v>
      </c>
      <c r="B73" s="161">
        <f>基金残高に係る経年分析!F56</f>
        <v>266</v>
      </c>
      <c r="C73" s="161">
        <f>基金残高に係る経年分析!G56</f>
        <v>118</v>
      </c>
      <c r="D73" s="161">
        <f>基金残高に係る経年分析!H56</f>
        <v>185</v>
      </c>
    </row>
    <row r="74" spans="1:16" x14ac:dyDescent="0.2">
      <c r="A74" s="160" t="s">
        <v>75</v>
      </c>
      <c r="B74" s="161">
        <f>基金残高に係る経年分析!F57</f>
        <v>6025</v>
      </c>
      <c r="C74" s="161">
        <f>基金残高に係る経年分析!G57</f>
        <v>5858</v>
      </c>
      <c r="D74" s="161">
        <f>基金残高に係る経年分析!H57</f>
        <v>6181</v>
      </c>
    </row>
  </sheetData>
  <sheetProtection algorithmName="SHA-512" hashValue="OvgKeH800LD97Ngvbc3QJe1O+6BfjHfaFFASlyFHhp6vKVKJV1YwZb9+Nhk46BYdPC0B86XbK+BupBCW7aclBQ==" saltValue="2xMTr3M+Y8CLOIZEdaaqPg=="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96" customWidth="1"/>
    <col min="2" max="2" width="2.36328125" style="196" customWidth="1"/>
    <col min="3" max="16" width="2.6328125" style="196" customWidth="1"/>
    <col min="17" max="17" width="2.36328125" style="196" customWidth="1"/>
    <col min="18" max="95" width="1.6328125" style="196" customWidth="1"/>
    <col min="96" max="133" width="1.6328125" style="208" customWidth="1"/>
    <col min="134" max="143" width="1.63281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215</v>
      </c>
      <c r="C5" s="597"/>
      <c r="D5" s="597"/>
      <c r="E5" s="597"/>
      <c r="F5" s="597"/>
      <c r="G5" s="597"/>
      <c r="H5" s="597"/>
      <c r="I5" s="597"/>
      <c r="J5" s="597"/>
      <c r="K5" s="597"/>
      <c r="L5" s="597"/>
      <c r="M5" s="597"/>
      <c r="N5" s="597"/>
      <c r="O5" s="597"/>
      <c r="P5" s="597"/>
      <c r="Q5" s="598"/>
      <c r="R5" s="599">
        <v>5628395</v>
      </c>
      <c r="S5" s="600"/>
      <c r="T5" s="600"/>
      <c r="U5" s="600"/>
      <c r="V5" s="600"/>
      <c r="W5" s="600"/>
      <c r="X5" s="600"/>
      <c r="Y5" s="601"/>
      <c r="Z5" s="602">
        <v>22</v>
      </c>
      <c r="AA5" s="602"/>
      <c r="AB5" s="602"/>
      <c r="AC5" s="602"/>
      <c r="AD5" s="603">
        <v>5628395</v>
      </c>
      <c r="AE5" s="603"/>
      <c r="AF5" s="603"/>
      <c r="AG5" s="603"/>
      <c r="AH5" s="603"/>
      <c r="AI5" s="603"/>
      <c r="AJ5" s="603"/>
      <c r="AK5" s="603"/>
      <c r="AL5" s="604">
        <v>46</v>
      </c>
      <c r="AM5" s="605"/>
      <c r="AN5" s="605"/>
      <c r="AO5" s="606"/>
      <c r="AP5" s="596" t="s">
        <v>216</v>
      </c>
      <c r="AQ5" s="597"/>
      <c r="AR5" s="597"/>
      <c r="AS5" s="597"/>
      <c r="AT5" s="597"/>
      <c r="AU5" s="597"/>
      <c r="AV5" s="597"/>
      <c r="AW5" s="597"/>
      <c r="AX5" s="597"/>
      <c r="AY5" s="597"/>
      <c r="AZ5" s="597"/>
      <c r="BA5" s="597"/>
      <c r="BB5" s="597"/>
      <c r="BC5" s="597"/>
      <c r="BD5" s="597"/>
      <c r="BE5" s="597"/>
      <c r="BF5" s="598"/>
      <c r="BG5" s="610">
        <v>5628067</v>
      </c>
      <c r="BH5" s="611"/>
      <c r="BI5" s="611"/>
      <c r="BJ5" s="611"/>
      <c r="BK5" s="611"/>
      <c r="BL5" s="611"/>
      <c r="BM5" s="611"/>
      <c r="BN5" s="612"/>
      <c r="BO5" s="613">
        <v>100</v>
      </c>
      <c r="BP5" s="613"/>
      <c r="BQ5" s="613"/>
      <c r="BR5" s="613"/>
      <c r="BS5" s="614">
        <v>95479</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2">
      <c r="B6" s="607" t="s">
        <v>220</v>
      </c>
      <c r="C6" s="608"/>
      <c r="D6" s="608"/>
      <c r="E6" s="608"/>
      <c r="F6" s="608"/>
      <c r="G6" s="608"/>
      <c r="H6" s="608"/>
      <c r="I6" s="608"/>
      <c r="J6" s="608"/>
      <c r="K6" s="608"/>
      <c r="L6" s="608"/>
      <c r="M6" s="608"/>
      <c r="N6" s="608"/>
      <c r="O6" s="608"/>
      <c r="P6" s="608"/>
      <c r="Q6" s="609"/>
      <c r="R6" s="610">
        <v>167532</v>
      </c>
      <c r="S6" s="611"/>
      <c r="T6" s="611"/>
      <c r="U6" s="611"/>
      <c r="V6" s="611"/>
      <c r="W6" s="611"/>
      <c r="X6" s="611"/>
      <c r="Y6" s="612"/>
      <c r="Z6" s="613">
        <v>0.7</v>
      </c>
      <c r="AA6" s="613"/>
      <c r="AB6" s="613"/>
      <c r="AC6" s="613"/>
      <c r="AD6" s="614">
        <v>167532</v>
      </c>
      <c r="AE6" s="614"/>
      <c r="AF6" s="614"/>
      <c r="AG6" s="614"/>
      <c r="AH6" s="614"/>
      <c r="AI6" s="614"/>
      <c r="AJ6" s="614"/>
      <c r="AK6" s="614"/>
      <c r="AL6" s="615">
        <v>1.4</v>
      </c>
      <c r="AM6" s="616"/>
      <c r="AN6" s="616"/>
      <c r="AO6" s="617"/>
      <c r="AP6" s="607" t="s">
        <v>221</v>
      </c>
      <c r="AQ6" s="608"/>
      <c r="AR6" s="608"/>
      <c r="AS6" s="608"/>
      <c r="AT6" s="608"/>
      <c r="AU6" s="608"/>
      <c r="AV6" s="608"/>
      <c r="AW6" s="608"/>
      <c r="AX6" s="608"/>
      <c r="AY6" s="608"/>
      <c r="AZ6" s="608"/>
      <c r="BA6" s="608"/>
      <c r="BB6" s="608"/>
      <c r="BC6" s="608"/>
      <c r="BD6" s="608"/>
      <c r="BE6" s="608"/>
      <c r="BF6" s="609"/>
      <c r="BG6" s="610">
        <v>5628067</v>
      </c>
      <c r="BH6" s="611"/>
      <c r="BI6" s="611"/>
      <c r="BJ6" s="611"/>
      <c r="BK6" s="611"/>
      <c r="BL6" s="611"/>
      <c r="BM6" s="611"/>
      <c r="BN6" s="612"/>
      <c r="BO6" s="613">
        <v>100</v>
      </c>
      <c r="BP6" s="613"/>
      <c r="BQ6" s="613"/>
      <c r="BR6" s="613"/>
      <c r="BS6" s="614">
        <v>95479</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169041</v>
      </c>
      <c r="CS6" s="611"/>
      <c r="CT6" s="611"/>
      <c r="CU6" s="611"/>
      <c r="CV6" s="611"/>
      <c r="CW6" s="611"/>
      <c r="CX6" s="611"/>
      <c r="CY6" s="612"/>
      <c r="CZ6" s="604">
        <v>0.7</v>
      </c>
      <c r="DA6" s="605"/>
      <c r="DB6" s="605"/>
      <c r="DC6" s="621"/>
      <c r="DD6" s="619" t="s">
        <v>122</v>
      </c>
      <c r="DE6" s="611"/>
      <c r="DF6" s="611"/>
      <c r="DG6" s="611"/>
      <c r="DH6" s="611"/>
      <c r="DI6" s="611"/>
      <c r="DJ6" s="611"/>
      <c r="DK6" s="611"/>
      <c r="DL6" s="611"/>
      <c r="DM6" s="611"/>
      <c r="DN6" s="611"/>
      <c r="DO6" s="611"/>
      <c r="DP6" s="612"/>
      <c r="DQ6" s="619">
        <v>169041</v>
      </c>
      <c r="DR6" s="611"/>
      <c r="DS6" s="611"/>
      <c r="DT6" s="611"/>
      <c r="DU6" s="611"/>
      <c r="DV6" s="611"/>
      <c r="DW6" s="611"/>
      <c r="DX6" s="611"/>
      <c r="DY6" s="611"/>
      <c r="DZ6" s="611"/>
      <c r="EA6" s="611"/>
      <c r="EB6" s="611"/>
      <c r="EC6" s="620"/>
    </row>
    <row r="7" spans="2:143" ht="11.25" customHeight="1" x14ac:dyDescent="0.2">
      <c r="B7" s="607" t="s">
        <v>223</v>
      </c>
      <c r="C7" s="608"/>
      <c r="D7" s="608"/>
      <c r="E7" s="608"/>
      <c r="F7" s="608"/>
      <c r="G7" s="608"/>
      <c r="H7" s="608"/>
      <c r="I7" s="608"/>
      <c r="J7" s="608"/>
      <c r="K7" s="608"/>
      <c r="L7" s="608"/>
      <c r="M7" s="608"/>
      <c r="N7" s="608"/>
      <c r="O7" s="608"/>
      <c r="P7" s="608"/>
      <c r="Q7" s="609"/>
      <c r="R7" s="610">
        <v>2340</v>
      </c>
      <c r="S7" s="611"/>
      <c r="T7" s="611"/>
      <c r="U7" s="611"/>
      <c r="V7" s="611"/>
      <c r="W7" s="611"/>
      <c r="X7" s="611"/>
      <c r="Y7" s="612"/>
      <c r="Z7" s="613">
        <v>0</v>
      </c>
      <c r="AA7" s="613"/>
      <c r="AB7" s="613"/>
      <c r="AC7" s="613"/>
      <c r="AD7" s="614">
        <v>2340</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1924537</v>
      </c>
      <c r="BH7" s="611"/>
      <c r="BI7" s="611"/>
      <c r="BJ7" s="611"/>
      <c r="BK7" s="611"/>
      <c r="BL7" s="611"/>
      <c r="BM7" s="611"/>
      <c r="BN7" s="612"/>
      <c r="BO7" s="613">
        <v>34.200000000000003</v>
      </c>
      <c r="BP7" s="613"/>
      <c r="BQ7" s="613"/>
      <c r="BR7" s="613"/>
      <c r="BS7" s="614">
        <v>95479</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4604177</v>
      </c>
      <c r="CS7" s="611"/>
      <c r="CT7" s="611"/>
      <c r="CU7" s="611"/>
      <c r="CV7" s="611"/>
      <c r="CW7" s="611"/>
      <c r="CX7" s="611"/>
      <c r="CY7" s="612"/>
      <c r="CZ7" s="613">
        <v>18.5</v>
      </c>
      <c r="DA7" s="613"/>
      <c r="DB7" s="613"/>
      <c r="DC7" s="613"/>
      <c r="DD7" s="619">
        <v>545164</v>
      </c>
      <c r="DE7" s="611"/>
      <c r="DF7" s="611"/>
      <c r="DG7" s="611"/>
      <c r="DH7" s="611"/>
      <c r="DI7" s="611"/>
      <c r="DJ7" s="611"/>
      <c r="DK7" s="611"/>
      <c r="DL7" s="611"/>
      <c r="DM7" s="611"/>
      <c r="DN7" s="611"/>
      <c r="DO7" s="611"/>
      <c r="DP7" s="612"/>
      <c r="DQ7" s="619">
        <v>1760013</v>
      </c>
      <c r="DR7" s="611"/>
      <c r="DS7" s="611"/>
      <c r="DT7" s="611"/>
      <c r="DU7" s="611"/>
      <c r="DV7" s="611"/>
      <c r="DW7" s="611"/>
      <c r="DX7" s="611"/>
      <c r="DY7" s="611"/>
      <c r="DZ7" s="611"/>
      <c r="EA7" s="611"/>
      <c r="EB7" s="611"/>
      <c r="EC7" s="620"/>
    </row>
    <row r="8" spans="2:143" ht="11.25" customHeight="1" x14ac:dyDescent="0.2">
      <c r="B8" s="607" t="s">
        <v>226</v>
      </c>
      <c r="C8" s="608"/>
      <c r="D8" s="608"/>
      <c r="E8" s="608"/>
      <c r="F8" s="608"/>
      <c r="G8" s="608"/>
      <c r="H8" s="608"/>
      <c r="I8" s="608"/>
      <c r="J8" s="608"/>
      <c r="K8" s="608"/>
      <c r="L8" s="608"/>
      <c r="M8" s="608"/>
      <c r="N8" s="608"/>
      <c r="O8" s="608"/>
      <c r="P8" s="608"/>
      <c r="Q8" s="609"/>
      <c r="R8" s="610">
        <v>32582</v>
      </c>
      <c r="S8" s="611"/>
      <c r="T8" s="611"/>
      <c r="U8" s="611"/>
      <c r="V8" s="611"/>
      <c r="W8" s="611"/>
      <c r="X8" s="611"/>
      <c r="Y8" s="612"/>
      <c r="Z8" s="613">
        <v>0.1</v>
      </c>
      <c r="AA8" s="613"/>
      <c r="AB8" s="613"/>
      <c r="AC8" s="613"/>
      <c r="AD8" s="614">
        <v>32582</v>
      </c>
      <c r="AE8" s="614"/>
      <c r="AF8" s="614"/>
      <c r="AG8" s="614"/>
      <c r="AH8" s="614"/>
      <c r="AI8" s="614"/>
      <c r="AJ8" s="614"/>
      <c r="AK8" s="614"/>
      <c r="AL8" s="615">
        <v>0.3</v>
      </c>
      <c r="AM8" s="616"/>
      <c r="AN8" s="616"/>
      <c r="AO8" s="617"/>
      <c r="AP8" s="607" t="s">
        <v>227</v>
      </c>
      <c r="AQ8" s="608"/>
      <c r="AR8" s="608"/>
      <c r="AS8" s="608"/>
      <c r="AT8" s="608"/>
      <c r="AU8" s="608"/>
      <c r="AV8" s="608"/>
      <c r="AW8" s="608"/>
      <c r="AX8" s="608"/>
      <c r="AY8" s="608"/>
      <c r="AZ8" s="608"/>
      <c r="BA8" s="608"/>
      <c r="BB8" s="608"/>
      <c r="BC8" s="608"/>
      <c r="BD8" s="608"/>
      <c r="BE8" s="608"/>
      <c r="BF8" s="609"/>
      <c r="BG8" s="610">
        <v>58848</v>
      </c>
      <c r="BH8" s="611"/>
      <c r="BI8" s="611"/>
      <c r="BJ8" s="611"/>
      <c r="BK8" s="611"/>
      <c r="BL8" s="611"/>
      <c r="BM8" s="611"/>
      <c r="BN8" s="612"/>
      <c r="BO8" s="613">
        <v>1</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7340848</v>
      </c>
      <c r="CS8" s="611"/>
      <c r="CT8" s="611"/>
      <c r="CU8" s="611"/>
      <c r="CV8" s="611"/>
      <c r="CW8" s="611"/>
      <c r="CX8" s="611"/>
      <c r="CY8" s="612"/>
      <c r="CZ8" s="613">
        <v>29.6</v>
      </c>
      <c r="DA8" s="613"/>
      <c r="DB8" s="613"/>
      <c r="DC8" s="613"/>
      <c r="DD8" s="619">
        <v>88646</v>
      </c>
      <c r="DE8" s="611"/>
      <c r="DF8" s="611"/>
      <c r="DG8" s="611"/>
      <c r="DH8" s="611"/>
      <c r="DI8" s="611"/>
      <c r="DJ8" s="611"/>
      <c r="DK8" s="611"/>
      <c r="DL8" s="611"/>
      <c r="DM8" s="611"/>
      <c r="DN8" s="611"/>
      <c r="DO8" s="611"/>
      <c r="DP8" s="612"/>
      <c r="DQ8" s="619">
        <v>4157735</v>
      </c>
      <c r="DR8" s="611"/>
      <c r="DS8" s="611"/>
      <c r="DT8" s="611"/>
      <c r="DU8" s="611"/>
      <c r="DV8" s="611"/>
      <c r="DW8" s="611"/>
      <c r="DX8" s="611"/>
      <c r="DY8" s="611"/>
      <c r="DZ8" s="611"/>
      <c r="EA8" s="611"/>
      <c r="EB8" s="611"/>
      <c r="EC8" s="620"/>
    </row>
    <row r="9" spans="2:143" ht="11.25" customHeight="1" x14ac:dyDescent="0.2">
      <c r="B9" s="607" t="s">
        <v>229</v>
      </c>
      <c r="C9" s="608"/>
      <c r="D9" s="608"/>
      <c r="E9" s="608"/>
      <c r="F9" s="608"/>
      <c r="G9" s="608"/>
      <c r="H9" s="608"/>
      <c r="I9" s="608"/>
      <c r="J9" s="608"/>
      <c r="K9" s="608"/>
      <c r="L9" s="608"/>
      <c r="M9" s="608"/>
      <c r="N9" s="608"/>
      <c r="O9" s="608"/>
      <c r="P9" s="608"/>
      <c r="Q9" s="609"/>
      <c r="R9" s="610">
        <v>53004</v>
      </c>
      <c r="S9" s="611"/>
      <c r="T9" s="611"/>
      <c r="U9" s="611"/>
      <c r="V9" s="611"/>
      <c r="W9" s="611"/>
      <c r="X9" s="611"/>
      <c r="Y9" s="612"/>
      <c r="Z9" s="613">
        <v>0.2</v>
      </c>
      <c r="AA9" s="613"/>
      <c r="AB9" s="613"/>
      <c r="AC9" s="613"/>
      <c r="AD9" s="614">
        <v>53004</v>
      </c>
      <c r="AE9" s="614"/>
      <c r="AF9" s="614"/>
      <c r="AG9" s="614"/>
      <c r="AH9" s="614"/>
      <c r="AI9" s="614"/>
      <c r="AJ9" s="614"/>
      <c r="AK9" s="614"/>
      <c r="AL9" s="615">
        <v>0.4</v>
      </c>
      <c r="AM9" s="616"/>
      <c r="AN9" s="616"/>
      <c r="AO9" s="617"/>
      <c r="AP9" s="607" t="s">
        <v>230</v>
      </c>
      <c r="AQ9" s="608"/>
      <c r="AR9" s="608"/>
      <c r="AS9" s="608"/>
      <c r="AT9" s="608"/>
      <c r="AU9" s="608"/>
      <c r="AV9" s="608"/>
      <c r="AW9" s="608"/>
      <c r="AX9" s="608"/>
      <c r="AY9" s="608"/>
      <c r="AZ9" s="608"/>
      <c r="BA9" s="608"/>
      <c r="BB9" s="608"/>
      <c r="BC9" s="608"/>
      <c r="BD9" s="608"/>
      <c r="BE9" s="608"/>
      <c r="BF9" s="609"/>
      <c r="BG9" s="610">
        <v>1434866</v>
      </c>
      <c r="BH9" s="611"/>
      <c r="BI9" s="611"/>
      <c r="BJ9" s="611"/>
      <c r="BK9" s="611"/>
      <c r="BL9" s="611"/>
      <c r="BM9" s="611"/>
      <c r="BN9" s="612"/>
      <c r="BO9" s="613">
        <v>25.5</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3216595</v>
      </c>
      <c r="CS9" s="611"/>
      <c r="CT9" s="611"/>
      <c r="CU9" s="611"/>
      <c r="CV9" s="611"/>
      <c r="CW9" s="611"/>
      <c r="CX9" s="611"/>
      <c r="CY9" s="612"/>
      <c r="CZ9" s="613">
        <v>12.9</v>
      </c>
      <c r="DA9" s="613"/>
      <c r="DB9" s="613"/>
      <c r="DC9" s="613"/>
      <c r="DD9" s="619">
        <v>1733122</v>
      </c>
      <c r="DE9" s="611"/>
      <c r="DF9" s="611"/>
      <c r="DG9" s="611"/>
      <c r="DH9" s="611"/>
      <c r="DI9" s="611"/>
      <c r="DJ9" s="611"/>
      <c r="DK9" s="611"/>
      <c r="DL9" s="611"/>
      <c r="DM9" s="611"/>
      <c r="DN9" s="611"/>
      <c r="DO9" s="611"/>
      <c r="DP9" s="612"/>
      <c r="DQ9" s="619">
        <v>1369495</v>
      </c>
      <c r="DR9" s="611"/>
      <c r="DS9" s="611"/>
      <c r="DT9" s="611"/>
      <c r="DU9" s="611"/>
      <c r="DV9" s="611"/>
      <c r="DW9" s="611"/>
      <c r="DX9" s="611"/>
      <c r="DY9" s="611"/>
      <c r="DZ9" s="611"/>
      <c r="EA9" s="611"/>
      <c r="EB9" s="611"/>
      <c r="EC9" s="620"/>
    </row>
    <row r="10" spans="2:143" ht="11.25" customHeight="1" x14ac:dyDescent="0.2">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95114</v>
      </c>
      <c r="BH10" s="611"/>
      <c r="BI10" s="611"/>
      <c r="BJ10" s="611"/>
      <c r="BK10" s="611"/>
      <c r="BL10" s="611"/>
      <c r="BM10" s="611"/>
      <c r="BN10" s="612"/>
      <c r="BO10" s="613">
        <v>1.7</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19000</v>
      </c>
      <c r="CS10" s="611"/>
      <c r="CT10" s="611"/>
      <c r="CU10" s="611"/>
      <c r="CV10" s="611"/>
      <c r="CW10" s="611"/>
      <c r="CX10" s="611"/>
      <c r="CY10" s="612"/>
      <c r="CZ10" s="613">
        <v>0.1</v>
      </c>
      <c r="DA10" s="613"/>
      <c r="DB10" s="613"/>
      <c r="DC10" s="613"/>
      <c r="DD10" s="619" t="s">
        <v>122</v>
      </c>
      <c r="DE10" s="611"/>
      <c r="DF10" s="611"/>
      <c r="DG10" s="611"/>
      <c r="DH10" s="611"/>
      <c r="DI10" s="611"/>
      <c r="DJ10" s="611"/>
      <c r="DK10" s="611"/>
      <c r="DL10" s="611"/>
      <c r="DM10" s="611"/>
      <c r="DN10" s="611"/>
      <c r="DO10" s="611"/>
      <c r="DP10" s="612"/>
      <c r="DQ10" s="619" t="s">
        <v>122</v>
      </c>
      <c r="DR10" s="611"/>
      <c r="DS10" s="611"/>
      <c r="DT10" s="611"/>
      <c r="DU10" s="611"/>
      <c r="DV10" s="611"/>
      <c r="DW10" s="611"/>
      <c r="DX10" s="611"/>
      <c r="DY10" s="611"/>
      <c r="DZ10" s="611"/>
      <c r="EA10" s="611"/>
      <c r="EB10" s="611"/>
      <c r="EC10" s="620"/>
    </row>
    <row r="11" spans="2:143" ht="11.25" customHeight="1" x14ac:dyDescent="0.2">
      <c r="B11" s="607" t="s">
        <v>235</v>
      </c>
      <c r="C11" s="608"/>
      <c r="D11" s="608"/>
      <c r="E11" s="608"/>
      <c r="F11" s="608"/>
      <c r="G11" s="608"/>
      <c r="H11" s="608"/>
      <c r="I11" s="608"/>
      <c r="J11" s="608"/>
      <c r="K11" s="608"/>
      <c r="L11" s="608"/>
      <c r="M11" s="608"/>
      <c r="N11" s="608"/>
      <c r="O11" s="608"/>
      <c r="P11" s="608"/>
      <c r="Q11" s="609"/>
      <c r="R11" s="610">
        <v>979349</v>
      </c>
      <c r="S11" s="611"/>
      <c r="T11" s="611"/>
      <c r="U11" s="611"/>
      <c r="V11" s="611"/>
      <c r="W11" s="611"/>
      <c r="X11" s="611"/>
      <c r="Y11" s="612"/>
      <c r="Z11" s="615">
        <v>3.8</v>
      </c>
      <c r="AA11" s="616"/>
      <c r="AB11" s="616"/>
      <c r="AC11" s="622"/>
      <c r="AD11" s="619">
        <v>979349</v>
      </c>
      <c r="AE11" s="611"/>
      <c r="AF11" s="611"/>
      <c r="AG11" s="611"/>
      <c r="AH11" s="611"/>
      <c r="AI11" s="611"/>
      <c r="AJ11" s="611"/>
      <c r="AK11" s="612"/>
      <c r="AL11" s="615">
        <v>8</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335709</v>
      </c>
      <c r="BH11" s="611"/>
      <c r="BI11" s="611"/>
      <c r="BJ11" s="611"/>
      <c r="BK11" s="611"/>
      <c r="BL11" s="611"/>
      <c r="BM11" s="611"/>
      <c r="BN11" s="612"/>
      <c r="BO11" s="613">
        <v>6</v>
      </c>
      <c r="BP11" s="613"/>
      <c r="BQ11" s="613"/>
      <c r="BR11" s="613"/>
      <c r="BS11" s="614">
        <v>95479</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640560</v>
      </c>
      <c r="CS11" s="611"/>
      <c r="CT11" s="611"/>
      <c r="CU11" s="611"/>
      <c r="CV11" s="611"/>
      <c r="CW11" s="611"/>
      <c r="CX11" s="611"/>
      <c r="CY11" s="612"/>
      <c r="CZ11" s="613">
        <v>2.6</v>
      </c>
      <c r="DA11" s="613"/>
      <c r="DB11" s="613"/>
      <c r="DC11" s="613"/>
      <c r="DD11" s="619">
        <v>243985</v>
      </c>
      <c r="DE11" s="611"/>
      <c r="DF11" s="611"/>
      <c r="DG11" s="611"/>
      <c r="DH11" s="611"/>
      <c r="DI11" s="611"/>
      <c r="DJ11" s="611"/>
      <c r="DK11" s="611"/>
      <c r="DL11" s="611"/>
      <c r="DM11" s="611"/>
      <c r="DN11" s="611"/>
      <c r="DO11" s="611"/>
      <c r="DP11" s="612"/>
      <c r="DQ11" s="619">
        <v>421716</v>
      </c>
      <c r="DR11" s="611"/>
      <c r="DS11" s="611"/>
      <c r="DT11" s="611"/>
      <c r="DU11" s="611"/>
      <c r="DV11" s="611"/>
      <c r="DW11" s="611"/>
      <c r="DX11" s="611"/>
      <c r="DY11" s="611"/>
      <c r="DZ11" s="611"/>
      <c r="EA11" s="611"/>
      <c r="EB11" s="611"/>
      <c r="EC11" s="620"/>
    </row>
    <row r="12" spans="2:143" ht="11.25" customHeight="1" x14ac:dyDescent="0.2">
      <c r="B12" s="607" t="s">
        <v>238</v>
      </c>
      <c r="C12" s="608"/>
      <c r="D12" s="608"/>
      <c r="E12" s="608"/>
      <c r="F12" s="608"/>
      <c r="G12" s="608"/>
      <c r="H12" s="608"/>
      <c r="I12" s="608"/>
      <c r="J12" s="608"/>
      <c r="K12" s="608"/>
      <c r="L12" s="608"/>
      <c r="M12" s="608"/>
      <c r="N12" s="608"/>
      <c r="O12" s="608"/>
      <c r="P12" s="608"/>
      <c r="Q12" s="609"/>
      <c r="R12" s="610">
        <v>4561</v>
      </c>
      <c r="S12" s="611"/>
      <c r="T12" s="611"/>
      <c r="U12" s="611"/>
      <c r="V12" s="611"/>
      <c r="W12" s="611"/>
      <c r="X12" s="611"/>
      <c r="Y12" s="612"/>
      <c r="Z12" s="613">
        <v>0</v>
      </c>
      <c r="AA12" s="613"/>
      <c r="AB12" s="613"/>
      <c r="AC12" s="613"/>
      <c r="AD12" s="614">
        <v>4561</v>
      </c>
      <c r="AE12" s="614"/>
      <c r="AF12" s="614"/>
      <c r="AG12" s="614"/>
      <c r="AH12" s="614"/>
      <c r="AI12" s="614"/>
      <c r="AJ12" s="614"/>
      <c r="AK12" s="614"/>
      <c r="AL12" s="615">
        <v>0</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3286397</v>
      </c>
      <c r="BH12" s="611"/>
      <c r="BI12" s="611"/>
      <c r="BJ12" s="611"/>
      <c r="BK12" s="611"/>
      <c r="BL12" s="611"/>
      <c r="BM12" s="611"/>
      <c r="BN12" s="612"/>
      <c r="BO12" s="613">
        <v>58.4</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295853</v>
      </c>
      <c r="CS12" s="611"/>
      <c r="CT12" s="611"/>
      <c r="CU12" s="611"/>
      <c r="CV12" s="611"/>
      <c r="CW12" s="611"/>
      <c r="CX12" s="611"/>
      <c r="CY12" s="612"/>
      <c r="CZ12" s="613">
        <v>1.2</v>
      </c>
      <c r="DA12" s="613"/>
      <c r="DB12" s="613"/>
      <c r="DC12" s="613"/>
      <c r="DD12" s="619">
        <v>59444</v>
      </c>
      <c r="DE12" s="611"/>
      <c r="DF12" s="611"/>
      <c r="DG12" s="611"/>
      <c r="DH12" s="611"/>
      <c r="DI12" s="611"/>
      <c r="DJ12" s="611"/>
      <c r="DK12" s="611"/>
      <c r="DL12" s="611"/>
      <c r="DM12" s="611"/>
      <c r="DN12" s="611"/>
      <c r="DO12" s="611"/>
      <c r="DP12" s="612"/>
      <c r="DQ12" s="619">
        <v>143730</v>
      </c>
      <c r="DR12" s="611"/>
      <c r="DS12" s="611"/>
      <c r="DT12" s="611"/>
      <c r="DU12" s="611"/>
      <c r="DV12" s="611"/>
      <c r="DW12" s="611"/>
      <c r="DX12" s="611"/>
      <c r="DY12" s="611"/>
      <c r="DZ12" s="611"/>
      <c r="EA12" s="611"/>
      <c r="EB12" s="611"/>
      <c r="EC12" s="620"/>
    </row>
    <row r="13" spans="2:143" ht="11.25" customHeight="1" x14ac:dyDescent="0.2">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3280910</v>
      </c>
      <c r="BH13" s="611"/>
      <c r="BI13" s="611"/>
      <c r="BJ13" s="611"/>
      <c r="BK13" s="611"/>
      <c r="BL13" s="611"/>
      <c r="BM13" s="611"/>
      <c r="BN13" s="612"/>
      <c r="BO13" s="613">
        <v>58.3</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2849469</v>
      </c>
      <c r="CS13" s="611"/>
      <c r="CT13" s="611"/>
      <c r="CU13" s="611"/>
      <c r="CV13" s="611"/>
      <c r="CW13" s="611"/>
      <c r="CX13" s="611"/>
      <c r="CY13" s="612"/>
      <c r="CZ13" s="613">
        <v>11.5</v>
      </c>
      <c r="DA13" s="613"/>
      <c r="DB13" s="613"/>
      <c r="DC13" s="613"/>
      <c r="DD13" s="619">
        <v>1191556</v>
      </c>
      <c r="DE13" s="611"/>
      <c r="DF13" s="611"/>
      <c r="DG13" s="611"/>
      <c r="DH13" s="611"/>
      <c r="DI13" s="611"/>
      <c r="DJ13" s="611"/>
      <c r="DK13" s="611"/>
      <c r="DL13" s="611"/>
      <c r="DM13" s="611"/>
      <c r="DN13" s="611"/>
      <c r="DO13" s="611"/>
      <c r="DP13" s="612"/>
      <c r="DQ13" s="619">
        <v>1328501</v>
      </c>
      <c r="DR13" s="611"/>
      <c r="DS13" s="611"/>
      <c r="DT13" s="611"/>
      <c r="DU13" s="611"/>
      <c r="DV13" s="611"/>
      <c r="DW13" s="611"/>
      <c r="DX13" s="611"/>
      <c r="DY13" s="611"/>
      <c r="DZ13" s="611"/>
      <c r="EA13" s="611"/>
      <c r="EB13" s="611"/>
      <c r="EC13" s="620"/>
    </row>
    <row r="14" spans="2:143" ht="11.25" customHeight="1" x14ac:dyDescent="0.2">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161445</v>
      </c>
      <c r="BH14" s="611"/>
      <c r="BI14" s="611"/>
      <c r="BJ14" s="611"/>
      <c r="BK14" s="611"/>
      <c r="BL14" s="611"/>
      <c r="BM14" s="611"/>
      <c r="BN14" s="612"/>
      <c r="BO14" s="613">
        <v>2.9</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935330</v>
      </c>
      <c r="CS14" s="611"/>
      <c r="CT14" s="611"/>
      <c r="CU14" s="611"/>
      <c r="CV14" s="611"/>
      <c r="CW14" s="611"/>
      <c r="CX14" s="611"/>
      <c r="CY14" s="612"/>
      <c r="CZ14" s="613">
        <v>3.8</v>
      </c>
      <c r="DA14" s="613"/>
      <c r="DB14" s="613"/>
      <c r="DC14" s="613"/>
      <c r="DD14" s="619">
        <v>217375</v>
      </c>
      <c r="DE14" s="611"/>
      <c r="DF14" s="611"/>
      <c r="DG14" s="611"/>
      <c r="DH14" s="611"/>
      <c r="DI14" s="611"/>
      <c r="DJ14" s="611"/>
      <c r="DK14" s="611"/>
      <c r="DL14" s="611"/>
      <c r="DM14" s="611"/>
      <c r="DN14" s="611"/>
      <c r="DO14" s="611"/>
      <c r="DP14" s="612"/>
      <c r="DQ14" s="619">
        <v>720686</v>
      </c>
      <c r="DR14" s="611"/>
      <c r="DS14" s="611"/>
      <c r="DT14" s="611"/>
      <c r="DU14" s="611"/>
      <c r="DV14" s="611"/>
      <c r="DW14" s="611"/>
      <c r="DX14" s="611"/>
      <c r="DY14" s="611"/>
      <c r="DZ14" s="611"/>
      <c r="EA14" s="611"/>
      <c r="EB14" s="611"/>
      <c r="EC14" s="620"/>
    </row>
    <row r="15" spans="2:143" ht="11.25" customHeight="1" x14ac:dyDescent="0.2">
      <c r="B15" s="607" t="s">
        <v>247</v>
      </c>
      <c r="C15" s="608"/>
      <c r="D15" s="608"/>
      <c r="E15" s="608"/>
      <c r="F15" s="608"/>
      <c r="G15" s="608"/>
      <c r="H15" s="608"/>
      <c r="I15" s="608"/>
      <c r="J15" s="608"/>
      <c r="K15" s="608"/>
      <c r="L15" s="608"/>
      <c r="M15" s="608"/>
      <c r="N15" s="608"/>
      <c r="O15" s="608"/>
      <c r="P15" s="608"/>
      <c r="Q15" s="609"/>
      <c r="R15" s="610">
        <v>20614</v>
      </c>
      <c r="S15" s="611"/>
      <c r="T15" s="611"/>
      <c r="U15" s="611"/>
      <c r="V15" s="611"/>
      <c r="W15" s="611"/>
      <c r="X15" s="611"/>
      <c r="Y15" s="612"/>
      <c r="Z15" s="613">
        <v>0.1</v>
      </c>
      <c r="AA15" s="613"/>
      <c r="AB15" s="613"/>
      <c r="AC15" s="613"/>
      <c r="AD15" s="614">
        <v>20614</v>
      </c>
      <c r="AE15" s="614"/>
      <c r="AF15" s="614"/>
      <c r="AG15" s="614"/>
      <c r="AH15" s="614"/>
      <c r="AI15" s="614"/>
      <c r="AJ15" s="614"/>
      <c r="AK15" s="614"/>
      <c r="AL15" s="615">
        <v>0.2</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255688</v>
      </c>
      <c r="BH15" s="611"/>
      <c r="BI15" s="611"/>
      <c r="BJ15" s="611"/>
      <c r="BK15" s="611"/>
      <c r="BL15" s="611"/>
      <c r="BM15" s="611"/>
      <c r="BN15" s="612"/>
      <c r="BO15" s="613">
        <v>4.5</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2639832</v>
      </c>
      <c r="CS15" s="611"/>
      <c r="CT15" s="611"/>
      <c r="CU15" s="611"/>
      <c r="CV15" s="611"/>
      <c r="CW15" s="611"/>
      <c r="CX15" s="611"/>
      <c r="CY15" s="612"/>
      <c r="CZ15" s="613">
        <v>10.6</v>
      </c>
      <c r="DA15" s="613"/>
      <c r="DB15" s="613"/>
      <c r="DC15" s="613"/>
      <c r="DD15" s="619">
        <v>606049</v>
      </c>
      <c r="DE15" s="611"/>
      <c r="DF15" s="611"/>
      <c r="DG15" s="611"/>
      <c r="DH15" s="611"/>
      <c r="DI15" s="611"/>
      <c r="DJ15" s="611"/>
      <c r="DK15" s="611"/>
      <c r="DL15" s="611"/>
      <c r="DM15" s="611"/>
      <c r="DN15" s="611"/>
      <c r="DO15" s="611"/>
      <c r="DP15" s="612"/>
      <c r="DQ15" s="619">
        <v>1800107</v>
      </c>
      <c r="DR15" s="611"/>
      <c r="DS15" s="611"/>
      <c r="DT15" s="611"/>
      <c r="DU15" s="611"/>
      <c r="DV15" s="611"/>
      <c r="DW15" s="611"/>
      <c r="DX15" s="611"/>
      <c r="DY15" s="611"/>
      <c r="DZ15" s="611"/>
      <c r="EA15" s="611"/>
      <c r="EB15" s="611"/>
      <c r="EC15" s="620"/>
    </row>
    <row r="16" spans="2:143" ht="11.25" customHeight="1" x14ac:dyDescent="0.2">
      <c r="B16" s="607" t="s">
        <v>250</v>
      </c>
      <c r="C16" s="608"/>
      <c r="D16" s="608"/>
      <c r="E16" s="608"/>
      <c r="F16" s="608"/>
      <c r="G16" s="608"/>
      <c r="H16" s="608"/>
      <c r="I16" s="608"/>
      <c r="J16" s="608"/>
      <c r="K16" s="608"/>
      <c r="L16" s="608"/>
      <c r="M16" s="608"/>
      <c r="N16" s="608"/>
      <c r="O16" s="608"/>
      <c r="P16" s="608"/>
      <c r="Q16" s="609"/>
      <c r="R16" s="610">
        <v>105655</v>
      </c>
      <c r="S16" s="611"/>
      <c r="T16" s="611"/>
      <c r="U16" s="611"/>
      <c r="V16" s="611"/>
      <c r="W16" s="611"/>
      <c r="X16" s="611"/>
      <c r="Y16" s="612"/>
      <c r="Z16" s="613">
        <v>0.4</v>
      </c>
      <c r="AA16" s="613"/>
      <c r="AB16" s="613"/>
      <c r="AC16" s="613"/>
      <c r="AD16" s="614">
        <v>105655</v>
      </c>
      <c r="AE16" s="614"/>
      <c r="AF16" s="614"/>
      <c r="AG16" s="614"/>
      <c r="AH16" s="614"/>
      <c r="AI16" s="614"/>
      <c r="AJ16" s="614"/>
      <c r="AK16" s="614"/>
      <c r="AL16" s="615">
        <v>0.9</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8974</v>
      </c>
      <c r="CS16" s="611"/>
      <c r="CT16" s="611"/>
      <c r="CU16" s="611"/>
      <c r="CV16" s="611"/>
      <c r="CW16" s="611"/>
      <c r="CX16" s="611"/>
      <c r="CY16" s="612"/>
      <c r="CZ16" s="613">
        <v>0</v>
      </c>
      <c r="DA16" s="613"/>
      <c r="DB16" s="613"/>
      <c r="DC16" s="613"/>
      <c r="DD16" s="619" t="s">
        <v>122</v>
      </c>
      <c r="DE16" s="611"/>
      <c r="DF16" s="611"/>
      <c r="DG16" s="611"/>
      <c r="DH16" s="611"/>
      <c r="DI16" s="611"/>
      <c r="DJ16" s="611"/>
      <c r="DK16" s="611"/>
      <c r="DL16" s="611"/>
      <c r="DM16" s="611"/>
      <c r="DN16" s="611"/>
      <c r="DO16" s="611"/>
      <c r="DP16" s="612"/>
      <c r="DQ16" s="619">
        <v>2145</v>
      </c>
      <c r="DR16" s="611"/>
      <c r="DS16" s="611"/>
      <c r="DT16" s="611"/>
      <c r="DU16" s="611"/>
      <c r="DV16" s="611"/>
      <c r="DW16" s="611"/>
      <c r="DX16" s="611"/>
      <c r="DY16" s="611"/>
      <c r="DZ16" s="611"/>
      <c r="EA16" s="611"/>
      <c r="EB16" s="611"/>
      <c r="EC16" s="620"/>
    </row>
    <row r="17" spans="2:133" ht="11.25" customHeight="1" x14ac:dyDescent="0.2">
      <c r="B17" s="607" t="s">
        <v>253</v>
      </c>
      <c r="C17" s="608"/>
      <c r="D17" s="608"/>
      <c r="E17" s="608"/>
      <c r="F17" s="608"/>
      <c r="G17" s="608"/>
      <c r="H17" s="608"/>
      <c r="I17" s="608"/>
      <c r="J17" s="608"/>
      <c r="K17" s="608"/>
      <c r="L17" s="608"/>
      <c r="M17" s="608"/>
      <c r="N17" s="608"/>
      <c r="O17" s="608"/>
      <c r="P17" s="608"/>
      <c r="Q17" s="609"/>
      <c r="R17" s="610">
        <v>206682</v>
      </c>
      <c r="S17" s="611"/>
      <c r="T17" s="611"/>
      <c r="U17" s="611"/>
      <c r="V17" s="611"/>
      <c r="W17" s="611"/>
      <c r="X17" s="611"/>
      <c r="Y17" s="612"/>
      <c r="Z17" s="613">
        <v>0.8</v>
      </c>
      <c r="AA17" s="613"/>
      <c r="AB17" s="613"/>
      <c r="AC17" s="613"/>
      <c r="AD17" s="614">
        <v>206682</v>
      </c>
      <c r="AE17" s="614"/>
      <c r="AF17" s="614"/>
      <c r="AG17" s="614"/>
      <c r="AH17" s="614"/>
      <c r="AI17" s="614"/>
      <c r="AJ17" s="614"/>
      <c r="AK17" s="614"/>
      <c r="AL17" s="615">
        <v>1.7</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2119827</v>
      </c>
      <c r="CS17" s="611"/>
      <c r="CT17" s="611"/>
      <c r="CU17" s="611"/>
      <c r="CV17" s="611"/>
      <c r="CW17" s="611"/>
      <c r="CX17" s="611"/>
      <c r="CY17" s="612"/>
      <c r="CZ17" s="613">
        <v>8.5</v>
      </c>
      <c r="DA17" s="613"/>
      <c r="DB17" s="613"/>
      <c r="DC17" s="613"/>
      <c r="DD17" s="619" t="s">
        <v>122</v>
      </c>
      <c r="DE17" s="611"/>
      <c r="DF17" s="611"/>
      <c r="DG17" s="611"/>
      <c r="DH17" s="611"/>
      <c r="DI17" s="611"/>
      <c r="DJ17" s="611"/>
      <c r="DK17" s="611"/>
      <c r="DL17" s="611"/>
      <c r="DM17" s="611"/>
      <c r="DN17" s="611"/>
      <c r="DO17" s="611"/>
      <c r="DP17" s="612"/>
      <c r="DQ17" s="619">
        <v>2112354</v>
      </c>
      <c r="DR17" s="611"/>
      <c r="DS17" s="611"/>
      <c r="DT17" s="611"/>
      <c r="DU17" s="611"/>
      <c r="DV17" s="611"/>
      <c r="DW17" s="611"/>
      <c r="DX17" s="611"/>
      <c r="DY17" s="611"/>
      <c r="DZ17" s="611"/>
      <c r="EA17" s="611"/>
      <c r="EB17" s="611"/>
      <c r="EC17" s="620"/>
    </row>
    <row r="18" spans="2:133" ht="11.25" customHeight="1" x14ac:dyDescent="0.2">
      <c r="B18" s="607" t="s">
        <v>256</v>
      </c>
      <c r="C18" s="608"/>
      <c r="D18" s="608"/>
      <c r="E18" s="608"/>
      <c r="F18" s="608"/>
      <c r="G18" s="608"/>
      <c r="H18" s="608"/>
      <c r="I18" s="608"/>
      <c r="J18" s="608"/>
      <c r="K18" s="608"/>
      <c r="L18" s="608"/>
      <c r="M18" s="608"/>
      <c r="N18" s="608"/>
      <c r="O18" s="608"/>
      <c r="P18" s="608"/>
      <c r="Q18" s="609"/>
      <c r="R18" s="610">
        <v>44506</v>
      </c>
      <c r="S18" s="611"/>
      <c r="T18" s="611"/>
      <c r="U18" s="611"/>
      <c r="V18" s="611"/>
      <c r="W18" s="611"/>
      <c r="X18" s="611"/>
      <c r="Y18" s="612"/>
      <c r="Z18" s="613">
        <v>0.2</v>
      </c>
      <c r="AA18" s="613"/>
      <c r="AB18" s="613"/>
      <c r="AC18" s="613"/>
      <c r="AD18" s="614">
        <v>44506</v>
      </c>
      <c r="AE18" s="614"/>
      <c r="AF18" s="614"/>
      <c r="AG18" s="614"/>
      <c r="AH18" s="614"/>
      <c r="AI18" s="614"/>
      <c r="AJ18" s="614"/>
      <c r="AK18" s="614"/>
      <c r="AL18" s="615">
        <v>0.4</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259</v>
      </c>
      <c r="C19" s="608"/>
      <c r="D19" s="608"/>
      <c r="E19" s="608"/>
      <c r="F19" s="608"/>
      <c r="G19" s="608"/>
      <c r="H19" s="608"/>
      <c r="I19" s="608"/>
      <c r="J19" s="608"/>
      <c r="K19" s="608"/>
      <c r="L19" s="608"/>
      <c r="M19" s="608"/>
      <c r="N19" s="608"/>
      <c r="O19" s="608"/>
      <c r="P19" s="608"/>
      <c r="Q19" s="609"/>
      <c r="R19" s="610">
        <v>154949</v>
      </c>
      <c r="S19" s="611"/>
      <c r="T19" s="611"/>
      <c r="U19" s="611"/>
      <c r="V19" s="611"/>
      <c r="W19" s="611"/>
      <c r="X19" s="611"/>
      <c r="Y19" s="612"/>
      <c r="Z19" s="613">
        <v>0.6</v>
      </c>
      <c r="AA19" s="613"/>
      <c r="AB19" s="613"/>
      <c r="AC19" s="613"/>
      <c r="AD19" s="614">
        <v>154949</v>
      </c>
      <c r="AE19" s="614"/>
      <c r="AF19" s="614"/>
      <c r="AG19" s="614"/>
      <c r="AH19" s="614"/>
      <c r="AI19" s="614"/>
      <c r="AJ19" s="614"/>
      <c r="AK19" s="614"/>
      <c r="AL19" s="615">
        <v>1.3</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328</v>
      </c>
      <c r="BH19" s="611"/>
      <c r="BI19" s="611"/>
      <c r="BJ19" s="611"/>
      <c r="BK19" s="611"/>
      <c r="BL19" s="611"/>
      <c r="BM19" s="611"/>
      <c r="BN19" s="612"/>
      <c r="BO19" s="613">
        <v>0</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262</v>
      </c>
      <c r="C20" s="624"/>
      <c r="D20" s="624"/>
      <c r="E20" s="624"/>
      <c r="F20" s="624"/>
      <c r="G20" s="624"/>
      <c r="H20" s="624"/>
      <c r="I20" s="624"/>
      <c r="J20" s="624"/>
      <c r="K20" s="624"/>
      <c r="L20" s="624"/>
      <c r="M20" s="624"/>
      <c r="N20" s="624"/>
      <c r="O20" s="624"/>
      <c r="P20" s="624"/>
      <c r="Q20" s="625"/>
      <c r="R20" s="610">
        <v>7227</v>
      </c>
      <c r="S20" s="611"/>
      <c r="T20" s="611"/>
      <c r="U20" s="611"/>
      <c r="V20" s="611"/>
      <c r="W20" s="611"/>
      <c r="X20" s="611"/>
      <c r="Y20" s="612"/>
      <c r="Z20" s="613">
        <v>0</v>
      </c>
      <c r="AA20" s="613"/>
      <c r="AB20" s="613"/>
      <c r="AC20" s="613"/>
      <c r="AD20" s="614">
        <v>7227</v>
      </c>
      <c r="AE20" s="614"/>
      <c r="AF20" s="614"/>
      <c r="AG20" s="614"/>
      <c r="AH20" s="614"/>
      <c r="AI20" s="614"/>
      <c r="AJ20" s="614"/>
      <c r="AK20" s="614"/>
      <c r="AL20" s="615">
        <v>0.1</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328</v>
      </c>
      <c r="BH20" s="611"/>
      <c r="BI20" s="611"/>
      <c r="BJ20" s="611"/>
      <c r="BK20" s="611"/>
      <c r="BL20" s="611"/>
      <c r="BM20" s="611"/>
      <c r="BN20" s="612"/>
      <c r="BO20" s="613">
        <v>0</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24839506</v>
      </c>
      <c r="CS20" s="611"/>
      <c r="CT20" s="611"/>
      <c r="CU20" s="611"/>
      <c r="CV20" s="611"/>
      <c r="CW20" s="611"/>
      <c r="CX20" s="611"/>
      <c r="CY20" s="612"/>
      <c r="CZ20" s="613">
        <v>100</v>
      </c>
      <c r="DA20" s="613"/>
      <c r="DB20" s="613"/>
      <c r="DC20" s="613"/>
      <c r="DD20" s="619">
        <v>4685341</v>
      </c>
      <c r="DE20" s="611"/>
      <c r="DF20" s="611"/>
      <c r="DG20" s="611"/>
      <c r="DH20" s="611"/>
      <c r="DI20" s="611"/>
      <c r="DJ20" s="611"/>
      <c r="DK20" s="611"/>
      <c r="DL20" s="611"/>
      <c r="DM20" s="611"/>
      <c r="DN20" s="611"/>
      <c r="DO20" s="611"/>
      <c r="DP20" s="612"/>
      <c r="DQ20" s="619">
        <v>13985523</v>
      </c>
      <c r="DR20" s="611"/>
      <c r="DS20" s="611"/>
      <c r="DT20" s="611"/>
      <c r="DU20" s="611"/>
      <c r="DV20" s="611"/>
      <c r="DW20" s="611"/>
      <c r="DX20" s="611"/>
      <c r="DY20" s="611"/>
      <c r="DZ20" s="611"/>
      <c r="EA20" s="611"/>
      <c r="EB20" s="611"/>
      <c r="EC20" s="620"/>
    </row>
    <row r="21" spans="2:133" ht="11.25" customHeight="1" x14ac:dyDescent="0.2">
      <c r="B21" s="607" t="s">
        <v>265</v>
      </c>
      <c r="C21" s="608"/>
      <c r="D21" s="608"/>
      <c r="E21" s="608"/>
      <c r="F21" s="608"/>
      <c r="G21" s="608"/>
      <c r="H21" s="608"/>
      <c r="I21" s="608"/>
      <c r="J21" s="608"/>
      <c r="K21" s="608"/>
      <c r="L21" s="608"/>
      <c r="M21" s="608"/>
      <c r="N21" s="608"/>
      <c r="O21" s="608"/>
      <c r="P21" s="608"/>
      <c r="Q21" s="609"/>
      <c r="R21" s="610">
        <v>5690016</v>
      </c>
      <c r="S21" s="611"/>
      <c r="T21" s="611"/>
      <c r="U21" s="611"/>
      <c r="V21" s="611"/>
      <c r="W21" s="611"/>
      <c r="X21" s="611"/>
      <c r="Y21" s="612"/>
      <c r="Z21" s="613">
        <v>22.2</v>
      </c>
      <c r="AA21" s="613"/>
      <c r="AB21" s="613"/>
      <c r="AC21" s="613"/>
      <c r="AD21" s="614">
        <v>5017584</v>
      </c>
      <c r="AE21" s="614"/>
      <c r="AF21" s="614"/>
      <c r="AG21" s="614"/>
      <c r="AH21" s="614"/>
      <c r="AI21" s="614"/>
      <c r="AJ21" s="614"/>
      <c r="AK21" s="614"/>
      <c r="AL21" s="615">
        <v>41</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328</v>
      </c>
      <c r="BH21" s="611"/>
      <c r="BI21" s="611"/>
      <c r="BJ21" s="611"/>
      <c r="BK21" s="611"/>
      <c r="BL21" s="611"/>
      <c r="BM21" s="611"/>
      <c r="BN21" s="612"/>
      <c r="BO21" s="613">
        <v>0</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267</v>
      </c>
      <c r="C22" s="608"/>
      <c r="D22" s="608"/>
      <c r="E22" s="608"/>
      <c r="F22" s="608"/>
      <c r="G22" s="608"/>
      <c r="H22" s="608"/>
      <c r="I22" s="608"/>
      <c r="J22" s="608"/>
      <c r="K22" s="608"/>
      <c r="L22" s="608"/>
      <c r="M22" s="608"/>
      <c r="N22" s="608"/>
      <c r="O22" s="608"/>
      <c r="P22" s="608"/>
      <c r="Q22" s="609"/>
      <c r="R22" s="610">
        <v>5017584</v>
      </c>
      <c r="S22" s="611"/>
      <c r="T22" s="611"/>
      <c r="U22" s="611"/>
      <c r="V22" s="611"/>
      <c r="W22" s="611"/>
      <c r="X22" s="611"/>
      <c r="Y22" s="612"/>
      <c r="Z22" s="613">
        <v>19.600000000000001</v>
      </c>
      <c r="AA22" s="613"/>
      <c r="AB22" s="613"/>
      <c r="AC22" s="613"/>
      <c r="AD22" s="614">
        <v>5017584</v>
      </c>
      <c r="AE22" s="614"/>
      <c r="AF22" s="614"/>
      <c r="AG22" s="614"/>
      <c r="AH22" s="614"/>
      <c r="AI22" s="614"/>
      <c r="AJ22" s="614"/>
      <c r="AK22" s="614"/>
      <c r="AL22" s="615">
        <v>41</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270</v>
      </c>
      <c r="C23" s="608"/>
      <c r="D23" s="608"/>
      <c r="E23" s="608"/>
      <c r="F23" s="608"/>
      <c r="G23" s="608"/>
      <c r="H23" s="608"/>
      <c r="I23" s="608"/>
      <c r="J23" s="608"/>
      <c r="K23" s="608"/>
      <c r="L23" s="608"/>
      <c r="M23" s="608"/>
      <c r="N23" s="608"/>
      <c r="O23" s="608"/>
      <c r="P23" s="608"/>
      <c r="Q23" s="609"/>
      <c r="R23" s="610">
        <v>672432</v>
      </c>
      <c r="S23" s="611"/>
      <c r="T23" s="611"/>
      <c r="U23" s="611"/>
      <c r="V23" s="611"/>
      <c r="W23" s="611"/>
      <c r="X23" s="611"/>
      <c r="Y23" s="612"/>
      <c r="Z23" s="613">
        <v>2.6</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2">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10205946</v>
      </c>
      <c r="CS24" s="600"/>
      <c r="CT24" s="600"/>
      <c r="CU24" s="600"/>
      <c r="CV24" s="600"/>
      <c r="CW24" s="600"/>
      <c r="CX24" s="600"/>
      <c r="CY24" s="601"/>
      <c r="CZ24" s="604">
        <v>41.1</v>
      </c>
      <c r="DA24" s="605"/>
      <c r="DB24" s="605"/>
      <c r="DC24" s="621"/>
      <c r="DD24" s="645">
        <v>7528767</v>
      </c>
      <c r="DE24" s="600"/>
      <c r="DF24" s="600"/>
      <c r="DG24" s="600"/>
      <c r="DH24" s="600"/>
      <c r="DI24" s="600"/>
      <c r="DJ24" s="600"/>
      <c r="DK24" s="601"/>
      <c r="DL24" s="645">
        <v>6374249</v>
      </c>
      <c r="DM24" s="600"/>
      <c r="DN24" s="600"/>
      <c r="DO24" s="600"/>
      <c r="DP24" s="600"/>
      <c r="DQ24" s="600"/>
      <c r="DR24" s="600"/>
      <c r="DS24" s="600"/>
      <c r="DT24" s="600"/>
      <c r="DU24" s="600"/>
      <c r="DV24" s="601"/>
      <c r="DW24" s="604">
        <v>51.9</v>
      </c>
      <c r="DX24" s="605"/>
      <c r="DY24" s="605"/>
      <c r="DZ24" s="605"/>
      <c r="EA24" s="605"/>
      <c r="EB24" s="605"/>
      <c r="EC24" s="606"/>
    </row>
    <row r="25" spans="2:133" ht="11.25" customHeight="1" x14ac:dyDescent="0.2">
      <c r="B25" s="607" t="s">
        <v>280</v>
      </c>
      <c r="C25" s="608"/>
      <c r="D25" s="608"/>
      <c r="E25" s="608"/>
      <c r="F25" s="608"/>
      <c r="G25" s="608"/>
      <c r="H25" s="608"/>
      <c r="I25" s="608"/>
      <c r="J25" s="608"/>
      <c r="K25" s="608"/>
      <c r="L25" s="608"/>
      <c r="M25" s="608"/>
      <c r="N25" s="608"/>
      <c r="O25" s="608"/>
      <c r="P25" s="608"/>
      <c r="Q25" s="609"/>
      <c r="R25" s="610">
        <v>12890730</v>
      </c>
      <c r="S25" s="611"/>
      <c r="T25" s="611"/>
      <c r="U25" s="611"/>
      <c r="V25" s="611"/>
      <c r="W25" s="611"/>
      <c r="X25" s="611"/>
      <c r="Y25" s="612"/>
      <c r="Z25" s="613">
        <v>50.4</v>
      </c>
      <c r="AA25" s="613"/>
      <c r="AB25" s="613"/>
      <c r="AC25" s="613"/>
      <c r="AD25" s="614">
        <v>12218298</v>
      </c>
      <c r="AE25" s="614"/>
      <c r="AF25" s="614"/>
      <c r="AG25" s="614"/>
      <c r="AH25" s="614"/>
      <c r="AI25" s="614"/>
      <c r="AJ25" s="614"/>
      <c r="AK25" s="614"/>
      <c r="AL25" s="615">
        <v>99.9</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4125461</v>
      </c>
      <c r="CS25" s="642"/>
      <c r="CT25" s="642"/>
      <c r="CU25" s="642"/>
      <c r="CV25" s="642"/>
      <c r="CW25" s="642"/>
      <c r="CX25" s="642"/>
      <c r="CY25" s="643"/>
      <c r="CZ25" s="615">
        <v>16.600000000000001</v>
      </c>
      <c r="DA25" s="640"/>
      <c r="DB25" s="640"/>
      <c r="DC25" s="644"/>
      <c r="DD25" s="619">
        <v>3867047</v>
      </c>
      <c r="DE25" s="642"/>
      <c r="DF25" s="642"/>
      <c r="DG25" s="642"/>
      <c r="DH25" s="642"/>
      <c r="DI25" s="642"/>
      <c r="DJ25" s="642"/>
      <c r="DK25" s="643"/>
      <c r="DL25" s="619">
        <v>3618834</v>
      </c>
      <c r="DM25" s="642"/>
      <c r="DN25" s="642"/>
      <c r="DO25" s="642"/>
      <c r="DP25" s="642"/>
      <c r="DQ25" s="642"/>
      <c r="DR25" s="642"/>
      <c r="DS25" s="642"/>
      <c r="DT25" s="642"/>
      <c r="DU25" s="642"/>
      <c r="DV25" s="643"/>
      <c r="DW25" s="615">
        <v>29.5</v>
      </c>
      <c r="DX25" s="640"/>
      <c r="DY25" s="640"/>
      <c r="DZ25" s="640"/>
      <c r="EA25" s="640"/>
      <c r="EB25" s="640"/>
      <c r="EC25" s="641"/>
    </row>
    <row r="26" spans="2:133" ht="11.25" customHeight="1" x14ac:dyDescent="0.2">
      <c r="B26" s="607" t="s">
        <v>283</v>
      </c>
      <c r="C26" s="608"/>
      <c r="D26" s="608"/>
      <c r="E26" s="608"/>
      <c r="F26" s="608"/>
      <c r="G26" s="608"/>
      <c r="H26" s="608"/>
      <c r="I26" s="608"/>
      <c r="J26" s="608"/>
      <c r="K26" s="608"/>
      <c r="L26" s="608"/>
      <c r="M26" s="608"/>
      <c r="N26" s="608"/>
      <c r="O26" s="608"/>
      <c r="P26" s="608"/>
      <c r="Q26" s="609"/>
      <c r="R26" s="610">
        <v>1947</v>
      </c>
      <c r="S26" s="611"/>
      <c r="T26" s="611"/>
      <c r="U26" s="611"/>
      <c r="V26" s="611"/>
      <c r="W26" s="611"/>
      <c r="X26" s="611"/>
      <c r="Y26" s="612"/>
      <c r="Z26" s="613">
        <v>0</v>
      </c>
      <c r="AA26" s="613"/>
      <c r="AB26" s="613"/>
      <c r="AC26" s="613"/>
      <c r="AD26" s="614">
        <v>1947</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2445360</v>
      </c>
      <c r="CS26" s="611"/>
      <c r="CT26" s="611"/>
      <c r="CU26" s="611"/>
      <c r="CV26" s="611"/>
      <c r="CW26" s="611"/>
      <c r="CX26" s="611"/>
      <c r="CY26" s="612"/>
      <c r="CZ26" s="615">
        <v>9.8000000000000007</v>
      </c>
      <c r="DA26" s="640"/>
      <c r="DB26" s="640"/>
      <c r="DC26" s="644"/>
      <c r="DD26" s="619">
        <v>2287072</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2">
      <c r="B27" s="607" t="s">
        <v>286</v>
      </c>
      <c r="C27" s="608"/>
      <c r="D27" s="608"/>
      <c r="E27" s="608"/>
      <c r="F27" s="608"/>
      <c r="G27" s="608"/>
      <c r="H27" s="608"/>
      <c r="I27" s="608"/>
      <c r="J27" s="608"/>
      <c r="K27" s="608"/>
      <c r="L27" s="608"/>
      <c r="M27" s="608"/>
      <c r="N27" s="608"/>
      <c r="O27" s="608"/>
      <c r="P27" s="608"/>
      <c r="Q27" s="609"/>
      <c r="R27" s="610">
        <v>46772</v>
      </c>
      <c r="S27" s="611"/>
      <c r="T27" s="611"/>
      <c r="U27" s="611"/>
      <c r="V27" s="611"/>
      <c r="W27" s="611"/>
      <c r="X27" s="611"/>
      <c r="Y27" s="612"/>
      <c r="Z27" s="613">
        <v>0.2</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5628395</v>
      </c>
      <c r="BH27" s="611"/>
      <c r="BI27" s="611"/>
      <c r="BJ27" s="611"/>
      <c r="BK27" s="611"/>
      <c r="BL27" s="611"/>
      <c r="BM27" s="611"/>
      <c r="BN27" s="612"/>
      <c r="BO27" s="613">
        <v>100</v>
      </c>
      <c r="BP27" s="613"/>
      <c r="BQ27" s="613"/>
      <c r="BR27" s="613"/>
      <c r="BS27" s="614">
        <v>95479</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3960658</v>
      </c>
      <c r="CS27" s="642"/>
      <c r="CT27" s="642"/>
      <c r="CU27" s="642"/>
      <c r="CV27" s="642"/>
      <c r="CW27" s="642"/>
      <c r="CX27" s="642"/>
      <c r="CY27" s="643"/>
      <c r="CZ27" s="615">
        <v>15.9</v>
      </c>
      <c r="DA27" s="640"/>
      <c r="DB27" s="640"/>
      <c r="DC27" s="644"/>
      <c r="DD27" s="619">
        <v>1549366</v>
      </c>
      <c r="DE27" s="642"/>
      <c r="DF27" s="642"/>
      <c r="DG27" s="642"/>
      <c r="DH27" s="642"/>
      <c r="DI27" s="642"/>
      <c r="DJ27" s="642"/>
      <c r="DK27" s="643"/>
      <c r="DL27" s="619">
        <v>1005628</v>
      </c>
      <c r="DM27" s="642"/>
      <c r="DN27" s="642"/>
      <c r="DO27" s="642"/>
      <c r="DP27" s="642"/>
      <c r="DQ27" s="642"/>
      <c r="DR27" s="642"/>
      <c r="DS27" s="642"/>
      <c r="DT27" s="642"/>
      <c r="DU27" s="642"/>
      <c r="DV27" s="643"/>
      <c r="DW27" s="615">
        <v>8.1999999999999993</v>
      </c>
      <c r="DX27" s="640"/>
      <c r="DY27" s="640"/>
      <c r="DZ27" s="640"/>
      <c r="EA27" s="640"/>
      <c r="EB27" s="640"/>
      <c r="EC27" s="641"/>
    </row>
    <row r="28" spans="2:133" ht="11.25" customHeight="1" x14ac:dyDescent="0.2">
      <c r="B28" s="607" t="s">
        <v>289</v>
      </c>
      <c r="C28" s="608"/>
      <c r="D28" s="608"/>
      <c r="E28" s="608"/>
      <c r="F28" s="608"/>
      <c r="G28" s="608"/>
      <c r="H28" s="608"/>
      <c r="I28" s="608"/>
      <c r="J28" s="608"/>
      <c r="K28" s="608"/>
      <c r="L28" s="608"/>
      <c r="M28" s="608"/>
      <c r="N28" s="608"/>
      <c r="O28" s="608"/>
      <c r="P28" s="608"/>
      <c r="Q28" s="609"/>
      <c r="R28" s="610">
        <v>151229</v>
      </c>
      <c r="S28" s="611"/>
      <c r="T28" s="611"/>
      <c r="U28" s="611"/>
      <c r="V28" s="611"/>
      <c r="W28" s="611"/>
      <c r="X28" s="611"/>
      <c r="Y28" s="612"/>
      <c r="Z28" s="613">
        <v>0.6</v>
      </c>
      <c r="AA28" s="613"/>
      <c r="AB28" s="613"/>
      <c r="AC28" s="613"/>
      <c r="AD28" s="614">
        <v>10103</v>
      </c>
      <c r="AE28" s="614"/>
      <c r="AF28" s="614"/>
      <c r="AG28" s="614"/>
      <c r="AH28" s="614"/>
      <c r="AI28" s="614"/>
      <c r="AJ28" s="614"/>
      <c r="AK28" s="614"/>
      <c r="AL28" s="615">
        <v>0.1</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2119827</v>
      </c>
      <c r="CS28" s="611"/>
      <c r="CT28" s="611"/>
      <c r="CU28" s="611"/>
      <c r="CV28" s="611"/>
      <c r="CW28" s="611"/>
      <c r="CX28" s="611"/>
      <c r="CY28" s="612"/>
      <c r="CZ28" s="615">
        <v>8.5</v>
      </c>
      <c r="DA28" s="640"/>
      <c r="DB28" s="640"/>
      <c r="DC28" s="644"/>
      <c r="DD28" s="619">
        <v>2112354</v>
      </c>
      <c r="DE28" s="611"/>
      <c r="DF28" s="611"/>
      <c r="DG28" s="611"/>
      <c r="DH28" s="611"/>
      <c r="DI28" s="611"/>
      <c r="DJ28" s="611"/>
      <c r="DK28" s="612"/>
      <c r="DL28" s="619">
        <v>1749787</v>
      </c>
      <c r="DM28" s="611"/>
      <c r="DN28" s="611"/>
      <c r="DO28" s="611"/>
      <c r="DP28" s="611"/>
      <c r="DQ28" s="611"/>
      <c r="DR28" s="611"/>
      <c r="DS28" s="611"/>
      <c r="DT28" s="611"/>
      <c r="DU28" s="611"/>
      <c r="DV28" s="612"/>
      <c r="DW28" s="615">
        <v>14.2</v>
      </c>
      <c r="DX28" s="640"/>
      <c r="DY28" s="640"/>
      <c r="DZ28" s="640"/>
      <c r="EA28" s="640"/>
      <c r="EB28" s="640"/>
      <c r="EC28" s="641"/>
    </row>
    <row r="29" spans="2:133" ht="11.25" customHeight="1" x14ac:dyDescent="0.2">
      <c r="B29" s="607" t="s">
        <v>291</v>
      </c>
      <c r="C29" s="608"/>
      <c r="D29" s="608"/>
      <c r="E29" s="608"/>
      <c r="F29" s="608"/>
      <c r="G29" s="608"/>
      <c r="H29" s="608"/>
      <c r="I29" s="608"/>
      <c r="J29" s="608"/>
      <c r="K29" s="608"/>
      <c r="L29" s="608"/>
      <c r="M29" s="608"/>
      <c r="N29" s="608"/>
      <c r="O29" s="608"/>
      <c r="P29" s="608"/>
      <c r="Q29" s="609"/>
      <c r="R29" s="610">
        <v>85544</v>
      </c>
      <c r="S29" s="611"/>
      <c r="T29" s="611"/>
      <c r="U29" s="611"/>
      <c r="V29" s="611"/>
      <c r="W29" s="611"/>
      <c r="X29" s="611"/>
      <c r="Y29" s="612"/>
      <c r="Z29" s="613">
        <v>0.3</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2119794</v>
      </c>
      <c r="CS29" s="642"/>
      <c r="CT29" s="642"/>
      <c r="CU29" s="642"/>
      <c r="CV29" s="642"/>
      <c r="CW29" s="642"/>
      <c r="CX29" s="642"/>
      <c r="CY29" s="643"/>
      <c r="CZ29" s="615">
        <v>8.5</v>
      </c>
      <c r="DA29" s="640"/>
      <c r="DB29" s="640"/>
      <c r="DC29" s="644"/>
      <c r="DD29" s="619">
        <v>2112321</v>
      </c>
      <c r="DE29" s="642"/>
      <c r="DF29" s="642"/>
      <c r="DG29" s="642"/>
      <c r="DH29" s="642"/>
      <c r="DI29" s="642"/>
      <c r="DJ29" s="642"/>
      <c r="DK29" s="643"/>
      <c r="DL29" s="619">
        <v>1749754</v>
      </c>
      <c r="DM29" s="642"/>
      <c r="DN29" s="642"/>
      <c r="DO29" s="642"/>
      <c r="DP29" s="642"/>
      <c r="DQ29" s="642"/>
      <c r="DR29" s="642"/>
      <c r="DS29" s="642"/>
      <c r="DT29" s="642"/>
      <c r="DU29" s="642"/>
      <c r="DV29" s="643"/>
      <c r="DW29" s="615">
        <v>14.2</v>
      </c>
      <c r="DX29" s="640"/>
      <c r="DY29" s="640"/>
      <c r="DZ29" s="640"/>
      <c r="EA29" s="640"/>
      <c r="EB29" s="640"/>
      <c r="EC29" s="641"/>
    </row>
    <row r="30" spans="2:133" ht="11.25" customHeight="1" x14ac:dyDescent="0.2">
      <c r="B30" s="607" t="s">
        <v>293</v>
      </c>
      <c r="C30" s="608"/>
      <c r="D30" s="608"/>
      <c r="E30" s="608"/>
      <c r="F30" s="608"/>
      <c r="G30" s="608"/>
      <c r="H30" s="608"/>
      <c r="I30" s="608"/>
      <c r="J30" s="608"/>
      <c r="K30" s="608"/>
      <c r="L30" s="608"/>
      <c r="M30" s="608"/>
      <c r="N30" s="608"/>
      <c r="O30" s="608"/>
      <c r="P30" s="608"/>
      <c r="Q30" s="609"/>
      <c r="R30" s="610">
        <v>3125660</v>
      </c>
      <c r="S30" s="611"/>
      <c r="T30" s="611"/>
      <c r="U30" s="611"/>
      <c r="V30" s="611"/>
      <c r="W30" s="611"/>
      <c r="X30" s="611"/>
      <c r="Y30" s="612"/>
      <c r="Z30" s="613">
        <v>12.2</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2021222</v>
      </c>
      <c r="CS30" s="611"/>
      <c r="CT30" s="611"/>
      <c r="CU30" s="611"/>
      <c r="CV30" s="611"/>
      <c r="CW30" s="611"/>
      <c r="CX30" s="611"/>
      <c r="CY30" s="612"/>
      <c r="CZ30" s="615">
        <v>8.1</v>
      </c>
      <c r="DA30" s="640"/>
      <c r="DB30" s="640"/>
      <c r="DC30" s="644"/>
      <c r="DD30" s="619">
        <v>2014201</v>
      </c>
      <c r="DE30" s="611"/>
      <c r="DF30" s="611"/>
      <c r="DG30" s="611"/>
      <c r="DH30" s="611"/>
      <c r="DI30" s="611"/>
      <c r="DJ30" s="611"/>
      <c r="DK30" s="612"/>
      <c r="DL30" s="619">
        <v>1651634</v>
      </c>
      <c r="DM30" s="611"/>
      <c r="DN30" s="611"/>
      <c r="DO30" s="611"/>
      <c r="DP30" s="611"/>
      <c r="DQ30" s="611"/>
      <c r="DR30" s="611"/>
      <c r="DS30" s="611"/>
      <c r="DT30" s="611"/>
      <c r="DU30" s="611"/>
      <c r="DV30" s="612"/>
      <c r="DW30" s="615">
        <v>13.4</v>
      </c>
      <c r="DX30" s="640"/>
      <c r="DY30" s="640"/>
      <c r="DZ30" s="640"/>
      <c r="EA30" s="640"/>
      <c r="EB30" s="640"/>
      <c r="EC30" s="641"/>
    </row>
    <row r="31" spans="2:133" ht="11.25" customHeight="1" x14ac:dyDescent="0.2">
      <c r="B31" s="623" t="s">
        <v>297</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6" t="s">
        <v>298</v>
      </c>
      <c r="AQ31" s="657"/>
      <c r="AR31" s="657"/>
      <c r="AS31" s="657"/>
      <c r="AT31" s="662" t="s">
        <v>299</v>
      </c>
      <c r="AU31" s="200"/>
      <c r="AV31" s="200"/>
      <c r="AW31" s="200"/>
      <c r="AX31" s="596" t="s">
        <v>177</v>
      </c>
      <c r="AY31" s="597"/>
      <c r="AZ31" s="597"/>
      <c r="BA31" s="597"/>
      <c r="BB31" s="597"/>
      <c r="BC31" s="597"/>
      <c r="BD31" s="597"/>
      <c r="BE31" s="597"/>
      <c r="BF31" s="598"/>
      <c r="BG31" s="666">
        <v>99.1</v>
      </c>
      <c r="BH31" s="654"/>
      <c r="BI31" s="654"/>
      <c r="BJ31" s="654"/>
      <c r="BK31" s="654"/>
      <c r="BL31" s="654"/>
      <c r="BM31" s="605">
        <v>96.8</v>
      </c>
      <c r="BN31" s="654"/>
      <c r="BO31" s="654"/>
      <c r="BP31" s="654"/>
      <c r="BQ31" s="655"/>
      <c r="BR31" s="666">
        <v>99.2</v>
      </c>
      <c r="BS31" s="654"/>
      <c r="BT31" s="654"/>
      <c r="BU31" s="654"/>
      <c r="BV31" s="654"/>
      <c r="BW31" s="654"/>
      <c r="BX31" s="605">
        <v>97</v>
      </c>
      <c r="BY31" s="654"/>
      <c r="BZ31" s="654"/>
      <c r="CA31" s="654"/>
      <c r="CB31" s="655"/>
      <c r="CD31" s="648"/>
      <c r="CE31" s="649"/>
      <c r="CF31" s="607" t="s">
        <v>300</v>
      </c>
      <c r="CG31" s="608"/>
      <c r="CH31" s="608"/>
      <c r="CI31" s="608"/>
      <c r="CJ31" s="608"/>
      <c r="CK31" s="608"/>
      <c r="CL31" s="608"/>
      <c r="CM31" s="608"/>
      <c r="CN31" s="608"/>
      <c r="CO31" s="608"/>
      <c r="CP31" s="608"/>
      <c r="CQ31" s="609"/>
      <c r="CR31" s="610">
        <v>98572</v>
      </c>
      <c r="CS31" s="642"/>
      <c r="CT31" s="642"/>
      <c r="CU31" s="642"/>
      <c r="CV31" s="642"/>
      <c r="CW31" s="642"/>
      <c r="CX31" s="642"/>
      <c r="CY31" s="643"/>
      <c r="CZ31" s="615">
        <v>0.4</v>
      </c>
      <c r="DA31" s="640"/>
      <c r="DB31" s="640"/>
      <c r="DC31" s="644"/>
      <c r="DD31" s="619">
        <v>98120</v>
      </c>
      <c r="DE31" s="642"/>
      <c r="DF31" s="642"/>
      <c r="DG31" s="642"/>
      <c r="DH31" s="642"/>
      <c r="DI31" s="642"/>
      <c r="DJ31" s="642"/>
      <c r="DK31" s="643"/>
      <c r="DL31" s="619">
        <v>98120</v>
      </c>
      <c r="DM31" s="642"/>
      <c r="DN31" s="642"/>
      <c r="DO31" s="642"/>
      <c r="DP31" s="642"/>
      <c r="DQ31" s="642"/>
      <c r="DR31" s="642"/>
      <c r="DS31" s="642"/>
      <c r="DT31" s="642"/>
      <c r="DU31" s="642"/>
      <c r="DV31" s="643"/>
      <c r="DW31" s="615">
        <v>0.8</v>
      </c>
      <c r="DX31" s="640"/>
      <c r="DY31" s="640"/>
      <c r="DZ31" s="640"/>
      <c r="EA31" s="640"/>
      <c r="EB31" s="640"/>
      <c r="EC31" s="641"/>
    </row>
    <row r="32" spans="2:133" ht="11.25" customHeight="1" x14ac:dyDescent="0.2">
      <c r="B32" s="607" t="s">
        <v>301</v>
      </c>
      <c r="C32" s="608"/>
      <c r="D32" s="608"/>
      <c r="E32" s="608"/>
      <c r="F32" s="608"/>
      <c r="G32" s="608"/>
      <c r="H32" s="608"/>
      <c r="I32" s="608"/>
      <c r="J32" s="608"/>
      <c r="K32" s="608"/>
      <c r="L32" s="608"/>
      <c r="M32" s="608"/>
      <c r="N32" s="608"/>
      <c r="O32" s="608"/>
      <c r="P32" s="608"/>
      <c r="Q32" s="609"/>
      <c r="R32" s="610">
        <v>1235896</v>
      </c>
      <c r="S32" s="611"/>
      <c r="T32" s="611"/>
      <c r="U32" s="611"/>
      <c r="V32" s="611"/>
      <c r="W32" s="611"/>
      <c r="X32" s="611"/>
      <c r="Y32" s="612"/>
      <c r="Z32" s="613">
        <v>4.8</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302</v>
      </c>
      <c r="AX32" s="607" t="s">
        <v>303</v>
      </c>
      <c r="AY32" s="608"/>
      <c r="AZ32" s="608"/>
      <c r="BA32" s="608"/>
      <c r="BB32" s="608"/>
      <c r="BC32" s="608"/>
      <c r="BD32" s="608"/>
      <c r="BE32" s="608"/>
      <c r="BF32" s="609"/>
      <c r="BG32" s="667">
        <v>99.2</v>
      </c>
      <c r="BH32" s="642"/>
      <c r="BI32" s="642"/>
      <c r="BJ32" s="642"/>
      <c r="BK32" s="642"/>
      <c r="BL32" s="642"/>
      <c r="BM32" s="616">
        <v>96.7</v>
      </c>
      <c r="BN32" s="642"/>
      <c r="BO32" s="642"/>
      <c r="BP32" s="642"/>
      <c r="BQ32" s="665"/>
      <c r="BR32" s="667">
        <v>99.1</v>
      </c>
      <c r="BS32" s="642"/>
      <c r="BT32" s="642"/>
      <c r="BU32" s="642"/>
      <c r="BV32" s="642"/>
      <c r="BW32" s="642"/>
      <c r="BX32" s="616">
        <v>96.6</v>
      </c>
      <c r="BY32" s="642"/>
      <c r="BZ32" s="642"/>
      <c r="CA32" s="642"/>
      <c r="CB32" s="665"/>
      <c r="CD32" s="650"/>
      <c r="CE32" s="651"/>
      <c r="CF32" s="607" t="s">
        <v>304</v>
      </c>
      <c r="CG32" s="608"/>
      <c r="CH32" s="608"/>
      <c r="CI32" s="608"/>
      <c r="CJ32" s="608"/>
      <c r="CK32" s="608"/>
      <c r="CL32" s="608"/>
      <c r="CM32" s="608"/>
      <c r="CN32" s="608"/>
      <c r="CO32" s="608"/>
      <c r="CP32" s="608"/>
      <c r="CQ32" s="609"/>
      <c r="CR32" s="610">
        <v>33</v>
      </c>
      <c r="CS32" s="611"/>
      <c r="CT32" s="611"/>
      <c r="CU32" s="611"/>
      <c r="CV32" s="611"/>
      <c r="CW32" s="611"/>
      <c r="CX32" s="611"/>
      <c r="CY32" s="612"/>
      <c r="CZ32" s="615">
        <v>0</v>
      </c>
      <c r="DA32" s="640"/>
      <c r="DB32" s="640"/>
      <c r="DC32" s="644"/>
      <c r="DD32" s="619">
        <v>33</v>
      </c>
      <c r="DE32" s="611"/>
      <c r="DF32" s="611"/>
      <c r="DG32" s="611"/>
      <c r="DH32" s="611"/>
      <c r="DI32" s="611"/>
      <c r="DJ32" s="611"/>
      <c r="DK32" s="612"/>
      <c r="DL32" s="619">
        <v>33</v>
      </c>
      <c r="DM32" s="611"/>
      <c r="DN32" s="611"/>
      <c r="DO32" s="611"/>
      <c r="DP32" s="611"/>
      <c r="DQ32" s="611"/>
      <c r="DR32" s="611"/>
      <c r="DS32" s="611"/>
      <c r="DT32" s="611"/>
      <c r="DU32" s="611"/>
      <c r="DV32" s="612"/>
      <c r="DW32" s="615">
        <v>0</v>
      </c>
      <c r="DX32" s="640"/>
      <c r="DY32" s="640"/>
      <c r="DZ32" s="640"/>
      <c r="EA32" s="640"/>
      <c r="EB32" s="640"/>
      <c r="EC32" s="641"/>
    </row>
    <row r="33" spans="2:133" ht="11.25" customHeight="1" x14ac:dyDescent="0.2">
      <c r="B33" s="607" t="s">
        <v>305</v>
      </c>
      <c r="C33" s="608"/>
      <c r="D33" s="608"/>
      <c r="E33" s="608"/>
      <c r="F33" s="608"/>
      <c r="G33" s="608"/>
      <c r="H33" s="608"/>
      <c r="I33" s="608"/>
      <c r="J33" s="608"/>
      <c r="K33" s="608"/>
      <c r="L33" s="608"/>
      <c r="M33" s="608"/>
      <c r="N33" s="608"/>
      <c r="O33" s="608"/>
      <c r="P33" s="608"/>
      <c r="Q33" s="609"/>
      <c r="R33" s="610">
        <v>534396</v>
      </c>
      <c r="S33" s="611"/>
      <c r="T33" s="611"/>
      <c r="U33" s="611"/>
      <c r="V33" s="611"/>
      <c r="W33" s="611"/>
      <c r="X33" s="611"/>
      <c r="Y33" s="612"/>
      <c r="Z33" s="613">
        <v>2.1</v>
      </c>
      <c r="AA33" s="613"/>
      <c r="AB33" s="613"/>
      <c r="AC33" s="613"/>
      <c r="AD33" s="614">
        <v>698</v>
      </c>
      <c r="AE33" s="614"/>
      <c r="AF33" s="614"/>
      <c r="AG33" s="614"/>
      <c r="AH33" s="614"/>
      <c r="AI33" s="614"/>
      <c r="AJ33" s="614"/>
      <c r="AK33" s="614"/>
      <c r="AL33" s="615">
        <v>0</v>
      </c>
      <c r="AM33" s="616"/>
      <c r="AN33" s="616"/>
      <c r="AO33" s="617"/>
      <c r="AP33" s="660"/>
      <c r="AQ33" s="661"/>
      <c r="AR33" s="661"/>
      <c r="AS33" s="661"/>
      <c r="AT33" s="664"/>
      <c r="AU33" s="201"/>
      <c r="AV33" s="201"/>
      <c r="AW33" s="201"/>
      <c r="AX33" s="631" t="s">
        <v>306</v>
      </c>
      <c r="AY33" s="632"/>
      <c r="AZ33" s="632"/>
      <c r="BA33" s="632"/>
      <c r="BB33" s="632"/>
      <c r="BC33" s="632"/>
      <c r="BD33" s="632"/>
      <c r="BE33" s="632"/>
      <c r="BF33" s="633"/>
      <c r="BG33" s="668">
        <v>99</v>
      </c>
      <c r="BH33" s="669"/>
      <c r="BI33" s="669"/>
      <c r="BJ33" s="669"/>
      <c r="BK33" s="669"/>
      <c r="BL33" s="669"/>
      <c r="BM33" s="670">
        <v>96.6</v>
      </c>
      <c r="BN33" s="669"/>
      <c r="BO33" s="669"/>
      <c r="BP33" s="669"/>
      <c r="BQ33" s="671"/>
      <c r="BR33" s="668">
        <v>99.2</v>
      </c>
      <c r="BS33" s="669"/>
      <c r="BT33" s="669"/>
      <c r="BU33" s="669"/>
      <c r="BV33" s="669"/>
      <c r="BW33" s="669"/>
      <c r="BX33" s="670">
        <v>97</v>
      </c>
      <c r="BY33" s="669"/>
      <c r="BZ33" s="669"/>
      <c r="CA33" s="669"/>
      <c r="CB33" s="671"/>
      <c r="CD33" s="607" t="s">
        <v>307</v>
      </c>
      <c r="CE33" s="608"/>
      <c r="CF33" s="608"/>
      <c r="CG33" s="608"/>
      <c r="CH33" s="608"/>
      <c r="CI33" s="608"/>
      <c r="CJ33" s="608"/>
      <c r="CK33" s="608"/>
      <c r="CL33" s="608"/>
      <c r="CM33" s="608"/>
      <c r="CN33" s="608"/>
      <c r="CO33" s="608"/>
      <c r="CP33" s="608"/>
      <c r="CQ33" s="609"/>
      <c r="CR33" s="610">
        <v>9939245</v>
      </c>
      <c r="CS33" s="642"/>
      <c r="CT33" s="642"/>
      <c r="CU33" s="642"/>
      <c r="CV33" s="642"/>
      <c r="CW33" s="642"/>
      <c r="CX33" s="642"/>
      <c r="CY33" s="643"/>
      <c r="CZ33" s="615">
        <v>40</v>
      </c>
      <c r="DA33" s="640"/>
      <c r="DB33" s="640"/>
      <c r="DC33" s="644"/>
      <c r="DD33" s="619">
        <v>5856983</v>
      </c>
      <c r="DE33" s="642"/>
      <c r="DF33" s="642"/>
      <c r="DG33" s="642"/>
      <c r="DH33" s="642"/>
      <c r="DI33" s="642"/>
      <c r="DJ33" s="642"/>
      <c r="DK33" s="643"/>
      <c r="DL33" s="619">
        <v>4358000</v>
      </c>
      <c r="DM33" s="642"/>
      <c r="DN33" s="642"/>
      <c r="DO33" s="642"/>
      <c r="DP33" s="642"/>
      <c r="DQ33" s="642"/>
      <c r="DR33" s="642"/>
      <c r="DS33" s="642"/>
      <c r="DT33" s="642"/>
      <c r="DU33" s="642"/>
      <c r="DV33" s="643"/>
      <c r="DW33" s="615">
        <v>35.5</v>
      </c>
      <c r="DX33" s="640"/>
      <c r="DY33" s="640"/>
      <c r="DZ33" s="640"/>
      <c r="EA33" s="640"/>
      <c r="EB33" s="640"/>
      <c r="EC33" s="641"/>
    </row>
    <row r="34" spans="2:133" ht="11.25" customHeight="1" x14ac:dyDescent="0.2">
      <c r="B34" s="607" t="s">
        <v>308</v>
      </c>
      <c r="C34" s="608"/>
      <c r="D34" s="608"/>
      <c r="E34" s="608"/>
      <c r="F34" s="608"/>
      <c r="G34" s="608"/>
      <c r="H34" s="608"/>
      <c r="I34" s="608"/>
      <c r="J34" s="608"/>
      <c r="K34" s="608"/>
      <c r="L34" s="608"/>
      <c r="M34" s="608"/>
      <c r="N34" s="608"/>
      <c r="O34" s="608"/>
      <c r="P34" s="608"/>
      <c r="Q34" s="609"/>
      <c r="R34" s="610">
        <v>1322661</v>
      </c>
      <c r="S34" s="611"/>
      <c r="T34" s="611"/>
      <c r="U34" s="611"/>
      <c r="V34" s="611"/>
      <c r="W34" s="611"/>
      <c r="X34" s="611"/>
      <c r="Y34" s="612"/>
      <c r="Z34" s="613">
        <v>5.2</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309</v>
      </c>
      <c r="CE34" s="608"/>
      <c r="CF34" s="608"/>
      <c r="CG34" s="608"/>
      <c r="CH34" s="608"/>
      <c r="CI34" s="608"/>
      <c r="CJ34" s="608"/>
      <c r="CK34" s="608"/>
      <c r="CL34" s="608"/>
      <c r="CM34" s="608"/>
      <c r="CN34" s="608"/>
      <c r="CO34" s="608"/>
      <c r="CP34" s="608"/>
      <c r="CQ34" s="609"/>
      <c r="CR34" s="610">
        <v>3015115</v>
      </c>
      <c r="CS34" s="611"/>
      <c r="CT34" s="611"/>
      <c r="CU34" s="611"/>
      <c r="CV34" s="611"/>
      <c r="CW34" s="611"/>
      <c r="CX34" s="611"/>
      <c r="CY34" s="612"/>
      <c r="CZ34" s="615">
        <v>12.1</v>
      </c>
      <c r="DA34" s="640"/>
      <c r="DB34" s="640"/>
      <c r="DC34" s="644"/>
      <c r="DD34" s="619">
        <v>1917637</v>
      </c>
      <c r="DE34" s="611"/>
      <c r="DF34" s="611"/>
      <c r="DG34" s="611"/>
      <c r="DH34" s="611"/>
      <c r="DI34" s="611"/>
      <c r="DJ34" s="611"/>
      <c r="DK34" s="612"/>
      <c r="DL34" s="619">
        <v>1537028</v>
      </c>
      <c r="DM34" s="611"/>
      <c r="DN34" s="611"/>
      <c r="DO34" s="611"/>
      <c r="DP34" s="611"/>
      <c r="DQ34" s="611"/>
      <c r="DR34" s="611"/>
      <c r="DS34" s="611"/>
      <c r="DT34" s="611"/>
      <c r="DU34" s="611"/>
      <c r="DV34" s="612"/>
      <c r="DW34" s="615">
        <v>12.5</v>
      </c>
      <c r="DX34" s="640"/>
      <c r="DY34" s="640"/>
      <c r="DZ34" s="640"/>
      <c r="EA34" s="640"/>
      <c r="EB34" s="640"/>
      <c r="EC34" s="641"/>
    </row>
    <row r="35" spans="2:133" ht="11.25" customHeight="1" x14ac:dyDescent="0.2">
      <c r="B35" s="607" t="s">
        <v>310</v>
      </c>
      <c r="C35" s="608"/>
      <c r="D35" s="608"/>
      <c r="E35" s="608"/>
      <c r="F35" s="608"/>
      <c r="G35" s="608"/>
      <c r="H35" s="608"/>
      <c r="I35" s="608"/>
      <c r="J35" s="608"/>
      <c r="K35" s="608"/>
      <c r="L35" s="608"/>
      <c r="M35" s="608"/>
      <c r="N35" s="608"/>
      <c r="O35" s="608"/>
      <c r="P35" s="608"/>
      <c r="Q35" s="609"/>
      <c r="R35" s="610">
        <v>1961003</v>
      </c>
      <c r="S35" s="611"/>
      <c r="T35" s="611"/>
      <c r="U35" s="611"/>
      <c r="V35" s="611"/>
      <c r="W35" s="611"/>
      <c r="X35" s="611"/>
      <c r="Y35" s="612"/>
      <c r="Z35" s="613">
        <v>7.7</v>
      </c>
      <c r="AA35" s="613"/>
      <c r="AB35" s="613"/>
      <c r="AC35" s="613"/>
      <c r="AD35" s="614" t="s">
        <v>122</v>
      </c>
      <c r="AE35" s="614"/>
      <c r="AF35" s="614"/>
      <c r="AG35" s="614"/>
      <c r="AH35" s="614"/>
      <c r="AI35" s="614"/>
      <c r="AJ35" s="614"/>
      <c r="AK35" s="614"/>
      <c r="AL35" s="615" t="s">
        <v>122</v>
      </c>
      <c r="AM35" s="616"/>
      <c r="AN35" s="616"/>
      <c r="AO35" s="617"/>
      <c r="AP35" s="204"/>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220370</v>
      </c>
      <c r="CS35" s="642"/>
      <c r="CT35" s="642"/>
      <c r="CU35" s="642"/>
      <c r="CV35" s="642"/>
      <c r="CW35" s="642"/>
      <c r="CX35" s="642"/>
      <c r="CY35" s="643"/>
      <c r="CZ35" s="615">
        <v>0.9</v>
      </c>
      <c r="DA35" s="640"/>
      <c r="DB35" s="640"/>
      <c r="DC35" s="644"/>
      <c r="DD35" s="619">
        <v>190225</v>
      </c>
      <c r="DE35" s="642"/>
      <c r="DF35" s="642"/>
      <c r="DG35" s="642"/>
      <c r="DH35" s="642"/>
      <c r="DI35" s="642"/>
      <c r="DJ35" s="642"/>
      <c r="DK35" s="643"/>
      <c r="DL35" s="619">
        <v>181793</v>
      </c>
      <c r="DM35" s="642"/>
      <c r="DN35" s="642"/>
      <c r="DO35" s="642"/>
      <c r="DP35" s="642"/>
      <c r="DQ35" s="642"/>
      <c r="DR35" s="642"/>
      <c r="DS35" s="642"/>
      <c r="DT35" s="642"/>
      <c r="DU35" s="642"/>
      <c r="DV35" s="643"/>
      <c r="DW35" s="615">
        <v>1.5</v>
      </c>
      <c r="DX35" s="640"/>
      <c r="DY35" s="640"/>
      <c r="DZ35" s="640"/>
      <c r="EA35" s="640"/>
      <c r="EB35" s="640"/>
      <c r="EC35" s="641"/>
    </row>
    <row r="36" spans="2:133" ht="11.25" customHeight="1" x14ac:dyDescent="0.2">
      <c r="B36" s="607" t="s">
        <v>314</v>
      </c>
      <c r="C36" s="608"/>
      <c r="D36" s="608"/>
      <c r="E36" s="608"/>
      <c r="F36" s="608"/>
      <c r="G36" s="608"/>
      <c r="H36" s="608"/>
      <c r="I36" s="608"/>
      <c r="J36" s="608"/>
      <c r="K36" s="608"/>
      <c r="L36" s="608"/>
      <c r="M36" s="608"/>
      <c r="N36" s="608"/>
      <c r="O36" s="608"/>
      <c r="P36" s="608"/>
      <c r="Q36" s="609"/>
      <c r="R36" s="610">
        <v>713591</v>
      </c>
      <c r="S36" s="611"/>
      <c r="T36" s="611"/>
      <c r="U36" s="611"/>
      <c r="V36" s="611"/>
      <c r="W36" s="611"/>
      <c r="X36" s="611"/>
      <c r="Y36" s="612"/>
      <c r="Z36" s="613">
        <v>2.8</v>
      </c>
      <c r="AA36" s="613"/>
      <c r="AB36" s="613"/>
      <c r="AC36" s="613"/>
      <c r="AD36" s="614" t="s">
        <v>122</v>
      </c>
      <c r="AE36" s="614"/>
      <c r="AF36" s="614"/>
      <c r="AG36" s="614"/>
      <c r="AH36" s="614"/>
      <c r="AI36" s="614"/>
      <c r="AJ36" s="614"/>
      <c r="AK36" s="614"/>
      <c r="AL36" s="615" t="s">
        <v>122</v>
      </c>
      <c r="AM36" s="616"/>
      <c r="AN36" s="616"/>
      <c r="AO36" s="617"/>
      <c r="AP36" s="204"/>
      <c r="AQ36" s="676" t="s">
        <v>315</v>
      </c>
      <c r="AR36" s="677"/>
      <c r="AS36" s="677"/>
      <c r="AT36" s="677"/>
      <c r="AU36" s="677"/>
      <c r="AV36" s="677"/>
      <c r="AW36" s="677"/>
      <c r="AX36" s="677"/>
      <c r="AY36" s="678"/>
      <c r="AZ36" s="599">
        <v>2929740</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14150</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2559063</v>
      </c>
      <c r="CS36" s="611"/>
      <c r="CT36" s="611"/>
      <c r="CU36" s="611"/>
      <c r="CV36" s="611"/>
      <c r="CW36" s="611"/>
      <c r="CX36" s="611"/>
      <c r="CY36" s="612"/>
      <c r="CZ36" s="615">
        <v>10.3</v>
      </c>
      <c r="DA36" s="640"/>
      <c r="DB36" s="640"/>
      <c r="DC36" s="644"/>
      <c r="DD36" s="619">
        <v>1793035</v>
      </c>
      <c r="DE36" s="611"/>
      <c r="DF36" s="611"/>
      <c r="DG36" s="611"/>
      <c r="DH36" s="611"/>
      <c r="DI36" s="611"/>
      <c r="DJ36" s="611"/>
      <c r="DK36" s="612"/>
      <c r="DL36" s="619">
        <v>1235072</v>
      </c>
      <c r="DM36" s="611"/>
      <c r="DN36" s="611"/>
      <c r="DO36" s="611"/>
      <c r="DP36" s="611"/>
      <c r="DQ36" s="611"/>
      <c r="DR36" s="611"/>
      <c r="DS36" s="611"/>
      <c r="DT36" s="611"/>
      <c r="DU36" s="611"/>
      <c r="DV36" s="612"/>
      <c r="DW36" s="615">
        <v>10.1</v>
      </c>
      <c r="DX36" s="640"/>
      <c r="DY36" s="640"/>
      <c r="DZ36" s="640"/>
      <c r="EA36" s="640"/>
      <c r="EB36" s="640"/>
      <c r="EC36" s="641"/>
    </row>
    <row r="37" spans="2:133" ht="11.25" customHeight="1" x14ac:dyDescent="0.2">
      <c r="B37" s="607" t="s">
        <v>318</v>
      </c>
      <c r="C37" s="608"/>
      <c r="D37" s="608"/>
      <c r="E37" s="608"/>
      <c r="F37" s="608"/>
      <c r="G37" s="608"/>
      <c r="H37" s="608"/>
      <c r="I37" s="608"/>
      <c r="J37" s="608"/>
      <c r="K37" s="608"/>
      <c r="L37" s="608"/>
      <c r="M37" s="608"/>
      <c r="N37" s="608"/>
      <c r="O37" s="608"/>
      <c r="P37" s="608"/>
      <c r="Q37" s="609"/>
      <c r="R37" s="610">
        <v>813903</v>
      </c>
      <c r="S37" s="611"/>
      <c r="T37" s="611"/>
      <c r="U37" s="611"/>
      <c r="V37" s="611"/>
      <c r="W37" s="611"/>
      <c r="X37" s="611"/>
      <c r="Y37" s="612"/>
      <c r="Z37" s="613">
        <v>3.2</v>
      </c>
      <c r="AA37" s="613"/>
      <c r="AB37" s="613"/>
      <c r="AC37" s="613"/>
      <c r="AD37" s="614">
        <v>1062</v>
      </c>
      <c r="AE37" s="614"/>
      <c r="AF37" s="614"/>
      <c r="AG37" s="614"/>
      <c r="AH37" s="614"/>
      <c r="AI37" s="614"/>
      <c r="AJ37" s="614"/>
      <c r="AK37" s="614"/>
      <c r="AL37" s="615">
        <v>0</v>
      </c>
      <c r="AM37" s="616"/>
      <c r="AN37" s="616"/>
      <c r="AO37" s="617"/>
      <c r="AQ37" s="673" t="s">
        <v>319</v>
      </c>
      <c r="AR37" s="674"/>
      <c r="AS37" s="674"/>
      <c r="AT37" s="674"/>
      <c r="AU37" s="674"/>
      <c r="AV37" s="674"/>
      <c r="AW37" s="674"/>
      <c r="AX37" s="674"/>
      <c r="AY37" s="675"/>
      <c r="AZ37" s="610">
        <v>877177</v>
      </c>
      <c r="BA37" s="611"/>
      <c r="BB37" s="611"/>
      <c r="BC37" s="611"/>
      <c r="BD37" s="642"/>
      <c r="BE37" s="642"/>
      <c r="BF37" s="665"/>
      <c r="BG37" s="607" t="s">
        <v>320</v>
      </c>
      <c r="BH37" s="608"/>
      <c r="BI37" s="608"/>
      <c r="BJ37" s="608"/>
      <c r="BK37" s="608"/>
      <c r="BL37" s="608"/>
      <c r="BM37" s="608"/>
      <c r="BN37" s="608"/>
      <c r="BO37" s="608"/>
      <c r="BP37" s="608"/>
      <c r="BQ37" s="608"/>
      <c r="BR37" s="608"/>
      <c r="BS37" s="608"/>
      <c r="BT37" s="608"/>
      <c r="BU37" s="609"/>
      <c r="BV37" s="610">
        <v>-31782</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126193</v>
      </c>
      <c r="CS37" s="642"/>
      <c r="CT37" s="642"/>
      <c r="CU37" s="642"/>
      <c r="CV37" s="642"/>
      <c r="CW37" s="642"/>
      <c r="CX37" s="642"/>
      <c r="CY37" s="643"/>
      <c r="CZ37" s="615">
        <v>0.5</v>
      </c>
      <c r="DA37" s="640"/>
      <c r="DB37" s="640"/>
      <c r="DC37" s="644"/>
      <c r="DD37" s="619">
        <v>126193</v>
      </c>
      <c r="DE37" s="642"/>
      <c r="DF37" s="642"/>
      <c r="DG37" s="642"/>
      <c r="DH37" s="642"/>
      <c r="DI37" s="642"/>
      <c r="DJ37" s="642"/>
      <c r="DK37" s="643"/>
      <c r="DL37" s="619">
        <v>116623</v>
      </c>
      <c r="DM37" s="642"/>
      <c r="DN37" s="642"/>
      <c r="DO37" s="642"/>
      <c r="DP37" s="642"/>
      <c r="DQ37" s="642"/>
      <c r="DR37" s="642"/>
      <c r="DS37" s="642"/>
      <c r="DT37" s="642"/>
      <c r="DU37" s="642"/>
      <c r="DV37" s="643"/>
      <c r="DW37" s="615">
        <v>0.9</v>
      </c>
      <c r="DX37" s="640"/>
      <c r="DY37" s="640"/>
      <c r="DZ37" s="640"/>
      <c r="EA37" s="640"/>
      <c r="EB37" s="640"/>
      <c r="EC37" s="641"/>
    </row>
    <row r="38" spans="2:133" ht="11.25" customHeight="1" x14ac:dyDescent="0.2">
      <c r="B38" s="607" t="s">
        <v>322</v>
      </c>
      <c r="C38" s="608"/>
      <c r="D38" s="608"/>
      <c r="E38" s="608"/>
      <c r="F38" s="608"/>
      <c r="G38" s="608"/>
      <c r="H38" s="608"/>
      <c r="I38" s="608"/>
      <c r="J38" s="608"/>
      <c r="K38" s="608"/>
      <c r="L38" s="608"/>
      <c r="M38" s="608"/>
      <c r="N38" s="608"/>
      <c r="O38" s="608"/>
      <c r="P38" s="608"/>
      <c r="Q38" s="609"/>
      <c r="R38" s="610">
        <v>2697403</v>
      </c>
      <c r="S38" s="611"/>
      <c r="T38" s="611"/>
      <c r="U38" s="611"/>
      <c r="V38" s="611"/>
      <c r="W38" s="611"/>
      <c r="X38" s="611"/>
      <c r="Y38" s="612"/>
      <c r="Z38" s="613">
        <v>10.5</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220517</v>
      </c>
      <c r="BA38" s="611"/>
      <c r="BB38" s="611"/>
      <c r="BC38" s="611"/>
      <c r="BD38" s="642"/>
      <c r="BE38" s="642"/>
      <c r="BF38" s="665"/>
      <c r="BG38" s="607" t="s">
        <v>324</v>
      </c>
      <c r="BH38" s="608"/>
      <c r="BI38" s="608"/>
      <c r="BJ38" s="608"/>
      <c r="BK38" s="608"/>
      <c r="BL38" s="608"/>
      <c r="BM38" s="608"/>
      <c r="BN38" s="608"/>
      <c r="BO38" s="608"/>
      <c r="BP38" s="608"/>
      <c r="BQ38" s="608"/>
      <c r="BR38" s="608"/>
      <c r="BS38" s="608"/>
      <c r="BT38" s="608"/>
      <c r="BU38" s="609"/>
      <c r="BV38" s="610">
        <v>4552</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1779588</v>
      </c>
      <c r="CS38" s="611"/>
      <c r="CT38" s="611"/>
      <c r="CU38" s="611"/>
      <c r="CV38" s="611"/>
      <c r="CW38" s="611"/>
      <c r="CX38" s="611"/>
      <c r="CY38" s="612"/>
      <c r="CZ38" s="615">
        <v>7.2</v>
      </c>
      <c r="DA38" s="640"/>
      <c r="DB38" s="640"/>
      <c r="DC38" s="644"/>
      <c r="DD38" s="619">
        <v>1457909</v>
      </c>
      <c r="DE38" s="611"/>
      <c r="DF38" s="611"/>
      <c r="DG38" s="611"/>
      <c r="DH38" s="611"/>
      <c r="DI38" s="611"/>
      <c r="DJ38" s="611"/>
      <c r="DK38" s="612"/>
      <c r="DL38" s="619">
        <v>1404107</v>
      </c>
      <c r="DM38" s="611"/>
      <c r="DN38" s="611"/>
      <c r="DO38" s="611"/>
      <c r="DP38" s="611"/>
      <c r="DQ38" s="611"/>
      <c r="DR38" s="611"/>
      <c r="DS38" s="611"/>
      <c r="DT38" s="611"/>
      <c r="DU38" s="611"/>
      <c r="DV38" s="612"/>
      <c r="DW38" s="615">
        <v>11.4</v>
      </c>
      <c r="DX38" s="640"/>
      <c r="DY38" s="640"/>
      <c r="DZ38" s="640"/>
      <c r="EA38" s="640"/>
      <c r="EB38" s="640"/>
      <c r="EC38" s="641"/>
    </row>
    <row r="39" spans="2:133" ht="11.25" customHeight="1" x14ac:dyDescent="0.2">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v>52458</v>
      </c>
      <c r="BA39" s="611"/>
      <c r="BB39" s="611"/>
      <c r="BC39" s="611"/>
      <c r="BD39" s="642"/>
      <c r="BE39" s="642"/>
      <c r="BF39" s="665"/>
      <c r="BG39" s="607" t="s">
        <v>328</v>
      </c>
      <c r="BH39" s="608"/>
      <c r="BI39" s="608"/>
      <c r="BJ39" s="608"/>
      <c r="BK39" s="608"/>
      <c r="BL39" s="608"/>
      <c r="BM39" s="608"/>
      <c r="BN39" s="608"/>
      <c r="BO39" s="608"/>
      <c r="BP39" s="608"/>
      <c r="BQ39" s="608"/>
      <c r="BR39" s="608"/>
      <c r="BS39" s="608"/>
      <c r="BT39" s="608"/>
      <c r="BU39" s="609"/>
      <c r="BV39" s="610">
        <v>6732</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2209718</v>
      </c>
      <c r="CS39" s="642"/>
      <c r="CT39" s="642"/>
      <c r="CU39" s="642"/>
      <c r="CV39" s="642"/>
      <c r="CW39" s="642"/>
      <c r="CX39" s="642"/>
      <c r="CY39" s="643"/>
      <c r="CZ39" s="615">
        <v>8.9</v>
      </c>
      <c r="DA39" s="640"/>
      <c r="DB39" s="640"/>
      <c r="DC39" s="644"/>
      <c r="DD39" s="619">
        <v>386034</v>
      </c>
      <c r="DE39" s="642"/>
      <c r="DF39" s="642"/>
      <c r="DG39" s="642"/>
      <c r="DH39" s="642"/>
      <c r="DI39" s="642"/>
      <c r="DJ39" s="642"/>
      <c r="DK39" s="643"/>
      <c r="DL39" s="619" t="s">
        <v>122</v>
      </c>
      <c r="DM39" s="642"/>
      <c r="DN39" s="642"/>
      <c r="DO39" s="642"/>
      <c r="DP39" s="642"/>
      <c r="DQ39" s="642"/>
      <c r="DR39" s="642"/>
      <c r="DS39" s="642"/>
      <c r="DT39" s="642"/>
      <c r="DU39" s="642"/>
      <c r="DV39" s="643"/>
      <c r="DW39" s="615" t="s">
        <v>122</v>
      </c>
      <c r="DX39" s="640"/>
      <c r="DY39" s="640"/>
      <c r="DZ39" s="640"/>
      <c r="EA39" s="640"/>
      <c r="EB39" s="640"/>
      <c r="EC39" s="641"/>
    </row>
    <row r="40" spans="2:133" ht="11.25" customHeight="1" x14ac:dyDescent="0.2">
      <c r="B40" s="607" t="s">
        <v>330</v>
      </c>
      <c r="C40" s="608"/>
      <c r="D40" s="608"/>
      <c r="E40" s="608"/>
      <c r="F40" s="608"/>
      <c r="G40" s="608"/>
      <c r="H40" s="608"/>
      <c r="I40" s="608"/>
      <c r="J40" s="608"/>
      <c r="K40" s="608"/>
      <c r="L40" s="608"/>
      <c r="M40" s="608"/>
      <c r="N40" s="608"/>
      <c r="O40" s="608"/>
      <c r="P40" s="608"/>
      <c r="Q40" s="609"/>
      <c r="R40" s="610">
        <v>48803</v>
      </c>
      <c r="S40" s="611"/>
      <c r="T40" s="611"/>
      <c r="U40" s="611"/>
      <c r="V40" s="611"/>
      <c r="W40" s="611"/>
      <c r="X40" s="611"/>
      <c r="Y40" s="612"/>
      <c r="Z40" s="613">
        <v>0.2</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v>9809</v>
      </c>
      <c r="BA40" s="611"/>
      <c r="BB40" s="611"/>
      <c r="BC40" s="611"/>
      <c r="BD40" s="642"/>
      <c r="BE40" s="642"/>
      <c r="BF40" s="665"/>
      <c r="BG40" s="658" t="s">
        <v>332</v>
      </c>
      <c r="BH40" s="659"/>
      <c r="BI40" s="659"/>
      <c r="BJ40" s="659"/>
      <c r="BK40" s="659"/>
      <c r="BL40" s="205"/>
      <c r="BM40" s="608" t="s">
        <v>333</v>
      </c>
      <c r="BN40" s="608"/>
      <c r="BO40" s="608"/>
      <c r="BP40" s="608"/>
      <c r="BQ40" s="608"/>
      <c r="BR40" s="608"/>
      <c r="BS40" s="608"/>
      <c r="BT40" s="608"/>
      <c r="BU40" s="609"/>
      <c r="BV40" s="610">
        <v>110</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155391</v>
      </c>
      <c r="CS40" s="611"/>
      <c r="CT40" s="611"/>
      <c r="CU40" s="611"/>
      <c r="CV40" s="611"/>
      <c r="CW40" s="611"/>
      <c r="CX40" s="611"/>
      <c r="CY40" s="612"/>
      <c r="CZ40" s="615">
        <v>0.6</v>
      </c>
      <c r="DA40" s="640"/>
      <c r="DB40" s="640"/>
      <c r="DC40" s="644"/>
      <c r="DD40" s="619">
        <v>112143</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0"/>
      <c r="DY40" s="640"/>
      <c r="DZ40" s="640"/>
      <c r="EA40" s="640"/>
      <c r="EB40" s="640"/>
      <c r="EC40" s="641"/>
    </row>
    <row r="41" spans="2:133" ht="11.25" customHeight="1" x14ac:dyDescent="0.2">
      <c r="B41" s="631" t="s">
        <v>335</v>
      </c>
      <c r="C41" s="632"/>
      <c r="D41" s="632"/>
      <c r="E41" s="632"/>
      <c r="F41" s="632"/>
      <c r="G41" s="632"/>
      <c r="H41" s="632"/>
      <c r="I41" s="632"/>
      <c r="J41" s="632"/>
      <c r="K41" s="632"/>
      <c r="L41" s="632"/>
      <c r="M41" s="632"/>
      <c r="N41" s="632"/>
      <c r="O41" s="632"/>
      <c r="P41" s="632"/>
      <c r="Q41" s="633"/>
      <c r="R41" s="682">
        <v>25580735</v>
      </c>
      <c r="S41" s="683"/>
      <c r="T41" s="683"/>
      <c r="U41" s="683"/>
      <c r="V41" s="683"/>
      <c r="W41" s="683"/>
      <c r="X41" s="683"/>
      <c r="Y41" s="687"/>
      <c r="Z41" s="688">
        <v>100</v>
      </c>
      <c r="AA41" s="688"/>
      <c r="AB41" s="688"/>
      <c r="AC41" s="688"/>
      <c r="AD41" s="689">
        <v>12232108</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330097</v>
      </c>
      <c r="BA41" s="611"/>
      <c r="BB41" s="611"/>
      <c r="BC41" s="611"/>
      <c r="BD41" s="642"/>
      <c r="BE41" s="642"/>
      <c r="BF41" s="665"/>
      <c r="BG41" s="658"/>
      <c r="BH41" s="659"/>
      <c r="BI41" s="659"/>
      <c r="BJ41" s="659"/>
      <c r="BK41" s="659"/>
      <c r="BL41" s="205"/>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2"/>
      <c r="CT41" s="642"/>
      <c r="CU41" s="642"/>
      <c r="CV41" s="642"/>
      <c r="CW41" s="642"/>
      <c r="CX41" s="642"/>
      <c r="CY41" s="643"/>
      <c r="CZ41" s="615" t="s">
        <v>122</v>
      </c>
      <c r="DA41" s="640"/>
      <c r="DB41" s="640"/>
      <c r="DC41" s="644"/>
      <c r="DD41" s="619" t="s">
        <v>122</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339</v>
      </c>
      <c r="AR42" s="680"/>
      <c r="AS42" s="680"/>
      <c r="AT42" s="680"/>
      <c r="AU42" s="680"/>
      <c r="AV42" s="680"/>
      <c r="AW42" s="680"/>
      <c r="AX42" s="680"/>
      <c r="AY42" s="681"/>
      <c r="AZ42" s="682">
        <v>1439682</v>
      </c>
      <c r="BA42" s="683"/>
      <c r="BB42" s="683"/>
      <c r="BC42" s="683"/>
      <c r="BD42" s="669"/>
      <c r="BE42" s="669"/>
      <c r="BF42" s="671"/>
      <c r="BG42" s="660"/>
      <c r="BH42" s="661"/>
      <c r="BI42" s="661"/>
      <c r="BJ42" s="661"/>
      <c r="BK42" s="661"/>
      <c r="BL42" s="206"/>
      <c r="BM42" s="632" t="s">
        <v>340</v>
      </c>
      <c r="BN42" s="632"/>
      <c r="BO42" s="632"/>
      <c r="BP42" s="632"/>
      <c r="BQ42" s="632"/>
      <c r="BR42" s="632"/>
      <c r="BS42" s="632"/>
      <c r="BT42" s="632"/>
      <c r="BU42" s="633"/>
      <c r="BV42" s="682">
        <v>420</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4694315</v>
      </c>
      <c r="CS42" s="642"/>
      <c r="CT42" s="642"/>
      <c r="CU42" s="642"/>
      <c r="CV42" s="642"/>
      <c r="CW42" s="642"/>
      <c r="CX42" s="642"/>
      <c r="CY42" s="643"/>
      <c r="CZ42" s="615">
        <v>18.899999999999999</v>
      </c>
      <c r="DA42" s="640"/>
      <c r="DB42" s="640"/>
      <c r="DC42" s="644"/>
      <c r="DD42" s="619">
        <v>599773</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342</v>
      </c>
      <c r="CD43" s="607" t="s">
        <v>343</v>
      </c>
      <c r="CE43" s="608"/>
      <c r="CF43" s="608"/>
      <c r="CG43" s="608"/>
      <c r="CH43" s="608"/>
      <c r="CI43" s="608"/>
      <c r="CJ43" s="608"/>
      <c r="CK43" s="608"/>
      <c r="CL43" s="608"/>
      <c r="CM43" s="608"/>
      <c r="CN43" s="608"/>
      <c r="CO43" s="608"/>
      <c r="CP43" s="608"/>
      <c r="CQ43" s="609"/>
      <c r="CR43" s="610">
        <v>129830</v>
      </c>
      <c r="CS43" s="642"/>
      <c r="CT43" s="642"/>
      <c r="CU43" s="642"/>
      <c r="CV43" s="642"/>
      <c r="CW43" s="642"/>
      <c r="CX43" s="642"/>
      <c r="CY43" s="643"/>
      <c r="CZ43" s="615">
        <v>0.5</v>
      </c>
      <c r="DA43" s="640"/>
      <c r="DB43" s="640"/>
      <c r="DC43" s="644"/>
      <c r="DD43" s="619">
        <v>95674</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4685341</v>
      </c>
      <c r="CS44" s="611"/>
      <c r="CT44" s="611"/>
      <c r="CU44" s="611"/>
      <c r="CV44" s="611"/>
      <c r="CW44" s="611"/>
      <c r="CX44" s="611"/>
      <c r="CY44" s="612"/>
      <c r="CZ44" s="615">
        <v>18.899999999999999</v>
      </c>
      <c r="DA44" s="616"/>
      <c r="DB44" s="616"/>
      <c r="DC44" s="622"/>
      <c r="DD44" s="619">
        <v>597628</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918500</v>
      </c>
      <c r="CS45" s="642"/>
      <c r="CT45" s="642"/>
      <c r="CU45" s="642"/>
      <c r="CV45" s="642"/>
      <c r="CW45" s="642"/>
      <c r="CX45" s="642"/>
      <c r="CY45" s="643"/>
      <c r="CZ45" s="615">
        <v>3.7</v>
      </c>
      <c r="DA45" s="640"/>
      <c r="DB45" s="640"/>
      <c r="DC45" s="644"/>
      <c r="DD45" s="619">
        <v>62831</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48"/>
      <c r="CE46" s="649"/>
      <c r="CF46" s="607" t="s">
        <v>348</v>
      </c>
      <c r="CG46" s="608"/>
      <c r="CH46" s="608"/>
      <c r="CI46" s="608"/>
      <c r="CJ46" s="608"/>
      <c r="CK46" s="608"/>
      <c r="CL46" s="608"/>
      <c r="CM46" s="608"/>
      <c r="CN46" s="608"/>
      <c r="CO46" s="608"/>
      <c r="CP46" s="608"/>
      <c r="CQ46" s="609"/>
      <c r="CR46" s="610">
        <v>3622450</v>
      </c>
      <c r="CS46" s="611"/>
      <c r="CT46" s="611"/>
      <c r="CU46" s="611"/>
      <c r="CV46" s="611"/>
      <c r="CW46" s="611"/>
      <c r="CX46" s="611"/>
      <c r="CY46" s="612"/>
      <c r="CZ46" s="615">
        <v>14.6</v>
      </c>
      <c r="DA46" s="616"/>
      <c r="DB46" s="616"/>
      <c r="DC46" s="622"/>
      <c r="DD46" s="619">
        <v>461472</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48"/>
      <c r="CE47" s="649"/>
      <c r="CF47" s="607" t="s">
        <v>349</v>
      </c>
      <c r="CG47" s="608"/>
      <c r="CH47" s="608"/>
      <c r="CI47" s="608"/>
      <c r="CJ47" s="608"/>
      <c r="CK47" s="608"/>
      <c r="CL47" s="608"/>
      <c r="CM47" s="608"/>
      <c r="CN47" s="608"/>
      <c r="CO47" s="608"/>
      <c r="CP47" s="608"/>
      <c r="CQ47" s="609"/>
      <c r="CR47" s="610">
        <v>8974</v>
      </c>
      <c r="CS47" s="642"/>
      <c r="CT47" s="642"/>
      <c r="CU47" s="642"/>
      <c r="CV47" s="642"/>
      <c r="CW47" s="642"/>
      <c r="CX47" s="642"/>
      <c r="CY47" s="643"/>
      <c r="CZ47" s="615">
        <v>0</v>
      </c>
      <c r="DA47" s="640"/>
      <c r="DB47" s="640"/>
      <c r="DC47" s="644"/>
      <c r="DD47" s="619">
        <v>2145</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ht="11" x14ac:dyDescent="0.2">
      <c r="B48" s="207"/>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351</v>
      </c>
      <c r="CE49" s="632"/>
      <c r="CF49" s="632"/>
      <c r="CG49" s="632"/>
      <c r="CH49" s="632"/>
      <c r="CI49" s="632"/>
      <c r="CJ49" s="632"/>
      <c r="CK49" s="632"/>
      <c r="CL49" s="632"/>
      <c r="CM49" s="632"/>
      <c r="CN49" s="632"/>
      <c r="CO49" s="632"/>
      <c r="CP49" s="632"/>
      <c r="CQ49" s="633"/>
      <c r="CR49" s="682">
        <v>24839506</v>
      </c>
      <c r="CS49" s="669"/>
      <c r="CT49" s="669"/>
      <c r="CU49" s="669"/>
      <c r="CV49" s="669"/>
      <c r="CW49" s="669"/>
      <c r="CX49" s="669"/>
      <c r="CY49" s="698"/>
      <c r="CZ49" s="690">
        <v>100</v>
      </c>
      <c r="DA49" s="699"/>
      <c r="DB49" s="699"/>
      <c r="DC49" s="700"/>
      <c r="DD49" s="701">
        <v>13985523</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MQXepLh7BHtk2bVBiqWst+hPkSBi3zWSM/d1cn2li8eWj9xDYqjdDRasYvnHps+H4tutEgb1cvJcK3tj5PZVWw==" saltValue="nK+lwwjJb77uPdnHBf+7Q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 zeroHeight="1" x14ac:dyDescent="0.2"/>
  <cols>
    <col min="1" max="130" width="2.7265625" style="213" customWidth="1"/>
    <col min="131" max="131" width="1.63281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5">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x14ac:dyDescent="0.2">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6"/>
    </row>
    <row r="6" spans="1:131" s="217"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x14ac:dyDescent="0.2">
      <c r="A7" s="218">
        <v>1</v>
      </c>
      <c r="B7" s="736" t="s">
        <v>374</v>
      </c>
      <c r="C7" s="737"/>
      <c r="D7" s="737"/>
      <c r="E7" s="737"/>
      <c r="F7" s="737"/>
      <c r="G7" s="737"/>
      <c r="H7" s="737"/>
      <c r="I7" s="737"/>
      <c r="J7" s="737"/>
      <c r="K7" s="737"/>
      <c r="L7" s="737"/>
      <c r="M7" s="737"/>
      <c r="N7" s="737"/>
      <c r="O7" s="737"/>
      <c r="P7" s="738"/>
      <c r="Q7" s="739">
        <v>25586</v>
      </c>
      <c r="R7" s="740"/>
      <c r="S7" s="740"/>
      <c r="T7" s="740"/>
      <c r="U7" s="740"/>
      <c r="V7" s="740">
        <v>24845</v>
      </c>
      <c r="W7" s="740"/>
      <c r="X7" s="740"/>
      <c r="Y7" s="740"/>
      <c r="Z7" s="740"/>
      <c r="AA7" s="740">
        <v>741</v>
      </c>
      <c r="AB7" s="740"/>
      <c r="AC7" s="740"/>
      <c r="AD7" s="740"/>
      <c r="AE7" s="741"/>
      <c r="AF7" s="742">
        <v>624</v>
      </c>
      <c r="AG7" s="743"/>
      <c r="AH7" s="743"/>
      <c r="AI7" s="743"/>
      <c r="AJ7" s="744"/>
      <c r="AK7" s="745">
        <v>1961</v>
      </c>
      <c r="AL7" s="746"/>
      <c r="AM7" s="746"/>
      <c r="AN7" s="746"/>
      <c r="AO7" s="746"/>
      <c r="AP7" s="746">
        <v>20934</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c r="BS7" s="733" t="s">
        <v>549</v>
      </c>
      <c r="BT7" s="734"/>
      <c r="BU7" s="734"/>
      <c r="BV7" s="734"/>
      <c r="BW7" s="734"/>
      <c r="BX7" s="734"/>
      <c r="BY7" s="734"/>
      <c r="BZ7" s="734"/>
      <c r="CA7" s="734"/>
      <c r="CB7" s="734"/>
      <c r="CC7" s="734"/>
      <c r="CD7" s="734"/>
      <c r="CE7" s="734"/>
      <c r="CF7" s="734"/>
      <c r="CG7" s="749"/>
      <c r="CH7" s="730">
        <v>-18</v>
      </c>
      <c r="CI7" s="731"/>
      <c r="CJ7" s="731"/>
      <c r="CK7" s="731"/>
      <c r="CL7" s="732"/>
      <c r="CM7" s="730">
        <v>-55</v>
      </c>
      <c r="CN7" s="731"/>
      <c r="CO7" s="731"/>
      <c r="CP7" s="731"/>
      <c r="CQ7" s="732"/>
      <c r="CR7" s="730">
        <v>5</v>
      </c>
      <c r="CS7" s="731"/>
      <c r="CT7" s="731"/>
      <c r="CU7" s="731"/>
      <c r="CV7" s="732"/>
      <c r="CW7" s="730">
        <v>17</v>
      </c>
      <c r="CX7" s="731"/>
      <c r="CY7" s="731"/>
      <c r="CZ7" s="731"/>
      <c r="DA7" s="732"/>
      <c r="DB7" s="730" t="s">
        <v>555</v>
      </c>
      <c r="DC7" s="731"/>
      <c r="DD7" s="731"/>
      <c r="DE7" s="731"/>
      <c r="DF7" s="732"/>
      <c r="DG7" s="730" t="s">
        <v>555</v>
      </c>
      <c r="DH7" s="731"/>
      <c r="DI7" s="731"/>
      <c r="DJ7" s="731"/>
      <c r="DK7" s="732"/>
      <c r="DL7" s="730" t="s">
        <v>555</v>
      </c>
      <c r="DM7" s="731"/>
      <c r="DN7" s="731"/>
      <c r="DO7" s="731"/>
      <c r="DP7" s="732"/>
      <c r="DQ7" s="730" t="s">
        <v>555</v>
      </c>
      <c r="DR7" s="731"/>
      <c r="DS7" s="731"/>
      <c r="DT7" s="731"/>
      <c r="DU7" s="732"/>
      <c r="DV7" s="733"/>
      <c r="DW7" s="734"/>
      <c r="DX7" s="734"/>
      <c r="DY7" s="734"/>
      <c r="DZ7" s="735"/>
      <c r="EA7" s="216"/>
    </row>
    <row r="8" spans="1:131" s="217" customFormat="1" ht="26.25" customHeight="1" x14ac:dyDescent="0.2">
      <c r="A8" s="220">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t="s">
        <v>550</v>
      </c>
      <c r="BT8" s="761"/>
      <c r="BU8" s="761"/>
      <c r="BV8" s="761"/>
      <c r="BW8" s="761"/>
      <c r="BX8" s="761"/>
      <c r="BY8" s="761"/>
      <c r="BZ8" s="761"/>
      <c r="CA8" s="761"/>
      <c r="CB8" s="761"/>
      <c r="CC8" s="761"/>
      <c r="CD8" s="761"/>
      <c r="CE8" s="761"/>
      <c r="CF8" s="761"/>
      <c r="CG8" s="762"/>
      <c r="CH8" s="763">
        <v>-2</v>
      </c>
      <c r="CI8" s="764"/>
      <c r="CJ8" s="764"/>
      <c r="CK8" s="764"/>
      <c r="CL8" s="765"/>
      <c r="CM8" s="763">
        <v>69</v>
      </c>
      <c r="CN8" s="764"/>
      <c r="CO8" s="764"/>
      <c r="CP8" s="764"/>
      <c r="CQ8" s="765"/>
      <c r="CR8" s="763">
        <v>70</v>
      </c>
      <c r="CS8" s="764"/>
      <c r="CT8" s="764"/>
      <c r="CU8" s="764"/>
      <c r="CV8" s="765"/>
      <c r="CW8" s="763">
        <v>12</v>
      </c>
      <c r="CX8" s="764"/>
      <c r="CY8" s="764"/>
      <c r="CZ8" s="764"/>
      <c r="DA8" s="765"/>
      <c r="DB8" s="763" t="s">
        <v>555</v>
      </c>
      <c r="DC8" s="764"/>
      <c r="DD8" s="764"/>
      <c r="DE8" s="764"/>
      <c r="DF8" s="765"/>
      <c r="DG8" s="763" t="s">
        <v>555</v>
      </c>
      <c r="DH8" s="764"/>
      <c r="DI8" s="764"/>
      <c r="DJ8" s="764"/>
      <c r="DK8" s="765"/>
      <c r="DL8" s="763" t="s">
        <v>555</v>
      </c>
      <c r="DM8" s="764"/>
      <c r="DN8" s="764"/>
      <c r="DO8" s="764"/>
      <c r="DP8" s="765"/>
      <c r="DQ8" s="763" t="s">
        <v>555</v>
      </c>
      <c r="DR8" s="764"/>
      <c r="DS8" s="764"/>
      <c r="DT8" s="764"/>
      <c r="DU8" s="765"/>
      <c r="DV8" s="760"/>
      <c r="DW8" s="761"/>
      <c r="DX8" s="761"/>
      <c r="DY8" s="761"/>
      <c r="DZ8" s="766"/>
      <c r="EA8" s="216"/>
    </row>
    <row r="9" spans="1:131" s="217" customFormat="1" ht="26.25" customHeight="1" x14ac:dyDescent="0.2">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t="s">
        <v>551</v>
      </c>
      <c r="BT9" s="761"/>
      <c r="BU9" s="761"/>
      <c r="BV9" s="761"/>
      <c r="BW9" s="761"/>
      <c r="BX9" s="761"/>
      <c r="BY9" s="761"/>
      <c r="BZ9" s="761"/>
      <c r="CA9" s="761"/>
      <c r="CB9" s="761"/>
      <c r="CC9" s="761"/>
      <c r="CD9" s="761"/>
      <c r="CE9" s="761"/>
      <c r="CF9" s="761"/>
      <c r="CG9" s="762"/>
      <c r="CH9" s="763">
        <v>0</v>
      </c>
      <c r="CI9" s="764"/>
      <c r="CJ9" s="764"/>
      <c r="CK9" s="764"/>
      <c r="CL9" s="765"/>
      <c r="CM9" s="763">
        <v>141</v>
      </c>
      <c r="CN9" s="764"/>
      <c r="CO9" s="764"/>
      <c r="CP9" s="764"/>
      <c r="CQ9" s="765"/>
      <c r="CR9" s="763">
        <v>63</v>
      </c>
      <c r="CS9" s="764"/>
      <c r="CT9" s="764"/>
      <c r="CU9" s="764"/>
      <c r="CV9" s="765"/>
      <c r="CW9" s="763" t="s">
        <v>491</v>
      </c>
      <c r="CX9" s="764"/>
      <c r="CY9" s="764"/>
      <c r="CZ9" s="764"/>
      <c r="DA9" s="765"/>
      <c r="DB9" s="763" t="s">
        <v>555</v>
      </c>
      <c r="DC9" s="764"/>
      <c r="DD9" s="764"/>
      <c r="DE9" s="764"/>
      <c r="DF9" s="765"/>
      <c r="DG9" s="763" t="s">
        <v>555</v>
      </c>
      <c r="DH9" s="764"/>
      <c r="DI9" s="764"/>
      <c r="DJ9" s="764"/>
      <c r="DK9" s="765"/>
      <c r="DL9" s="763" t="s">
        <v>555</v>
      </c>
      <c r="DM9" s="764"/>
      <c r="DN9" s="764"/>
      <c r="DO9" s="764"/>
      <c r="DP9" s="765"/>
      <c r="DQ9" s="763" t="s">
        <v>555</v>
      </c>
      <c r="DR9" s="764"/>
      <c r="DS9" s="764"/>
      <c r="DT9" s="764"/>
      <c r="DU9" s="765"/>
      <c r="DV9" s="760"/>
      <c r="DW9" s="761"/>
      <c r="DX9" s="761"/>
      <c r="DY9" s="761"/>
      <c r="DZ9" s="766"/>
      <c r="EA9" s="216"/>
    </row>
    <row r="10" spans="1:131" s="217" customFormat="1" ht="26.25" customHeight="1" x14ac:dyDescent="0.2">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t="s">
        <v>552</v>
      </c>
      <c r="BT10" s="761"/>
      <c r="BU10" s="761"/>
      <c r="BV10" s="761"/>
      <c r="BW10" s="761"/>
      <c r="BX10" s="761"/>
      <c r="BY10" s="761"/>
      <c r="BZ10" s="761"/>
      <c r="CA10" s="761"/>
      <c r="CB10" s="761"/>
      <c r="CC10" s="761"/>
      <c r="CD10" s="761"/>
      <c r="CE10" s="761"/>
      <c r="CF10" s="761"/>
      <c r="CG10" s="762"/>
      <c r="CH10" s="763">
        <v>2</v>
      </c>
      <c r="CI10" s="764"/>
      <c r="CJ10" s="764"/>
      <c r="CK10" s="764"/>
      <c r="CL10" s="765"/>
      <c r="CM10" s="763">
        <v>43</v>
      </c>
      <c r="CN10" s="764"/>
      <c r="CO10" s="764"/>
      <c r="CP10" s="764"/>
      <c r="CQ10" s="765"/>
      <c r="CR10" s="763">
        <v>25</v>
      </c>
      <c r="CS10" s="764"/>
      <c r="CT10" s="764"/>
      <c r="CU10" s="764"/>
      <c r="CV10" s="765"/>
      <c r="CW10" s="763">
        <v>15</v>
      </c>
      <c r="CX10" s="764"/>
      <c r="CY10" s="764"/>
      <c r="CZ10" s="764"/>
      <c r="DA10" s="765"/>
      <c r="DB10" s="763" t="s">
        <v>555</v>
      </c>
      <c r="DC10" s="764"/>
      <c r="DD10" s="764"/>
      <c r="DE10" s="764"/>
      <c r="DF10" s="765"/>
      <c r="DG10" s="763" t="s">
        <v>555</v>
      </c>
      <c r="DH10" s="764"/>
      <c r="DI10" s="764"/>
      <c r="DJ10" s="764"/>
      <c r="DK10" s="765"/>
      <c r="DL10" s="763" t="s">
        <v>555</v>
      </c>
      <c r="DM10" s="764"/>
      <c r="DN10" s="764"/>
      <c r="DO10" s="764"/>
      <c r="DP10" s="765"/>
      <c r="DQ10" s="763" t="s">
        <v>555</v>
      </c>
      <c r="DR10" s="764"/>
      <c r="DS10" s="764"/>
      <c r="DT10" s="764"/>
      <c r="DU10" s="765"/>
      <c r="DV10" s="760"/>
      <c r="DW10" s="761"/>
      <c r="DX10" s="761"/>
      <c r="DY10" s="761"/>
      <c r="DZ10" s="766"/>
      <c r="EA10" s="216"/>
    </row>
    <row r="11" spans="1:131" s="217" customFormat="1" ht="26.25" customHeight="1" x14ac:dyDescent="0.2">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t="s">
        <v>553</v>
      </c>
      <c r="BT11" s="761"/>
      <c r="BU11" s="761"/>
      <c r="BV11" s="761"/>
      <c r="BW11" s="761"/>
      <c r="BX11" s="761"/>
      <c r="BY11" s="761"/>
      <c r="BZ11" s="761"/>
      <c r="CA11" s="761"/>
      <c r="CB11" s="761"/>
      <c r="CC11" s="761"/>
      <c r="CD11" s="761"/>
      <c r="CE11" s="761"/>
      <c r="CF11" s="761"/>
      <c r="CG11" s="762"/>
      <c r="CH11" s="763">
        <v>23</v>
      </c>
      <c r="CI11" s="764"/>
      <c r="CJ11" s="764"/>
      <c r="CK11" s="764"/>
      <c r="CL11" s="765"/>
      <c r="CM11" s="763">
        <v>9</v>
      </c>
      <c r="CN11" s="764"/>
      <c r="CO11" s="764"/>
      <c r="CP11" s="764"/>
      <c r="CQ11" s="765"/>
      <c r="CR11" s="763">
        <v>2</v>
      </c>
      <c r="CS11" s="764"/>
      <c r="CT11" s="764"/>
      <c r="CU11" s="764"/>
      <c r="CV11" s="765"/>
      <c r="CW11" s="763">
        <v>20</v>
      </c>
      <c r="CX11" s="764"/>
      <c r="CY11" s="764"/>
      <c r="CZ11" s="764"/>
      <c r="DA11" s="765"/>
      <c r="DB11" s="763" t="s">
        <v>555</v>
      </c>
      <c r="DC11" s="764"/>
      <c r="DD11" s="764"/>
      <c r="DE11" s="764"/>
      <c r="DF11" s="765"/>
      <c r="DG11" s="763" t="s">
        <v>555</v>
      </c>
      <c r="DH11" s="764"/>
      <c r="DI11" s="764"/>
      <c r="DJ11" s="764"/>
      <c r="DK11" s="765"/>
      <c r="DL11" s="763" t="s">
        <v>555</v>
      </c>
      <c r="DM11" s="764"/>
      <c r="DN11" s="764"/>
      <c r="DO11" s="764"/>
      <c r="DP11" s="765"/>
      <c r="DQ11" s="763" t="s">
        <v>555</v>
      </c>
      <c r="DR11" s="764"/>
      <c r="DS11" s="764"/>
      <c r="DT11" s="764"/>
      <c r="DU11" s="765"/>
      <c r="DV11" s="760"/>
      <c r="DW11" s="761"/>
      <c r="DX11" s="761"/>
      <c r="DY11" s="761"/>
      <c r="DZ11" s="766"/>
      <c r="EA11" s="216"/>
    </row>
    <row r="12" spans="1:131" s="217" customFormat="1" ht="26.25" customHeight="1" x14ac:dyDescent="0.2">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t="s">
        <v>554</v>
      </c>
      <c r="BT12" s="761"/>
      <c r="BU12" s="761"/>
      <c r="BV12" s="761"/>
      <c r="BW12" s="761"/>
      <c r="BX12" s="761"/>
      <c r="BY12" s="761"/>
      <c r="BZ12" s="761"/>
      <c r="CA12" s="761"/>
      <c r="CB12" s="761"/>
      <c r="CC12" s="761"/>
      <c r="CD12" s="761"/>
      <c r="CE12" s="761"/>
      <c r="CF12" s="761"/>
      <c r="CG12" s="762"/>
      <c r="CH12" s="763">
        <v>-28</v>
      </c>
      <c r="CI12" s="764"/>
      <c r="CJ12" s="764"/>
      <c r="CK12" s="764"/>
      <c r="CL12" s="765"/>
      <c r="CM12" s="763">
        <v>-13</v>
      </c>
      <c r="CN12" s="764"/>
      <c r="CO12" s="764"/>
      <c r="CP12" s="764"/>
      <c r="CQ12" s="765"/>
      <c r="CR12" s="763">
        <v>17</v>
      </c>
      <c r="CS12" s="764"/>
      <c r="CT12" s="764"/>
      <c r="CU12" s="764"/>
      <c r="CV12" s="765"/>
      <c r="CW12" s="763" t="s">
        <v>491</v>
      </c>
      <c r="CX12" s="764"/>
      <c r="CY12" s="764"/>
      <c r="CZ12" s="764"/>
      <c r="DA12" s="765"/>
      <c r="DB12" s="763" t="s">
        <v>555</v>
      </c>
      <c r="DC12" s="764"/>
      <c r="DD12" s="764"/>
      <c r="DE12" s="764"/>
      <c r="DF12" s="765"/>
      <c r="DG12" s="763" t="s">
        <v>555</v>
      </c>
      <c r="DH12" s="764"/>
      <c r="DI12" s="764"/>
      <c r="DJ12" s="764"/>
      <c r="DK12" s="765"/>
      <c r="DL12" s="763" t="s">
        <v>555</v>
      </c>
      <c r="DM12" s="764"/>
      <c r="DN12" s="764"/>
      <c r="DO12" s="764"/>
      <c r="DP12" s="765"/>
      <c r="DQ12" s="763" t="s">
        <v>555</v>
      </c>
      <c r="DR12" s="764"/>
      <c r="DS12" s="764"/>
      <c r="DT12" s="764"/>
      <c r="DU12" s="765"/>
      <c r="DV12" s="760"/>
      <c r="DW12" s="761"/>
      <c r="DX12" s="761"/>
      <c r="DY12" s="761"/>
      <c r="DZ12" s="766"/>
      <c r="EA12" s="216"/>
    </row>
    <row r="13" spans="1:131" s="217" customFormat="1" ht="26.25" customHeight="1" x14ac:dyDescent="0.2">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x14ac:dyDescent="0.2">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x14ac:dyDescent="0.2">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x14ac:dyDescent="0.2">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x14ac:dyDescent="0.2">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x14ac:dyDescent="0.2">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x14ac:dyDescent="0.2">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x14ac:dyDescent="0.2">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x14ac:dyDescent="0.25">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x14ac:dyDescent="0.2">
      <c r="A22" s="220">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375</v>
      </c>
      <c r="BA22" s="793"/>
      <c r="BB22" s="793"/>
      <c r="BC22" s="793"/>
      <c r="BD22" s="794"/>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x14ac:dyDescent="0.25">
      <c r="A23" s="222" t="s">
        <v>376</v>
      </c>
      <c r="B23" s="776" t="s">
        <v>377</v>
      </c>
      <c r="C23" s="777"/>
      <c r="D23" s="777"/>
      <c r="E23" s="777"/>
      <c r="F23" s="777"/>
      <c r="G23" s="777"/>
      <c r="H23" s="777"/>
      <c r="I23" s="777"/>
      <c r="J23" s="777"/>
      <c r="K23" s="777"/>
      <c r="L23" s="777"/>
      <c r="M23" s="777"/>
      <c r="N23" s="777"/>
      <c r="O23" s="777"/>
      <c r="P23" s="778"/>
      <c r="Q23" s="779">
        <v>25586</v>
      </c>
      <c r="R23" s="780"/>
      <c r="S23" s="780"/>
      <c r="T23" s="780"/>
      <c r="U23" s="780"/>
      <c r="V23" s="780">
        <v>24845</v>
      </c>
      <c r="W23" s="780"/>
      <c r="X23" s="780"/>
      <c r="Y23" s="780"/>
      <c r="Z23" s="780"/>
      <c r="AA23" s="780">
        <v>741</v>
      </c>
      <c r="AB23" s="780"/>
      <c r="AC23" s="780"/>
      <c r="AD23" s="780"/>
      <c r="AE23" s="781"/>
      <c r="AF23" s="782">
        <v>624</v>
      </c>
      <c r="AG23" s="780"/>
      <c r="AH23" s="780"/>
      <c r="AI23" s="780"/>
      <c r="AJ23" s="783"/>
      <c r="AK23" s="784"/>
      <c r="AL23" s="785"/>
      <c r="AM23" s="785"/>
      <c r="AN23" s="785"/>
      <c r="AO23" s="785"/>
      <c r="AP23" s="780">
        <v>20934</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x14ac:dyDescent="0.2">
      <c r="A24" s="795" t="s">
        <v>378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x14ac:dyDescent="0.25">
      <c r="A25" s="712" t="s">
        <v>379</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357</v>
      </c>
      <c r="B26" s="715"/>
      <c r="C26" s="715"/>
      <c r="D26" s="715"/>
      <c r="E26" s="715"/>
      <c r="F26" s="715"/>
      <c r="G26" s="715"/>
      <c r="H26" s="715"/>
      <c r="I26" s="715"/>
      <c r="J26" s="715"/>
      <c r="K26" s="715"/>
      <c r="L26" s="715"/>
      <c r="M26" s="715"/>
      <c r="N26" s="715"/>
      <c r="O26" s="715"/>
      <c r="P26" s="716"/>
      <c r="Q26" s="720" t="s">
        <v>380</v>
      </c>
      <c r="R26" s="721"/>
      <c r="S26" s="721"/>
      <c r="T26" s="721"/>
      <c r="U26" s="722"/>
      <c r="V26" s="720" t="s">
        <v>381</v>
      </c>
      <c r="W26" s="721"/>
      <c r="X26" s="721"/>
      <c r="Y26" s="721"/>
      <c r="Z26" s="722"/>
      <c r="AA26" s="720" t="s">
        <v>382</v>
      </c>
      <c r="AB26" s="721"/>
      <c r="AC26" s="721"/>
      <c r="AD26" s="721"/>
      <c r="AE26" s="721"/>
      <c r="AF26" s="801" t="s">
        <v>383</v>
      </c>
      <c r="AG26" s="802"/>
      <c r="AH26" s="802"/>
      <c r="AI26" s="802"/>
      <c r="AJ26" s="803"/>
      <c r="AK26" s="721" t="s">
        <v>384</v>
      </c>
      <c r="AL26" s="721"/>
      <c r="AM26" s="721"/>
      <c r="AN26" s="721"/>
      <c r="AO26" s="722"/>
      <c r="AP26" s="720" t="s">
        <v>385</v>
      </c>
      <c r="AQ26" s="721"/>
      <c r="AR26" s="721"/>
      <c r="AS26" s="721"/>
      <c r="AT26" s="722"/>
      <c r="AU26" s="720" t="s">
        <v>386</v>
      </c>
      <c r="AV26" s="721"/>
      <c r="AW26" s="721"/>
      <c r="AX26" s="721"/>
      <c r="AY26" s="722"/>
      <c r="AZ26" s="720" t="s">
        <v>387</v>
      </c>
      <c r="BA26" s="721"/>
      <c r="BB26" s="721"/>
      <c r="BC26" s="721"/>
      <c r="BD26" s="722"/>
      <c r="BE26" s="720" t="s">
        <v>364</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4">
        <v>1</v>
      </c>
      <c r="B28" s="736" t="s">
        <v>388</v>
      </c>
      <c r="C28" s="737"/>
      <c r="D28" s="737"/>
      <c r="E28" s="737"/>
      <c r="F28" s="737"/>
      <c r="G28" s="737"/>
      <c r="H28" s="737"/>
      <c r="I28" s="737"/>
      <c r="J28" s="737"/>
      <c r="K28" s="737"/>
      <c r="L28" s="737"/>
      <c r="M28" s="737"/>
      <c r="N28" s="737"/>
      <c r="O28" s="737"/>
      <c r="P28" s="738"/>
      <c r="Q28" s="809">
        <v>3966</v>
      </c>
      <c r="R28" s="810"/>
      <c r="S28" s="810"/>
      <c r="T28" s="810"/>
      <c r="U28" s="810"/>
      <c r="V28" s="810">
        <v>3952</v>
      </c>
      <c r="W28" s="810"/>
      <c r="X28" s="810"/>
      <c r="Y28" s="810"/>
      <c r="Z28" s="810"/>
      <c r="AA28" s="810">
        <v>14</v>
      </c>
      <c r="AB28" s="810"/>
      <c r="AC28" s="810"/>
      <c r="AD28" s="810"/>
      <c r="AE28" s="811"/>
      <c r="AF28" s="812">
        <v>14</v>
      </c>
      <c r="AG28" s="810"/>
      <c r="AH28" s="810"/>
      <c r="AI28" s="810"/>
      <c r="AJ28" s="813"/>
      <c r="AK28" s="814">
        <v>323</v>
      </c>
      <c r="AL28" s="815"/>
      <c r="AM28" s="815"/>
      <c r="AN28" s="815"/>
      <c r="AO28" s="815"/>
      <c r="AP28" s="815" t="s">
        <v>555</v>
      </c>
      <c r="AQ28" s="815"/>
      <c r="AR28" s="815"/>
      <c r="AS28" s="815"/>
      <c r="AT28" s="815"/>
      <c r="AU28" s="815" t="s">
        <v>555</v>
      </c>
      <c r="AV28" s="815"/>
      <c r="AW28" s="815"/>
      <c r="AX28" s="815"/>
      <c r="AY28" s="815"/>
      <c r="AZ28" s="816"/>
      <c r="BA28" s="816"/>
      <c r="BB28" s="816"/>
      <c r="BC28" s="816"/>
      <c r="BD28" s="816"/>
      <c r="BE28" s="807"/>
      <c r="BF28" s="807"/>
      <c r="BG28" s="807"/>
      <c r="BH28" s="807"/>
      <c r="BI28" s="808"/>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4">
        <v>2</v>
      </c>
      <c r="B29" s="767" t="s">
        <v>389</v>
      </c>
      <c r="C29" s="768"/>
      <c r="D29" s="768"/>
      <c r="E29" s="768"/>
      <c r="F29" s="768"/>
      <c r="G29" s="768"/>
      <c r="H29" s="768"/>
      <c r="I29" s="768"/>
      <c r="J29" s="768"/>
      <c r="K29" s="768"/>
      <c r="L29" s="768"/>
      <c r="M29" s="768"/>
      <c r="N29" s="768"/>
      <c r="O29" s="768"/>
      <c r="P29" s="769"/>
      <c r="Q29" s="770">
        <v>15</v>
      </c>
      <c r="R29" s="771"/>
      <c r="S29" s="771"/>
      <c r="T29" s="771"/>
      <c r="U29" s="771"/>
      <c r="V29" s="771">
        <v>15</v>
      </c>
      <c r="W29" s="771"/>
      <c r="X29" s="771"/>
      <c r="Y29" s="771"/>
      <c r="Z29" s="771"/>
      <c r="AA29" s="771">
        <v>0</v>
      </c>
      <c r="AB29" s="771"/>
      <c r="AC29" s="771"/>
      <c r="AD29" s="771"/>
      <c r="AE29" s="772"/>
      <c r="AF29" s="773">
        <v>0</v>
      </c>
      <c r="AG29" s="774"/>
      <c r="AH29" s="774"/>
      <c r="AI29" s="774"/>
      <c r="AJ29" s="775"/>
      <c r="AK29" s="821">
        <v>10</v>
      </c>
      <c r="AL29" s="817"/>
      <c r="AM29" s="817"/>
      <c r="AN29" s="817"/>
      <c r="AO29" s="817"/>
      <c r="AP29" s="817" t="s">
        <v>555</v>
      </c>
      <c r="AQ29" s="817"/>
      <c r="AR29" s="817"/>
      <c r="AS29" s="817"/>
      <c r="AT29" s="817"/>
      <c r="AU29" s="817" t="s">
        <v>555</v>
      </c>
      <c r="AV29" s="817"/>
      <c r="AW29" s="817"/>
      <c r="AX29" s="817"/>
      <c r="AY29" s="817"/>
      <c r="AZ29" s="818"/>
      <c r="BA29" s="818"/>
      <c r="BB29" s="818"/>
      <c r="BC29" s="818"/>
      <c r="BD29" s="818"/>
      <c r="BE29" s="819"/>
      <c r="BF29" s="819"/>
      <c r="BG29" s="819"/>
      <c r="BH29" s="819"/>
      <c r="BI29" s="820"/>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4">
        <v>3</v>
      </c>
      <c r="B30" s="767" t="s">
        <v>390</v>
      </c>
      <c r="C30" s="768"/>
      <c r="D30" s="768"/>
      <c r="E30" s="768"/>
      <c r="F30" s="768"/>
      <c r="G30" s="768"/>
      <c r="H30" s="768"/>
      <c r="I30" s="768"/>
      <c r="J30" s="768"/>
      <c r="K30" s="768"/>
      <c r="L30" s="768"/>
      <c r="M30" s="768"/>
      <c r="N30" s="768"/>
      <c r="O30" s="768"/>
      <c r="P30" s="769"/>
      <c r="Q30" s="770">
        <v>4536</v>
      </c>
      <c r="R30" s="771"/>
      <c r="S30" s="771"/>
      <c r="T30" s="771"/>
      <c r="U30" s="771"/>
      <c r="V30" s="771">
        <v>4442</v>
      </c>
      <c r="W30" s="771"/>
      <c r="X30" s="771"/>
      <c r="Y30" s="771"/>
      <c r="Z30" s="771"/>
      <c r="AA30" s="771">
        <v>94</v>
      </c>
      <c r="AB30" s="771"/>
      <c r="AC30" s="771"/>
      <c r="AD30" s="771"/>
      <c r="AE30" s="772"/>
      <c r="AF30" s="773">
        <v>94</v>
      </c>
      <c r="AG30" s="774"/>
      <c r="AH30" s="774"/>
      <c r="AI30" s="774"/>
      <c r="AJ30" s="775"/>
      <c r="AK30" s="821">
        <v>682</v>
      </c>
      <c r="AL30" s="817"/>
      <c r="AM30" s="817"/>
      <c r="AN30" s="817"/>
      <c r="AO30" s="817"/>
      <c r="AP30" s="817" t="s">
        <v>555</v>
      </c>
      <c r="AQ30" s="817"/>
      <c r="AR30" s="817"/>
      <c r="AS30" s="817"/>
      <c r="AT30" s="817"/>
      <c r="AU30" s="817" t="s">
        <v>555</v>
      </c>
      <c r="AV30" s="817"/>
      <c r="AW30" s="817"/>
      <c r="AX30" s="817"/>
      <c r="AY30" s="817"/>
      <c r="AZ30" s="818"/>
      <c r="BA30" s="818"/>
      <c r="BB30" s="818"/>
      <c r="BC30" s="818"/>
      <c r="BD30" s="818"/>
      <c r="BE30" s="819"/>
      <c r="BF30" s="819"/>
      <c r="BG30" s="819"/>
      <c r="BH30" s="819"/>
      <c r="BI30" s="820"/>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4">
        <v>4</v>
      </c>
      <c r="B31" s="767" t="s">
        <v>391</v>
      </c>
      <c r="C31" s="768"/>
      <c r="D31" s="768"/>
      <c r="E31" s="768"/>
      <c r="F31" s="768"/>
      <c r="G31" s="768"/>
      <c r="H31" s="768"/>
      <c r="I31" s="768"/>
      <c r="J31" s="768"/>
      <c r="K31" s="768"/>
      <c r="L31" s="768"/>
      <c r="M31" s="768"/>
      <c r="N31" s="768"/>
      <c r="O31" s="768"/>
      <c r="P31" s="769"/>
      <c r="Q31" s="770">
        <v>749</v>
      </c>
      <c r="R31" s="771"/>
      <c r="S31" s="771"/>
      <c r="T31" s="771"/>
      <c r="U31" s="771"/>
      <c r="V31" s="771">
        <v>749</v>
      </c>
      <c r="W31" s="771"/>
      <c r="X31" s="771"/>
      <c r="Y31" s="771"/>
      <c r="Z31" s="771"/>
      <c r="AA31" s="771">
        <v>0</v>
      </c>
      <c r="AB31" s="771"/>
      <c r="AC31" s="771"/>
      <c r="AD31" s="771"/>
      <c r="AE31" s="772"/>
      <c r="AF31" s="773">
        <v>0</v>
      </c>
      <c r="AG31" s="774"/>
      <c r="AH31" s="774"/>
      <c r="AI31" s="774"/>
      <c r="AJ31" s="775"/>
      <c r="AK31" s="821">
        <v>174</v>
      </c>
      <c r="AL31" s="817"/>
      <c r="AM31" s="817"/>
      <c r="AN31" s="817"/>
      <c r="AO31" s="817"/>
      <c r="AP31" s="817" t="s">
        <v>555</v>
      </c>
      <c r="AQ31" s="817"/>
      <c r="AR31" s="817"/>
      <c r="AS31" s="817"/>
      <c r="AT31" s="817"/>
      <c r="AU31" s="817" t="s">
        <v>555</v>
      </c>
      <c r="AV31" s="817"/>
      <c r="AW31" s="817"/>
      <c r="AX31" s="817"/>
      <c r="AY31" s="817"/>
      <c r="AZ31" s="818"/>
      <c r="BA31" s="818"/>
      <c r="BB31" s="818"/>
      <c r="BC31" s="818"/>
      <c r="BD31" s="818"/>
      <c r="BE31" s="819"/>
      <c r="BF31" s="819"/>
      <c r="BG31" s="819"/>
      <c r="BH31" s="819"/>
      <c r="BI31" s="820"/>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4">
        <v>5</v>
      </c>
      <c r="B32" s="767" t="s">
        <v>392</v>
      </c>
      <c r="C32" s="768"/>
      <c r="D32" s="768"/>
      <c r="E32" s="768"/>
      <c r="F32" s="768"/>
      <c r="G32" s="768"/>
      <c r="H32" s="768"/>
      <c r="I32" s="768"/>
      <c r="J32" s="768"/>
      <c r="K32" s="768"/>
      <c r="L32" s="768"/>
      <c r="M32" s="768"/>
      <c r="N32" s="768"/>
      <c r="O32" s="768"/>
      <c r="P32" s="769"/>
      <c r="Q32" s="770">
        <v>923</v>
      </c>
      <c r="R32" s="771"/>
      <c r="S32" s="771"/>
      <c r="T32" s="771"/>
      <c r="U32" s="771"/>
      <c r="V32" s="771">
        <v>903</v>
      </c>
      <c r="W32" s="771"/>
      <c r="X32" s="771"/>
      <c r="Y32" s="771"/>
      <c r="Z32" s="771"/>
      <c r="AA32" s="771">
        <v>20</v>
      </c>
      <c r="AB32" s="771"/>
      <c r="AC32" s="771"/>
      <c r="AD32" s="771"/>
      <c r="AE32" s="772"/>
      <c r="AF32" s="773">
        <v>947</v>
      </c>
      <c r="AG32" s="774"/>
      <c r="AH32" s="774"/>
      <c r="AI32" s="774"/>
      <c r="AJ32" s="775"/>
      <c r="AK32" s="821">
        <v>52</v>
      </c>
      <c r="AL32" s="817"/>
      <c r="AM32" s="817"/>
      <c r="AN32" s="817"/>
      <c r="AO32" s="817"/>
      <c r="AP32" s="817">
        <v>3202</v>
      </c>
      <c r="AQ32" s="817"/>
      <c r="AR32" s="817"/>
      <c r="AS32" s="817"/>
      <c r="AT32" s="817"/>
      <c r="AU32" s="817">
        <v>192</v>
      </c>
      <c r="AV32" s="817"/>
      <c r="AW32" s="817"/>
      <c r="AX32" s="817"/>
      <c r="AY32" s="817"/>
      <c r="AZ32" s="818" t="s">
        <v>555</v>
      </c>
      <c r="BA32" s="818"/>
      <c r="BB32" s="818"/>
      <c r="BC32" s="818"/>
      <c r="BD32" s="818"/>
      <c r="BE32" s="819" t="s">
        <v>393</v>
      </c>
      <c r="BF32" s="819"/>
      <c r="BG32" s="819"/>
      <c r="BH32" s="819"/>
      <c r="BI32" s="820"/>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4">
        <v>6</v>
      </c>
      <c r="B33" s="767" t="s">
        <v>394</v>
      </c>
      <c r="C33" s="768"/>
      <c r="D33" s="768"/>
      <c r="E33" s="768"/>
      <c r="F33" s="768"/>
      <c r="G33" s="768"/>
      <c r="H33" s="768"/>
      <c r="I33" s="768"/>
      <c r="J33" s="768"/>
      <c r="K33" s="768"/>
      <c r="L33" s="768"/>
      <c r="M33" s="768"/>
      <c r="N33" s="768"/>
      <c r="O33" s="768"/>
      <c r="P33" s="769"/>
      <c r="Q33" s="770">
        <v>1815</v>
      </c>
      <c r="R33" s="771"/>
      <c r="S33" s="771"/>
      <c r="T33" s="771"/>
      <c r="U33" s="771"/>
      <c r="V33" s="771">
        <v>2056</v>
      </c>
      <c r="W33" s="771"/>
      <c r="X33" s="771"/>
      <c r="Y33" s="771"/>
      <c r="Z33" s="771"/>
      <c r="AA33" s="771">
        <v>-241</v>
      </c>
      <c r="AB33" s="771"/>
      <c r="AC33" s="771"/>
      <c r="AD33" s="771"/>
      <c r="AE33" s="772"/>
      <c r="AF33" s="773">
        <v>866</v>
      </c>
      <c r="AG33" s="774"/>
      <c r="AH33" s="774"/>
      <c r="AI33" s="774"/>
      <c r="AJ33" s="775"/>
      <c r="AK33" s="821">
        <v>221</v>
      </c>
      <c r="AL33" s="817"/>
      <c r="AM33" s="817"/>
      <c r="AN33" s="817"/>
      <c r="AO33" s="817"/>
      <c r="AP33" s="817">
        <v>2016</v>
      </c>
      <c r="AQ33" s="817"/>
      <c r="AR33" s="817"/>
      <c r="AS33" s="817"/>
      <c r="AT33" s="817"/>
      <c r="AU33" s="817">
        <v>1066</v>
      </c>
      <c r="AV33" s="817"/>
      <c r="AW33" s="817"/>
      <c r="AX33" s="817"/>
      <c r="AY33" s="817"/>
      <c r="AZ33" s="818" t="s">
        <v>555</v>
      </c>
      <c r="BA33" s="818"/>
      <c r="BB33" s="818"/>
      <c r="BC33" s="818"/>
      <c r="BD33" s="818"/>
      <c r="BE33" s="819" t="s">
        <v>393</v>
      </c>
      <c r="BF33" s="819"/>
      <c r="BG33" s="819"/>
      <c r="BH33" s="819"/>
      <c r="BI33" s="820"/>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4">
        <v>7</v>
      </c>
      <c r="B34" s="767" t="s">
        <v>395</v>
      </c>
      <c r="C34" s="768"/>
      <c r="D34" s="768"/>
      <c r="E34" s="768"/>
      <c r="F34" s="768"/>
      <c r="G34" s="768"/>
      <c r="H34" s="768"/>
      <c r="I34" s="768"/>
      <c r="J34" s="768"/>
      <c r="K34" s="768"/>
      <c r="L34" s="768"/>
      <c r="M34" s="768"/>
      <c r="N34" s="768"/>
      <c r="O34" s="768"/>
      <c r="P34" s="769"/>
      <c r="Q34" s="770">
        <v>1419</v>
      </c>
      <c r="R34" s="771"/>
      <c r="S34" s="771"/>
      <c r="T34" s="771"/>
      <c r="U34" s="771"/>
      <c r="V34" s="771">
        <v>1395</v>
      </c>
      <c r="W34" s="771"/>
      <c r="X34" s="771"/>
      <c r="Y34" s="771"/>
      <c r="Z34" s="771"/>
      <c r="AA34" s="771">
        <v>23</v>
      </c>
      <c r="AB34" s="771"/>
      <c r="AC34" s="771"/>
      <c r="AD34" s="771"/>
      <c r="AE34" s="772"/>
      <c r="AF34" s="773">
        <v>381</v>
      </c>
      <c r="AG34" s="774"/>
      <c r="AH34" s="774"/>
      <c r="AI34" s="774"/>
      <c r="AJ34" s="775"/>
      <c r="AK34" s="821">
        <v>877</v>
      </c>
      <c r="AL34" s="817"/>
      <c r="AM34" s="817"/>
      <c r="AN34" s="817"/>
      <c r="AO34" s="817"/>
      <c r="AP34" s="817">
        <v>14008</v>
      </c>
      <c r="AQ34" s="817"/>
      <c r="AR34" s="817"/>
      <c r="AS34" s="817"/>
      <c r="AT34" s="817"/>
      <c r="AU34" s="817">
        <v>13518</v>
      </c>
      <c r="AV34" s="817"/>
      <c r="AW34" s="817"/>
      <c r="AX34" s="817"/>
      <c r="AY34" s="817"/>
      <c r="AZ34" s="818" t="s">
        <v>555</v>
      </c>
      <c r="BA34" s="818"/>
      <c r="BB34" s="818"/>
      <c r="BC34" s="818"/>
      <c r="BD34" s="818"/>
      <c r="BE34" s="819" t="s">
        <v>393</v>
      </c>
      <c r="BF34" s="819"/>
      <c r="BG34" s="819"/>
      <c r="BH34" s="819"/>
      <c r="BI34" s="820"/>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4">
        <v>8</v>
      </c>
      <c r="B35" s="767" t="s">
        <v>396</v>
      </c>
      <c r="C35" s="768"/>
      <c r="D35" s="768"/>
      <c r="E35" s="768"/>
      <c r="F35" s="768"/>
      <c r="G35" s="768"/>
      <c r="H35" s="768"/>
      <c r="I35" s="768"/>
      <c r="J35" s="768"/>
      <c r="K35" s="768"/>
      <c r="L35" s="768"/>
      <c r="M35" s="768"/>
      <c r="N35" s="768"/>
      <c r="O35" s="768"/>
      <c r="P35" s="769"/>
      <c r="Q35" s="770">
        <v>46</v>
      </c>
      <c r="R35" s="771"/>
      <c r="S35" s="771"/>
      <c r="T35" s="771"/>
      <c r="U35" s="771"/>
      <c r="V35" s="771">
        <v>0</v>
      </c>
      <c r="W35" s="771"/>
      <c r="X35" s="771"/>
      <c r="Y35" s="771"/>
      <c r="Z35" s="771"/>
      <c r="AA35" s="771">
        <v>45</v>
      </c>
      <c r="AB35" s="771"/>
      <c r="AC35" s="771"/>
      <c r="AD35" s="771"/>
      <c r="AE35" s="772"/>
      <c r="AF35" s="773">
        <v>45</v>
      </c>
      <c r="AG35" s="774"/>
      <c r="AH35" s="774"/>
      <c r="AI35" s="774"/>
      <c r="AJ35" s="775"/>
      <c r="AK35" s="821" t="s">
        <v>555</v>
      </c>
      <c r="AL35" s="817"/>
      <c r="AM35" s="817"/>
      <c r="AN35" s="817"/>
      <c r="AO35" s="817"/>
      <c r="AP35" s="817" t="s">
        <v>555</v>
      </c>
      <c r="AQ35" s="817"/>
      <c r="AR35" s="817"/>
      <c r="AS35" s="817"/>
      <c r="AT35" s="817"/>
      <c r="AU35" s="817" t="s">
        <v>555</v>
      </c>
      <c r="AV35" s="817"/>
      <c r="AW35" s="817"/>
      <c r="AX35" s="817"/>
      <c r="AY35" s="817"/>
      <c r="AZ35" s="818" t="s">
        <v>555</v>
      </c>
      <c r="BA35" s="818"/>
      <c r="BB35" s="818"/>
      <c r="BC35" s="818"/>
      <c r="BD35" s="818"/>
      <c r="BE35" s="819" t="s">
        <v>397</v>
      </c>
      <c r="BF35" s="819"/>
      <c r="BG35" s="819"/>
      <c r="BH35" s="819"/>
      <c r="BI35" s="820"/>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4">
        <v>9</v>
      </c>
      <c r="B36" s="767" t="s">
        <v>398</v>
      </c>
      <c r="C36" s="768"/>
      <c r="D36" s="768"/>
      <c r="E36" s="768"/>
      <c r="F36" s="768"/>
      <c r="G36" s="768"/>
      <c r="H36" s="768"/>
      <c r="I36" s="768"/>
      <c r="J36" s="768"/>
      <c r="K36" s="768"/>
      <c r="L36" s="768"/>
      <c r="M36" s="768"/>
      <c r="N36" s="768"/>
      <c r="O36" s="768"/>
      <c r="P36" s="769"/>
      <c r="Q36" s="770">
        <v>907</v>
      </c>
      <c r="R36" s="771"/>
      <c r="S36" s="771"/>
      <c r="T36" s="771"/>
      <c r="U36" s="771"/>
      <c r="V36" s="771">
        <v>897</v>
      </c>
      <c r="W36" s="771"/>
      <c r="X36" s="771"/>
      <c r="Y36" s="771"/>
      <c r="Z36" s="771"/>
      <c r="AA36" s="771">
        <v>10</v>
      </c>
      <c r="AB36" s="771"/>
      <c r="AC36" s="771"/>
      <c r="AD36" s="771"/>
      <c r="AE36" s="772"/>
      <c r="AF36" s="773">
        <v>10</v>
      </c>
      <c r="AG36" s="774"/>
      <c r="AH36" s="774"/>
      <c r="AI36" s="774"/>
      <c r="AJ36" s="775"/>
      <c r="AK36" s="821">
        <v>10</v>
      </c>
      <c r="AL36" s="817"/>
      <c r="AM36" s="817"/>
      <c r="AN36" s="817"/>
      <c r="AO36" s="817"/>
      <c r="AP36" s="817" t="s">
        <v>555</v>
      </c>
      <c r="AQ36" s="817"/>
      <c r="AR36" s="817"/>
      <c r="AS36" s="817"/>
      <c r="AT36" s="817"/>
      <c r="AU36" s="817" t="s">
        <v>555</v>
      </c>
      <c r="AV36" s="817"/>
      <c r="AW36" s="817"/>
      <c r="AX36" s="817"/>
      <c r="AY36" s="817"/>
      <c r="AZ36" s="818" t="s">
        <v>555</v>
      </c>
      <c r="BA36" s="818"/>
      <c r="BB36" s="818"/>
      <c r="BC36" s="818"/>
      <c r="BD36" s="818"/>
      <c r="BE36" s="819" t="s">
        <v>397</v>
      </c>
      <c r="BF36" s="819"/>
      <c r="BG36" s="819"/>
      <c r="BH36" s="819"/>
      <c r="BI36" s="820"/>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0">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0">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0">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0">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0">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0">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0">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0">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0">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0">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0">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0">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0">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399</v>
      </c>
      <c r="BK62" s="793"/>
      <c r="BL62" s="793"/>
      <c r="BM62" s="793"/>
      <c r="BN62" s="794"/>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2" t="s">
        <v>376</v>
      </c>
      <c r="B63" s="776" t="s">
        <v>400</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2357</v>
      </c>
      <c r="AG63" s="831"/>
      <c r="AH63" s="831"/>
      <c r="AI63" s="831"/>
      <c r="AJ63" s="832"/>
      <c r="AK63" s="833"/>
      <c r="AL63" s="828"/>
      <c r="AM63" s="828"/>
      <c r="AN63" s="828"/>
      <c r="AO63" s="828"/>
      <c r="AP63" s="831">
        <v>19226</v>
      </c>
      <c r="AQ63" s="831"/>
      <c r="AR63" s="831"/>
      <c r="AS63" s="831"/>
      <c r="AT63" s="831"/>
      <c r="AU63" s="831">
        <v>14776</v>
      </c>
      <c r="AV63" s="831"/>
      <c r="AW63" s="831"/>
      <c r="AX63" s="831"/>
      <c r="AY63" s="831"/>
      <c r="AZ63" s="835"/>
      <c r="BA63" s="835"/>
      <c r="BB63" s="835"/>
      <c r="BC63" s="835"/>
      <c r="BD63" s="835"/>
      <c r="BE63" s="836"/>
      <c r="BF63" s="836"/>
      <c r="BG63" s="836"/>
      <c r="BH63" s="836"/>
      <c r="BI63" s="837"/>
      <c r="BJ63" s="838" t="s">
        <v>122</v>
      </c>
      <c r="BK63" s="839"/>
      <c r="BL63" s="839"/>
      <c r="BM63" s="839"/>
      <c r="BN63" s="840"/>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401</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402</v>
      </c>
      <c r="B66" s="715"/>
      <c r="C66" s="715"/>
      <c r="D66" s="715"/>
      <c r="E66" s="715"/>
      <c r="F66" s="715"/>
      <c r="G66" s="715"/>
      <c r="H66" s="715"/>
      <c r="I66" s="715"/>
      <c r="J66" s="715"/>
      <c r="K66" s="715"/>
      <c r="L66" s="715"/>
      <c r="M66" s="715"/>
      <c r="N66" s="715"/>
      <c r="O66" s="715"/>
      <c r="P66" s="716"/>
      <c r="Q66" s="720" t="s">
        <v>380</v>
      </c>
      <c r="R66" s="721"/>
      <c r="S66" s="721"/>
      <c r="T66" s="721"/>
      <c r="U66" s="722"/>
      <c r="V66" s="720" t="s">
        <v>381</v>
      </c>
      <c r="W66" s="721"/>
      <c r="X66" s="721"/>
      <c r="Y66" s="721"/>
      <c r="Z66" s="722"/>
      <c r="AA66" s="720" t="s">
        <v>382</v>
      </c>
      <c r="AB66" s="721"/>
      <c r="AC66" s="721"/>
      <c r="AD66" s="721"/>
      <c r="AE66" s="722"/>
      <c r="AF66" s="841" t="s">
        <v>383</v>
      </c>
      <c r="AG66" s="802"/>
      <c r="AH66" s="802"/>
      <c r="AI66" s="802"/>
      <c r="AJ66" s="842"/>
      <c r="AK66" s="720" t="s">
        <v>384</v>
      </c>
      <c r="AL66" s="715"/>
      <c r="AM66" s="715"/>
      <c r="AN66" s="715"/>
      <c r="AO66" s="716"/>
      <c r="AP66" s="720" t="s">
        <v>385</v>
      </c>
      <c r="AQ66" s="721"/>
      <c r="AR66" s="721"/>
      <c r="AS66" s="721"/>
      <c r="AT66" s="722"/>
      <c r="AU66" s="720" t="s">
        <v>403</v>
      </c>
      <c r="AV66" s="721"/>
      <c r="AW66" s="721"/>
      <c r="AX66" s="721"/>
      <c r="AY66" s="722"/>
      <c r="AZ66" s="720" t="s">
        <v>364</v>
      </c>
      <c r="BA66" s="721"/>
      <c r="BB66" s="721"/>
      <c r="BC66" s="721"/>
      <c r="BD66" s="727"/>
      <c r="BE66" s="223"/>
      <c r="BF66" s="223"/>
      <c r="BG66" s="223"/>
      <c r="BH66" s="223"/>
      <c r="BI66" s="223"/>
      <c r="BJ66" s="223"/>
      <c r="BK66" s="223"/>
      <c r="BL66" s="223"/>
      <c r="BM66" s="223"/>
      <c r="BN66" s="223"/>
      <c r="BO66" s="223"/>
      <c r="BP66" s="223"/>
      <c r="BQ66" s="220">
        <v>60</v>
      </c>
      <c r="BR66" s="225"/>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2">
      <c r="A68" s="218">
        <v>1</v>
      </c>
      <c r="B68" s="856" t="s">
        <v>561</v>
      </c>
      <c r="C68" s="857"/>
      <c r="D68" s="857"/>
      <c r="E68" s="857"/>
      <c r="F68" s="857"/>
      <c r="G68" s="857"/>
      <c r="H68" s="857"/>
      <c r="I68" s="857"/>
      <c r="J68" s="857"/>
      <c r="K68" s="857"/>
      <c r="L68" s="857"/>
      <c r="M68" s="857"/>
      <c r="N68" s="857"/>
      <c r="O68" s="857"/>
      <c r="P68" s="858"/>
      <c r="Q68" s="859">
        <v>6260</v>
      </c>
      <c r="R68" s="853"/>
      <c r="S68" s="853"/>
      <c r="T68" s="853"/>
      <c r="U68" s="853"/>
      <c r="V68" s="853">
        <v>6817</v>
      </c>
      <c r="W68" s="853"/>
      <c r="X68" s="853"/>
      <c r="Y68" s="853"/>
      <c r="Z68" s="853"/>
      <c r="AA68" s="853">
        <v>-557</v>
      </c>
      <c r="AB68" s="853"/>
      <c r="AC68" s="853"/>
      <c r="AD68" s="853"/>
      <c r="AE68" s="853"/>
      <c r="AF68" s="853">
        <v>3266</v>
      </c>
      <c r="AG68" s="853"/>
      <c r="AH68" s="853"/>
      <c r="AI68" s="853"/>
      <c r="AJ68" s="853"/>
      <c r="AK68" s="853" t="s">
        <v>555</v>
      </c>
      <c r="AL68" s="853"/>
      <c r="AM68" s="853"/>
      <c r="AN68" s="853"/>
      <c r="AO68" s="853"/>
      <c r="AP68" s="853">
        <v>13755</v>
      </c>
      <c r="AQ68" s="853"/>
      <c r="AR68" s="853"/>
      <c r="AS68" s="853"/>
      <c r="AT68" s="853"/>
      <c r="AU68" s="853" t="s">
        <v>555</v>
      </c>
      <c r="AV68" s="853"/>
      <c r="AW68" s="853"/>
      <c r="AX68" s="853"/>
      <c r="AY68" s="853"/>
      <c r="AZ68" s="854"/>
      <c r="BA68" s="854"/>
      <c r="BB68" s="854"/>
      <c r="BC68" s="854"/>
      <c r="BD68" s="855"/>
      <c r="BE68" s="223"/>
      <c r="BF68" s="223"/>
      <c r="BG68" s="223"/>
      <c r="BH68" s="223"/>
      <c r="BI68" s="223"/>
      <c r="BJ68" s="223"/>
      <c r="BK68" s="223"/>
      <c r="BL68" s="223"/>
      <c r="BM68" s="223"/>
      <c r="BN68" s="223"/>
      <c r="BO68" s="223"/>
      <c r="BP68" s="223"/>
      <c r="BQ68" s="220">
        <v>62</v>
      </c>
      <c r="BR68" s="225"/>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2">
      <c r="A69" s="220">
        <v>2</v>
      </c>
      <c r="B69" s="860" t="s">
        <v>562</v>
      </c>
      <c r="C69" s="861"/>
      <c r="D69" s="861"/>
      <c r="E69" s="861"/>
      <c r="F69" s="861"/>
      <c r="G69" s="861"/>
      <c r="H69" s="861"/>
      <c r="I69" s="861"/>
      <c r="J69" s="861"/>
      <c r="K69" s="861"/>
      <c r="L69" s="861"/>
      <c r="M69" s="861"/>
      <c r="N69" s="861"/>
      <c r="O69" s="861"/>
      <c r="P69" s="862"/>
      <c r="Q69" s="863">
        <v>1199</v>
      </c>
      <c r="R69" s="817"/>
      <c r="S69" s="817"/>
      <c r="T69" s="817"/>
      <c r="U69" s="817"/>
      <c r="V69" s="817">
        <v>1199</v>
      </c>
      <c r="W69" s="817"/>
      <c r="X69" s="817"/>
      <c r="Y69" s="817"/>
      <c r="Z69" s="817"/>
      <c r="AA69" s="817" t="s">
        <v>555</v>
      </c>
      <c r="AB69" s="817"/>
      <c r="AC69" s="817"/>
      <c r="AD69" s="817"/>
      <c r="AE69" s="817"/>
      <c r="AF69" s="817" t="s">
        <v>555</v>
      </c>
      <c r="AG69" s="817"/>
      <c r="AH69" s="817"/>
      <c r="AI69" s="817"/>
      <c r="AJ69" s="817"/>
      <c r="AK69" s="817" t="s">
        <v>555</v>
      </c>
      <c r="AL69" s="817"/>
      <c r="AM69" s="817"/>
      <c r="AN69" s="817"/>
      <c r="AO69" s="817"/>
      <c r="AP69" s="817" t="s">
        <v>555</v>
      </c>
      <c r="AQ69" s="817"/>
      <c r="AR69" s="817"/>
      <c r="AS69" s="817"/>
      <c r="AT69" s="817"/>
      <c r="AU69" s="817" t="s">
        <v>555</v>
      </c>
      <c r="AV69" s="817"/>
      <c r="AW69" s="817"/>
      <c r="AX69" s="817"/>
      <c r="AY69" s="817"/>
      <c r="AZ69" s="819"/>
      <c r="BA69" s="819"/>
      <c r="BB69" s="819"/>
      <c r="BC69" s="819"/>
      <c r="BD69" s="820"/>
      <c r="BE69" s="223"/>
      <c r="BF69" s="223"/>
      <c r="BG69" s="223"/>
      <c r="BH69" s="223"/>
      <c r="BI69" s="223"/>
      <c r="BJ69" s="223"/>
      <c r="BK69" s="223"/>
      <c r="BL69" s="223"/>
      <c r="BM69" s="223"/>
      <c r="BN69" s="223"/>
      <c r="BO69" s="223"/>
      <c r="BP69" s="223"/>
      <c r="BQ69" s="220">
        <v>63</v>
      </c>
      <c r="BR69" s="225"/>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2">
      <c r="A70" s="220">
        <v>3</v>
      </c>
      <c r="B70" s="860" t="s">
        <v>563</v>
      </c>
      <c r="C70" s="861"/>
      <c r="D70" s="861"/>
      <c r="E70" s="861"/>
      <c r="F70" s="861"/>
      <c r="G70" s="861"/>
      <c r="H70" s="861"/>
      <c r="I70" s="861"/>
      <c r="J70" s="861"/>
      <c r="K70" s="861"/>
      <c r="L70" s="861"/>
      <c r="M70" s="861"/>
      <c r="N70" s="861"/>
      <c r="O70" s="861"/>
      <c r="P70" s="862"/>
      <c r="Q70" s="863">
        <v>313311</v>
      </c>
      <c r="R70" s="817"/>
      <c r="S70" s="817"/>
      <c r="T70" s="817"/>
      <c r="U70" s="817"/>
      <c r="V70" s="817">
        <v>310666</v>
      </c>
      <c r="W70" s="817"/>
      <c r="X70" s="817"/>
      <c r="Y70" s="817"/>
      <c r="Z70" s="817"/>
      <c r="AA70" s="817">
        <v>2644</v>
      </c>
      <c r="AB70" s="817"/>
      <c r="AC70" s="817"/>
      <c r="AD70" s="817"/>
      <c r="AE70" s="817"/>
      <c r="AF70" s="817">
        <v>2644</v>
      </c>
      <c r="AG70" s="817"/>
      <c r="AH70" s="817"/>
      <c r="AI70" s="817"/>
      <c r="AJ70" s="817"/>
      <c r="AK70" s="817">
        <v>2298</v>
      </c>
      <c r="AL70" s="817"/>
      <c r="AM70" s="817"/>
      <c r="AN70" s="817"/>
      <c r="AO70" s="817"/>
      <c r="AP70" s="817" t="s">
        <v>555</v>
      </c>
      <c r="AQ70" s="817"/>
      <c r="AR70" s="817"/>
      <c r="AS70" s="817"/>
      <c r="AT70" s="817"/>
      <c r="AU70" s="817" t="s">
        <v>555</v>
      </c>
      <c r="AV70" s="817"/>
      <c r="AW70" s="817"/>
      <c r="AX70" s="817"/>
      <c r="AY70" s="817"/>
      <c r="AZ70" s="819"/>
      <c r="BA70" s="819"/>
      <c r="BB70" s="819"/>
      <c r="BC70" s="819"/>
      <c r="BD70" s="820"/>
      <c r="BE70" s="223"/>
      <c r="BF70" s="223"/>
      <c r="BG70" s="223"/>
      <c r="BH70" s="223"/>
      <c r="BI70" s="223"/>
      <c r="BJ70" s="223"/>
      <c r="BK70" s="223"/>
      <c r="BL70" s="223"/>
      <c r="BM70" s="223"/>
      <c r="BN70" s="223"/>
      <c r="BO70" s="223"/>
      <c r="BP70" s="223"/>
      <c r="BQ70" s="220">
        <v>64</v>
      </c>
      <c r="BR70" s="225"/>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2">
      <c r="A71" s="220">
        <v>4</v>
      </c>
      <c r="B71" s="860" t="s">
        <v>564</v>
      </c>
      <c r="C71" s="861"/>
      <c r="D71" s="861"/>
      <c r="E71" s="861"/>
      <c r="F71" s="861"/>
      <c r="G71" s="861"/>
      <c r="H71" s="861"/>
      <c r="I71" s="861"/>
      <c r="J71" s="861"/>
      <c r="K71" s="861"/>
      <c r="L71" s="861"/>
      <c r="M71" s="861"/>
      <c r="N71" s="861"/>
      <c r="O71" s="861"/>
      <c r="P71" s="862"/>
      <c r="Q71" s="863">
        <v>6442</v>
      </c>
      <c r="R71" s="817"/>
      <c r="S71" s="817"/>
      <c r="T71" s="817"/>
      <c r="U71" s="817"/>
      <c r="V71" s="817">
        <v>6301</v>
      </c>
      <c r="W71" s="817"/>
      <c r="X71" s="817"/>
      <c r="Y71" s="817"/>
      <c r="Z71" s="817"/>
      <c r="AA71" s="817">
        <v>141</v>
      </c>
      <c r="AB71" s="817"/>
      <c r="AC71" s="817"/>
      <c r="AD71" s="817"/>
      <c r="AE71" s="817"/>
      <c r="AF71" s="817">
        <v>141</v>
      </c>
      <c r="AG71" s="817"/>
      <c r="AH71" s="817"/>
      <c r="AI71" s="817"/>
      <c r="AJ71" s="817"/>
      <c r="AK71" s="817">
        <v>20</v>
      </c>
      <c r="AL71" s="817"/>
      <c r="AM71" s="817"/>
      <c r="AN71" s="817"/>
      <c r="AO71" s="817"/>
      <c r="AP71" s="817" t="s">
        <v>555</v>
      </c>
      <c r="AQ71" s="817"/>
      <c r="AR71" s="817"/>
      <c r="AS71" s="817"/>
      <c r="AT71" s="817"/>
      <c r="AU71" s="817" t="s">
        <v>555</v>
      </c>
      <c r="AV71" s="817"/>
      <c r="AW71" s="817"/>
      <c r="AX71" s="817"/>
      <c r="AY71" s="817"/>
      <c r="AZ71" s="819"/>
      <c r="BA71" s="819"/>
      <c r="BB71" s="819"/>
      <c r="BC71" s="819"/>
      <c r="BD71" s="820"/>
      <c r="BE71" s="223"/>
      <c r="BF71" s="223"/>
      <c r="BG71" s="223"/>
      <c r="BH71" s="223"/>
      <c r="BI71" s="223"/>
      <c r="BJ71" s="223"/>
      <c r="BK71" s="223"/>
      <c r="BL71" s="223"/>
      <c r="BM71" s="223"/>
      <c r="BN71" s="223"/>
      <c r="BO71" s="223"/>
      <c r="BP71" s="223"/>
      <c r="BQ71" s="220">
        <v>65</v>
      </c>
      <c r="BR71" s="225"/>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2">
      <c r="A72" s="220">
        <v>5</v>
      </c>
      <c r="B72" s="860" t="s">
        <v>569</v>
      </c>
      <c r="C72" s="861"/>
      <c r="D72" s="861"/>
      <c r="E72" s="861"/>
      <c r="F72" s="861"/>
      <c r="G72" s="861"/>
      <c r="H72" s="861"/>
      <c r="I72" s="861"/>
      <c r="J72" s="861"/>
      <c r="K72" s="861"/>
      <c r="L72" s="861"/>
      <c r="M72" s="861"/>
      <c r="N72" s="861"/>
      <c r="O72" s="861"/>
      <c r="P72" s="862"/>
      <c r="Q72" s="863">
        <v>739</v>
      </c>
      <c r="R72" s="817"/>
      <c r="S72" s="817"/>
      <c r="T72" s="817"/>
      <c r="U72" s="817"/>
      <c r="V72" s="817">
        <v>371</v>
      </c>
      <c r="W72" s="817"/>
      <c r="X72" s="817"/>
      <c r="Y72" s="817"/>
      <c r="Z72" s="817"/>
      <c r="AA72" s="817">
        <v>368</v>
      </c>
      <c r="AB72" s="817"/>
      <c r="AC72" s="817"/>
      <c r="AD72" s="817"/>
      <c r="AE72" s="817"/>
      <c r="AF72" s="817">
        <v>368</v>
      </c>
      <c r="AG72" s="817"/>
      <c r="AH72" s="817"/>
      <c r="AI72" s="817"/>
      <c r="AJ72" s="817"/>
      <c r="AK72" s="817" t="s">
        <v>555</v>
      </c>
      <c r="AL72" s="817"/>
      <c r="AM72" s="817"/>
      <c r="AN72" s="817"/>
      <c r="AO72" s="817"/>
      <c r="AP72" s="817" t="s">
        <v>555</v>
      </c>
      <c r="AQ72" s="817"/>
      <c r="AR72" s="817"/>
      <c r="AS72" s="817"/>
      <c r="AT72" s="817"/>
      <c r="AU72" s="817" t="s">
        <v>555</v>
      </c>
      <c r="AV72" s="817"/>
      <c r="AW72" s="817"/>
      <c r="AX72" s="817"/>
      <c r="AY72" s="817"/>
      <c r="AZ72" s="819"/>
      <c r="BA72" s="819"/>
      <c r="BB72" s="819"/>
      <c r="BC72" s="819"/>
      <c r="BD72" s="820"/>
      <c r="BE72" s="223"/>
      <c r="BF72" s="223"/>
      <c r="BG72" s="223"/>
      <c r="BH72" s="223"/>
      <c r="BI72" s="223"/>
      <c r="BJ72" s="223"/>
      <c r="BK72" s="223"/>
      <c r="BL72" s="223"/>
      <c r="BM72" s="223"/>
      <c r="BN72" s="223"/>
      <c r="BO72" s="223"/>
      <c r="BP72" s="223"/>
      <c r="BQ72" s="220">
        <v>66</v>
      </c>
      <c r="BR72" s="225"/>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2">
      <c r="A73" s="220">
        <v>6</v>
      </c>
      <c r="B73" s="860" t="s">
        <v>568</v>
      </c>
      <c r="C73" s="861"/>
      <c r="D73" s="861"/>
      <c r="E73" s="861"/>
      <c r="F73" s="861"/>
      <c r="G73" s="861"/>
      <c r="H73" s="861"/>
      <c r="I73" s="861"/>
      <c r="J73" s="861"/>
      <c r="K73" s="861"/>
      <c r="L73" s="861"/>
      <c r="M73" s="861"/>
      <c r="N73" s="861"/>
      <c r="O73" s="861"/>
      <c r="P73" s="862"/>
      <c r="Q73" s="863">
        <v>257</v>
      </c>
      <c r="R73" s="817"/>
      <c r="S73" s="817"/>
      <c r="T73" s="817"/>
      <c r="U73" s="817"/>
      <c r="V73" s="817">
        <v>221</v>
      </c>
      <c r="W73" s="817"/>
      <c r="X73" s="817"/>
      <c r="Y73" s="817"/>
      <c r="Z73" s="817"/>
      <c r="AA73" s="817">
        <v>36</v>
      </c>
      <c r="AB73" s="817"/>
      <c r="AC73" s="817"/>
      <c r="AD73" s="817"/>
      <c r="AE73" s="817"/>
      <c r="AF73" s="817">
        <v>36</v>
      </c>
      <c r="AG73" s="817"/>
      <c r="AH73" s="817"/>
      <c r="AI73" s="817"/>
      <c r="AJ73" s="817"/>
      <c r="AK73" s="817">
        <v>255</v>
      </c>
      <c r="AL73" s="817"/>
      <c r="AM73" s="817"/>
      <c r="AN73" s="817"/>
      <c r="AO73" s="817"/>
      <c r="AP73" s="817" t="s">
        <v>555</v>
      </c>
      <c r="AQ73" s="817"/>
      <c r="AR73" s="817"/>
      <c r="AS73" s="817"/>
      <c r="AT73" s="817"/>
      <c r="AU73" s="817" t="s">
        <v>555</v>
      </c>
      <c r="AV73" s="817"/>
      <c r="AW73" s="817"/>
      <c r="AX73" s="817"/>
      <c r="AY73" s="817"/>
      <c r="AZ73" s="819"/>
      <c r="BA73" s="819"/>
      <c r="BB73" s="819"/>
      <c r="BC73" s="819"/>
      <c r="BD73" s="820"/>
      <c r="BE73" s="223"/>
      <c r="BF73" s="223"/>
      <c r="BG73" s="223"/>
      <c r="BH73" s="223"/>
      <c r="BI73" s="223"/>
      <c r="BJ73" s="223"/>
      <c r="BK73" s="223"/>
      <c r="BL73" s="223"/>
      <c r="BM73" s="223"/>
      <c r="BN73" s="223"/>
      <c r="BO73" s="223"/>
      <c r="BP73" s="223"/>
      <c r="BQ73" s="220">
        <v>67</v>
      </c>
      <c r="BR73" s="225"/>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2">
      <c r="A74" s="220">
        <v>7</v>
      </c>
      <c r="B74" s="860" t="s">
        <v>567</v>
      </c>
      <c r="C74" s="861"/>
      <c r="D74" s="861"/>
      <c r="E74" s="861"/>
      <c r="F74" s="861"/>
      <c r="G74" s="861"/>
      <c r="H74" s="861"/>
      <c r="I74" s="861"/>
      <c r="J74" s="861"/>
      <c r="K74" s="861"/>
      <c r="L74" s="861"/>
      <c r="M74" s="861"/>
      <c r="N74" s="861"/>
      <c r="O74" s="861"/>
      <c r="P74" s="862"/>
      <c r="Q74" s="863">
        <v>101</v>
      </c>
      <c r="R74" s="817"/>
      <c r="S74" s="817"/>
      <c r="T74" s="817"/>
      <c r="U74" s="817"/>
      <c r="V74" s="817">
        <v>91</v>
      </c>
      <c r="W74" s="817"/>
      <c r="X74" s="817"/>
      <c r="Y74" s="817"/>
      <c r="Z74" s="817"/>
      <c r="AA74" s="817">
        <v>11</v>
      </c>
      <c r="AB74" s="817"/>
      <c r="AC74" s="817"/>
      <c r="AD74" s="817"/>
      <c r="AE74" s="817"/>
      <c r="AF74" s="817">
        <v>11</v>
      </c>
      <c r="AG74" s="817"/>
      <c r="AH74" s="817"/>
      <c r="AI74" s="817"/>
      <c r="AJ74" s="817"/>
      <c r="AK74" s="817">
        <v>28</v>
      </c>
      <c r="AL74" s="817"/>
      <c r="AM74" s="817"/>
      <c r="AN74" s="817"/>
      <c r="AO74" s="817"/>
      <c r="AP74" s="817" t="s">
        <v>555</v>
      </c>
      <c r="AQ74" s="817"/>
      <c r="AR74" s="817"/>
      <c r="AS74" s="817"/>
      <c r="AT74" s="817"/>
      <c r="AU74" s="817" t="s">
        <v>555</v>
      </c>
      <c r="AV74" s="817"/>
      <c r="AW74" s="817"/>
      <c r="AX74" s="817"/>
      <c r="AY74" s="817"/>
      <c r="AZ74" s="819"/>
      <c r="BA74" s="819"/>
      <c r="BB74" s="819"/>
      <c r="BC74" s="819"/>
      <c r="BD74" s="820"/>
      <c r="BE74" s="223"/>
      <c r="BF74" s="223"/>
      <c r="BG74" s="223"/>
      <c r="BH74" s="223"/>
      <c r="BI74" s="223"/>
      <c r="BJ74" s="223"/>
      <c r="BK74" s="223"/>
      <c r="BL74" s="223"/>
      <c r="BM74" s="223"/>
      <c r="BN74" s="223"/>
      <c r="BO74" s="223"/>
      <c r="BP74" s="223"/>
      <c r="BQ74" s="220">
        <v>68</v>
      </c>
      <c r="BR74" s="225"/>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2">
      <c r="A75" s="220">
        <v>8</v>
      </c>
      <c r="B75" s="860" t="s">
        <v>565</v>
      </c>
      <c r="C75" s="861"/>
      <c r="D75" s="861"/>
      <c r="E75" s="861"/>
      <c r="F75" s="861"/>
      <c r="G75" s="861"/>
      <c r="H75" s="861"/>
      <c r="I75" s="861"/>
      <c r="J75" s="861"/>
      <c r="K75" s="861"/>
      <c r="L75" s="861"/>
      <c r="M75" s="861"/>
      <c r="N75" s="861"/>
      <c r="O75" s="861"/>
      <c r="P75" s="862"/>
      <c r="Q75" s="863">
        <v>55</v>
      </c>
      <c r="R75" s="817"/>
      <c r="S75" s="817"/>
      <c r="T75" s="817"/>
      <c r="U75" s="817"/>
      <c r="V75" s="817">
        <v>45</v>
      </c>
      <c r="W75" s="817"/>
      <c r="X75" s="817"/>
      <c r="Y75" s="817"/>
      <c r="Z75" s="817"/>
      <c r="AA75" s="817">
        <v>10</v>
      </c>
      <c r="AB75" s="817"/>
      <c r="AC75" s="817"/>
      <c r="AD75" s="817"/>
      <c r="AE75" s="817"/>
      <c r="AF75" s="817">
        <v>10</v>
      </c>
      <c r="AG75" s="817"/>
      <c r="AH75" s="817"/>
      <c r="AI75" s="817"/>
      <c r="AJ75" s="817"/>
      <c r="AK75" s="817" t="s">
        <v>555</v>
      </c>
      <c r="AL75" s="817"/>
      <c r="AM75" s="817"/>
      <c r="AN75" s="817"/>
      <c r="AO75" s="817"/>
      <c r="AP75" s="817" t="s">
        <v>555</v>
      </c>
      <c r="AQ75" s="817"/>
      <c r="AR75" s="817"/>
      <c r="AS75" s="817"/>
      <c r="AT75" s="817"/>
      <c r="AU75" s="817" t="s">
        <v>555</v>
      </c>
      <c r="AV75" s="817"/>
      <c r="AW75" s="817"/>
      <c r="AX75" s="817"/>
      <c r="AY75" s="817"/>
      <c r="AZ75" s="819"/>
      <c r="BA75" s="819"/>
      <c r="BB75" s="819"/>
      <c r="BC75" s="819"/>
      <c r="BD75" s="820"/>
      <c r="BE75" s="223"/>
      <c r="BF75" s="223"/>
      <c r="BG75" s="223"/>
      <c r="BH75" s="223"/>
      <c r="BI75" s="223"/>
      <c r="BJ75" s="223"/>
      <c r="BK75" s="223"/>
      <c r="BL75" s="223"/>
      <c r="BM75" s="223"/>
      <c r="BN75" s="223"/>
      <c r="BO75" s="223"/>
      <c r="BP75" s="223"/>
      <c r="BQ75" s="220">
        <v>69</v>
      </c>
      <c r="BR75" s="225"/>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2">
      <c r="A76" s="220">
        <v>9</v>
      </c>
      <c r="B76" s="860" t="s">
        <v>566</v>
      </c>
      <c r="C76" s="861"/>
      <c r="D76" s="861"/>
      <c r="E76" s="861"/>
      <c r="F76" s="861"/>
      <c r="G76" s="861"/>
      <c r="H76" s="861"/>
      <c r="I76" s="861"/>
      <c r="J76" s="861"/>
      <c r="K76" s="861"/>
      <c r="L76" s="861"/>
      <c r="M76" s="861"/>
      <c r="N76" s="861"/>
      <c r="O76" s="861"/>
      <c r="P76" s="862"/>
      <c r="Q76" s="866">
        <v>286</v>
      </c>
      <c r="R76" s="865"/>
      <c r="S76" s="865"/>
      <c r="T76" s="865"/>
      <c r="U76" s="821"/>
      <c r="V76" s="864">
        <v>263</v>
      </c>
      <c r="W76" s="865"/>
      <c r="X76" s="865"/>
      <c r="Y76" s="865"/>
      <c r="Z76" s="821"/>
      <c r="AA76" s="864">
        <v>23</v>
      </c>
      <c r="AB76" s="865"/>
      <c r="AC76" s="865"/>
      <c r="AD76" s="865"/>
      <c r="AE76" s="821"/>
      <c r="AF76" s="864">
        <v>23</v>
      </c>
      <c r="AG76" s="865"/>
      <c r="AH76" s="865"/>
      <c r="AI76" s="865"/>
      <c r="AJ76" s="821"/>
      <c r="AK76" s="864" t="s">
        <v>555</v>
      </c>
      <c r="AL76" s="865"/>
      <c r="AM76" s="865"/>
      <c r="AN76" s="865"/>
      <c r="AO76" s="821"/>
      <c r="AP76" s="864" t="s">
        <v>555</v>
      </c>
      <c r="AQ76" s="865"/>
      <c r="AR76" s="865"/>
      <c r="AS76" s="865"/>
      <c r="AT76" s="821"/>
      <c r="AU76" s="864" t="s">
        <v>555</v>
      </c>
      <c r="AV76" s="865"/>
      <c r="AW76" s="865"/>
      <c r="AX76" s="865"/>
      <c r="AY76" s="821"/>
      <c r="AZ76" s="819"/>
      <c r="BA76" s="819"/>
      <c r="BB76" s="819"/>
      <c r="BC76" s="819"/>
      <c r="BD76" s="820"/>
      <c r="BE76" s="223"/>
      <c r="BF76" s="223"/>
      <c r="BG76" s="223"/>
      <c r="BH76" s="223"/>
      <c r="BI76" s="223"/>
      <c r="BJ76" s="223"/>
      <c r="BK76" s="223"/>
      <c r="BL76" s="223"/>
      <c r="BM76" s="223"/>
      <c r="BN76" s="223"/>
      <c r="BO76" s="223"/>
      <c r="BP76" s="223"/>
      <c r="BQ76" s="220">
        <v>70</v>
      </c>
      <c r="BR76" s="225"/>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2">
      <c r="A77" s="220">
        <v>10</v>
      </c>
      <c r="B77" s="860"/>
      <c r="C77" s="861"/>
      <c r="D77" s="861"/>
      <c r="E77" s="861"/>
      <c r="F77" s="861"/>
      <c r="G77" s="861"/>
      <c r="H77" s="861"/>
      <c r="I77" s="861"/>
      <c r="J77" s="861"/>
      <c r="K77" s="861"/>
      <c r="L77" s="861"/>
      <c r="M77" s="861"/>
      <c r="N77" s="861"/>
      <c r="O77" s="861"/>
      <c r="P77" s="862"/>
      <c r="Q77" s="866"/>
      <c r="R77" s="865"/>
      <c r="S77" s="865"/>
      <c r="T77" s="865"/>
      <c r="U77" s="821"/>
      <c r="V77" s="864"/>
      <c r="W77" s="865"/>
      <c r="X77" s="865"/>
      <c r="Y77" s="865"/>
      <c r="Z77" s="821"/>
      <c r="AA77" s="864"/>
      <c r="AB77" s="865"/>
      <c r="AC77" s="865"/>
      <c r="AD77" s="865"/>
      <c r="AE77" s="821"/>
      <c r="AF77" s="864"/>
      <c r="AG77" s="865"/>
      <c r="AH77" s="865"/>
      <c r="AI77" s="865"/>
      <c r="AJ77" s="821"/>
      <c r="AK77" s="864"/>
      <c r="AL77" s="865"/>
      <c r="AM77" s="865"/>
      <c r="AN77" s="865"/>
      <c r="AO77" s="821"/>
      <c r="AP77" s="864"/>
      <c r="AQ77" s="865"/>
      <c r="AR77" s="865"/>
      <c r="AS77" s="865"/>
      <c r="AT77" s="821"/>
      <c r="AU77" s="864"/>
      <c r="AV77" s="865"/>
      <c r="AW77" s="865"/>
      <c r="AX77" s="865"/>
      <c r="AY77" s="821"/>
      <c r="AZ77" s="819"/>
      <c r="BA77" s="819"/>
      <c r="BB77" s="819"/>
      <c r="BC77" s="819"/>
      <c r="BD77" s="820"/>
      <c r="BE77" s="223"/>
      <c r="BF77" s="223"/>
      <c r="BG77" s="223"/>
      <c r="BH77" s="223"/>
      <c r="BI77" s="223"/>
      <c r="BJ77" s="223"/>
      <c r="BK77" s="223"/>
      <c r="BL77" s="223"/>
      <c r="BM77" s="223"/>
      <c r="BN77" s="223"/>
      <c r="BO77" s="223"/>
      <c r="BP77" s="223"/>
      <c r="BQ77" s="220">
        <v>71</v>
      </c>
      <c r="BR77" s="225"/>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2">
      <c r="A78" s="220">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3"/>
      <c r="BF78" s="223"/>
      <c r="BG78" s="223"/>
      <c r="BH78" s="223"/>
      <c r="BI78" s="223"/>
      <c r="BJ78" s="212"/>
      <c r="BK78" s="212"/>
      <c r="BL78" s="212"/>
      <c r="BM78" s="212"/>
      <c r="BN78" s="212"/>
      <c r="BO78" s="223"/>
      <c r="BP78" s="223"/>
      <c r="BQ78" s="220">
        <v>72</v>
      </c>
      <c r="BR78" s="225"/>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2">
      <c r="A79" s="220">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3"/>
      <c r="BF79" s="223"/>
      <c r="BG79" s="223"/>
      <c r="BH79" s="223"/>
      <c r="BI79" s="223"/>
      <c r="BJ79" s="212"/>
      <c r="BK79" s="212"/>
      <c r="BL79" s="212"/>
      <c r="BM79" s="212"/>
      <c r="BN79" s="212"/>
      <c r="BO79" s="223"/>
      <c r="BP79" s="223"/>
      <c r="BQ79" s="220">
        <v>73</v>
      </c>
      <c r="BR79" s="225"/>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2">
      <c r="A80" s="220">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3"/>
      <c r="BF80" s="223"/>
      <c r="BG80" s="223"/>
      <c r="BH80" s="223"/>
      <c r="BI80" s="223"/>
      <c r="BJ80" s="223"/>
      <c r="BK80" s="223"/>
      <c r="BL80" s="223"/>
      <c r="BM80" s="223"/>
      <c r="BN80" s="223"/>
      <c r="BO80" s="223"/>
      <c r="BP80" s="223"/>
      <c r="BQ80" s="220">
        <v>74</v>
      </c>
      <c r="BR80" s="225"/>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2">
      <c r="A81" s="220">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3"/>
      <c r="BF81" s="223"/>
      <c r="BG81" s="223"/>
      <c r="BH81" s="223"/>
      <c r="BI81" s="223"/>
      <c r="BJ81" s="223"/>
      <c r="BK81" s="223"/>
      <c r="BL81" s="223"/>
      <c r="BM81" s="223"/>
      <c r="BN81" s="223"/>
      <c r="BO81" s="223"/>
      <c r="BP81" s="223"/>
      <c r="BQ81" s="220">
        <v>75</v>
      </c>
      <c r="BR81" s="225"/>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2">
      <c r="A82" s="220">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3"/>
      <c r="BF82" s="223"/>
      <c r="BG82" s="223"/>
      <c r="BH82" s="223"/>
      <c r="BI82" s="223"/>
      <c r="BJ82" s="223"/>
      <c r="BK82" s="223"/>
      <c r="BL82" s="223"/>
      <c r="BM82" s="223"/>
      <c r="BN82" s="223"/>
      <c r="BO82" s="223"/>
      <c r="BP82" s="223"/>
      <c r="BQ82" s="220">
        <v>76</v>
      </c>
      <c r="BR82" s="225"/>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2">
      <c r="A83" s="220">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3"/>
      <c r="BF83" s="223"/>
      <c r="BG83" s="223"/>
      <c r="BH83" s="223"/>
      <c r="BI83" s="223"/>
      <c r="BJ83" s="223"/>
      <c r="BK83" s="223"/>
      <c r="BL83" s="223"/>
      <c r="BM83" s="223"/>
      <c r="BN83" s="223"/>
      <c r="BO83" s="223"/>
      <c r="BP83" s="223"/>
      <c r="BQ83" s="220">
        <v>77</v>
      </c>
      <c r="BR83" s="225"/>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2">
      <c r="A84" s="220">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3"/>
      <c r="BF84" s="223"/>
      <c r="BG84" s="223"/>
      <c r="BH84" s="223"/>
      <c r="BI84" s="223"/>
      <c r="BJ84" s="223"/>
      <c r="BK84" s="223"/>
      <c r="BL84" s="223"/>
      <c r="BM84" s="223"/>
      <c r="BN84" s="223"/>
      <c r="BO84" s="223"/>
      <c r="BP84" s="223"/>
      <c r="BQ84" s="220">
        <v>78</v>
      </c>
      <c r="BR84" s="225"/>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2">
      <c r="A85" s="220">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3"/>
      <c r="BF85" s="223"/>
      <c r="BG85" s="223"/>
      <c r="BH85" s="223"/>
      <c r="BI85" s="223"/>
      <c r="BJ85" s="223"/>
      <c r="BK85" s="223"/>
      <c r="BL85" s="223"/>
      <c r="BM85" s="223"/>
      <c r="BN85" s="223"/>
      <c r="BO85" s="223"/>
      <c r="BP85" s="223"/>
      <c r="BQ85" s="220">
        <v>79</v>
      </c>
      <c r="BR85" s="225"/>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2">
      <c r="A86" s="220">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3"/>
      <c r="BF86" s="223"/>
      <c r="BG86" s="223"/>
      <c r="BH86" s="223"/>
      <c r="BI86" s="223"/>
      <c r="BJ86" s="223"/>
      <c r="BK86" s="223"/>
      <c r="BL86" s="223"/>
      <c r="BM86" s="223"/>
      <c r="BN86" s="223"/>
      <c r="BO86" s="223"/>
      <c r="BP86" s="223"/>
      <c r="BQ86" s="220">
        <v>80</v>
      </c>
      <c r="BR86" s="225"/>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2">
      <c r="A87" s="226">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3"/>
      <c r="BF87" s="223"/>
      <c r="BG87" s="223"/>
      <c r="BH87" s="223"/>
      <c r="BI87" s="223"/>
      <c r="BJ87" s="223"/>
      <c r="BK87" s="223"/>
      <c r="BL87" s="223"/>
      <c r="BM87" s="223"/>
      <c r="BN87" s="223"/>
      <c r="BO87" s="223"/>
      <c r="BP87" s="223"/>
      <c r="BQ87" s="220">
        <v>81</v>
      </c>
      <c r="BR87" s="225"/>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5">
      <c r="A88" s="222" t="s">
        <v>376</v>
      </c>
      <c r="B88" s="776" t="s">
        <v>404</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6499</v>
      </c>
      <c r="AG88" s="831"/>
      <c r="AH88" s="831"/>
      <c r="AI88" s="831"/>
      <c r="AJ88" s="831"/>
      <c r="AK88" s="828"/>
      <c r="AL88" s="828"/>
      <c r="AM88" s="828"/>
      <c r="AN88" s="828"/>
      <c r="AO88" s="828"/>
      <c r="AP88" s="831">
        <v>13755</v>
      </c>
      <c r="AQ88" s="831"/>
      <c r="AR88" s="831"/>
      <c r="AS88" s="831"/>
      <c r="AT88" s="831"/>
      <c r="AU88" s="831" t="s">
        <v>555</v>
      </c>
      <c r="AV88" s="831"/>
      <c r="AW88" s="831"/>
      <c r="AX88" s="831"/>
      <c r="AY88" s="831"/>
      <c r="AZ88" s="836"/>
      <c r="BA88" s="836"/>
      <c r="BB88" s="836"/>
      <c r="BC88" s="836"/>
      <c r="BD88" s="837"/>
      <c r="BE88" s="223"/>
      <c r="BF88" s="223"/>
      <c r="BG88" s="223"/>
      <c r="BH88" s="223"/>
      <c r="BI88" s="223"/>
      <c r="BJ88" s="223"/>
      <c r="BK88" s="223"/>
      <c r="BL88" s="223"/>
      <c r="BM88" s="223"/>
      <c r="BN88" s="223"/>
      <c r="BO88" s="223"/>
      <c r="BP88" s="223"/>
      <c r="BQ88" s="220">
        <v>82</v>
      </c>
      <c r="BR88" s="225"/>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2">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2">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2">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2">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2">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2">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2">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2">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2">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2">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2">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2">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2">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5">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376</v>
      </c>
      <c r="BR102" s="776" t="s">
        <v>405</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182</v>
      </c>
      <c r="CS102" s="839"/>
      <c r="CT102" s="839"/>
      <c r="CU102" s="839"/>
      <c r="CV102" s="878"/>
      <c r="CW102" s="877">
        <v>64</v>
      </c>
      <c r="CX102" s="839"/>
      <c r="CY102" s="839"/>
      <c r="CZ102" s="839"/>
      <c r="DA102" s="878"/>
      <c r="DB102" s="877" t="s">
        <v>555</v>
      </c>
      <c r="DC102" s="839"/>
      <c r="DD102" s="839"/>
      <c r="DE102" s="839"/>
      <c r="DF102" s="878"/>
      <c r="DG102" s="877" t="s">
        <v>555</v>
      </c>
      <c r="DH102" s="839"/>
      <c r="DI102" s="839"/>
      <c r="DJ102" s="839"/>
      <c r="DK102" s="878"/>
      <c r="DL102" s="877" t="s">
        <v>555</v>
      </c>
      <c r="DM102" s="839"/>
      <c r="DN102" s="839"/>
      <c r="DO102" s="839"/>
      <c r="DP102" s="878"/>
      <c r="DQ102" s="877" t="s">
        <v>555</v>
      </c>
      <c r="DR102" s="839"/>
      <c r="DS102" s="839"/>
      <c r="DT102" s="839"/>
      <c r="DU102" s="878"/>
      <c r="DV102" s="776"/>
      <c r="DW102" s="777"/>
      <c r="DX102" s="777"/>
      <c r="DY102" s="777"/>
      <c r="DZ102" s="901"/>
      <c r="EA102" s="212"/>
    </row>
    <row r="103" spans="1:131" ht="26.25" customHeight="1" x14ac:dyDescent="0.2">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2" t="s">
        <v>406</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3" t="s">
        <v>407</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31" t="s">
        <v>408</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409</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410</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411</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412</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413</v>
      </c>
      <c r="AB109" s="880"/>
      <c r="AC109" s="880"/>
      <c r="AD109" s="880"/>
      <c r="AE109" s="881"/>
      <c r="AF109" s="879" t="s">
        <v>414</v>
      </c>
      <c r="AG109" s="880"/>
      <c r="AH109" s="880"/>
      <c r="AI109" s="880"/>
      <c r="AJ109" s="881"/>
      <c r="AK109" s="879" t="s">
        <v>294</v>
      </c>
      <c r="AL109" s="880"/>
      <c r="AM109" s="880"/>
      <c r="AN109" s="880"/>
      <c r="AO109" s="881"/>
      <c r="AP109" s="879" t="s">
        <v>415</v>
      </c>
      <c r="AQ109" s="880"/>
      <c r="AR109" s="880"/>
      <c r="AS109" s="880"/>
      <c r="AT109" s="882"/>
      <c r="AU109" s="899" t="s">
        <v>412</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413</v>
      </c>
      <c r="BR109" s="880"/>
      <c r="BS109" s="880"/>
      <c r="BT109" s="880"/>
      <c r="BU109" s="881"/>
      <c r="BV109" s="879" t="s">
        <v>414</v>
      </c>
      <c r="BW109" s="880"/>
      <c r="BX109" s="880"/>
      <c r="BY109" s="880"/>
      <c r="BZ109" s="881"/>
      <c r="CA109" s="879" t="s">
        <v>294</v>
      </c>
      <c r="CB109" s="880"/>
      <c r="CC109" s="880"/>
      <c r="CD109" s="880"/>
      <c r="CE109" s="881"/>
      <c r="CF109" s="900" t="s">
        <v>415</v>
      </c>
      <c r="CG109" s="900"/>
      <c r="CH109" s="900"/>
      <c r="CI109" s="900"/>
      <c r="CJ109" s="900"/>
      <c r="CK109" s="879" t="s">
        <v>416</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413</v>
      </c>
      <c r="DH109" s="880"/>
      <c r="DI109" s="880"/>
      <c r="DJ109" s="880"/>
      <c r="DK109" s="881"/>
      <c r="DL109" s="879" t="s">
        <v>414</v>
      </c>
      <c r="DM109" s="880"/>
      <c r="DN109" s="880"/>
      <c r="DO109" s="880"/>
      <c r="DP109" s="881"/>
      <c r="DQ109" s="879" t="s">
        <v>294</v>
      </c>
      <c r="DR109" s="880"/>
      <c r="DS109" s="880"/>
      <c r="DT109" s="880"/>
      <c r="DU109" s="881"/>
      <c r="DV109" s="879" t="s">
        <v>415</v>
      </c>
      <c r="DW109" s="880"/>
      <c r="DX109" s="880"/>
      <c r="DY109" s="880"/>
      <c r="DZ109" s="882"/>
    </row>
    <row r="110" spans="1:131" s="212" customFormat="1" ht="26.25" customHeight="1" x14ac:dyDescent="0.2">
      <c r="A110" s="883" t="s">
        <v>417</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1847449</v>
      </c>
      <c r="AB110" s="887"/>
      <c r="AC110" s="887"/>
      <c r="AD110" s="887"/>
      <c r="AE110" s="888"/>
      <c r="AF110" s="889">
        <v>1885430</v>
      </c>
      <c r="AG110" s="887"/>
      <c r="AH110" s="887"/>
      <c r="AI110" s="887"/>
      <c r="AJ110" s="888"/>
      <c r="AK110" s="889">
        <v>1757227</v>
      </c>
      <c r="AL110" s="887"/>
      <c r="AM110" s="887"/>
      <c r="AN110" s="887"/>
      <c r="AO110" s="888"/>
      <c r="AP110" s="890">
        <v>17.3</v>
      </c>
      <c r="AQ110" s="891"/>
      <c r="AR110" s="891"/>
      <c r="AS110" s="891"/>
      <c r="AT110" s="892"/>
      <c r="AU110" s="893" t="s">
        <v>69</v>
      </c>
      <c r="AV110" s="894"/>
      <c r="AW110" s="894"/>
      <c r="AX110" s="894"/>
      <c r="AY110" s="894"/>
      <c r="AZ110" s="916" t="s">
        <v>418</v>
      </c>
      <c r="BA110" s="884"/>
      <c r="BB110" s="884"/>
      <c r="BC110" s="884"/>
      <c r="BD110" s="884"/>
      <c r="BE110" s="884"/>
      <c r="BF110" s="884"/>
      <c r="BG110" s="884"/>
      <c r="BH110" s="884"/>
      <c r="BI110" s="884"/>
      <c r="BJ110" s="884"/>
      <c r="BK110" s="884"/>
      <c r="BL110" s="884"/>
      <c r="BM110" s="884"/>
      <c r="BN110" s="884"/>
      <c r="BO110" s="884"/>
      <c r="BP110" s="885"/>
      <c r="BQ110" s="917">
        <v>19389979</v>
      </c>
      <c r="BR110" s="918"/>
      <c r="BS110" s="918"/>
      <c r="BT110" s="918"/>
      <c r="BU110" s="918"/>
      <c r="BV110" s="918">
        <v>20258263</v>
      </c>
      <c r="BW110" s="918"/>
      <c r="BX110" s="918"/>
      <c r="BY110" s="918"/>
      <c r="BZ110" s="918"/>
      <c r="CA110" s="918">
        <v>20934444</v>
      </c>
      <c r="CB110" s="918"/>
      <c r="CC110" s="918"/>
      <c r="CD110" s="918"/>
      <c r="CE110" s="918"/>
      <c r="CF110" s="931">
        <v>206.1</v>
      </c>
      <c r="CG110" s="932"/>
      <c r="CH110" s="932"/>
      <c r="CI110" s="932"/>
      <c r="CJ110" s="932"/>
      <c r="CK110" s="933" t="s">
        <v>419</v>
      </c>
      <c r="CL110" s="934"/>
      <c r="CM110" s="916" t="s">
        <v>420</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2">
      <c r="A111" s="921" t="s">
        <v>421</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422</v>
      </c>
      <c r="BA111" s="910"/>
      <c r="BB111" s="910"/>
      <c r="BC111" s="910"/>
      <c r="BD111" s="910"/>
      <c r="BE111" s="910"/>
      <c r="BF111" s="910"/>
      <c r="BG111" s="910"/>
      <c r="BH111" s="910"/>
      <c r="BI111" s="910"/>
      <c r="BJ111" s="910"/>
      <c r="BK111" s="910"/>
      <c r="BL111" s="910"/>
      <c r="BM111" s="910"/>
      <c r="BN111" s="910"/>
      <c r="BO111" s="910"/>
      <c r="BP111" s="911"/>
      <c r="BQ111" s="912">
        <v>17986</v>
      </c>
      <c r="BR111" s="913"/>
      <c r="BS111" s="913"/>
      <c r="BT111" s="913"/>
      <c r="BU111" s="913"/>
      <c r="BV111" s="913">
        <v>11007</v>
      </c>
      <c r="BW111" s="913"/>
      <c r="BX111" s="913"/>
      <c r="BY111" s="913"/>
      <c r="BZ111" s="913"/>
      <c r="CA111" s="913">
        <v>6859</v>
      </c>
      <c r="CB111" s="913"/>
      <c r="CC111" s="913"/>
      <c r="CD111" s="913"/>
      <c r="CE111" s="913"/>
      <c r="CF111" s="907">
        <v>0.1</v>
      </c>
      <c r="CG111" s="908"/>
      <c r="CH111" s="908"/>
      <c r="CI111" s="908"/>
      <c r="CJ111" s="908"/>
      <c r="CK111" s="935"/>
      <c r="CL111" s="936"/>
      <c r="CM111" s="909" t="s">
        <v>423</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2">
      <c r="A112" s="939" t="s">
        <v>424</v>
      </c>
      <c r="B112" s="940"/>
      <c r="C112" s="910" t="s">
        <v>425</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426</v>
      </c>
      <c r="BA112" s="910"/>
      <c r="BB112" s="910"/>
      <c r="BC112" s="910"/>
      <c r="BD112" s="910"/>
      <c r="BE112" s="910"/>
      <c r="BF112" s="910"/>
      <c r="BG112" s="910"/>
      <c r="BH112" s="910"/>
      <c r="BI112" s="910"/>
      <c r="BJ112" s="910"/>
      <c r="BK112" s="910"/>
      <c r="BL112" s="910"/>
      <c r="BM112" s="910"/>
      <c r="BN112" s="910"/>
      <c r="BO112" s="910"/>
      <c r="BP112" s="911"/>
      <c r="BQ112" s="912">
        <v>14777168</v>
      </c>
      <c r="BR112" s="913"/>
      <c r="BS112" s="913"/>
      <c r="BT112" s="913"/>
      <c r="BU112" s="913"/>
      <c r="BV112" s="913">
        <v>15021784</v>
      </c>
      <c r="BW112" s="913"/>
      <c r="BX112" s="913"/>
      <c r="BY112" s="913"/>
      <c r="BZ112" s="913"/>
      <c r="CA112" s="913">
        <v>14776277</v>
      </c>
      <c r="CB112" s="913"/>
      <c r="CC112" s="913"/>
      <c r="CD112" s="913"/>
      <c r="CE112" s="913"/>
      <c r="CF112" s="907">
        <v>145.5</v>
      </c>
      <c r="CG112" s="908"/>
      <c r="CH112" s="908"/>
      <c r="CI112" s="908"/>
      <c r="CJ112" s="908"/>
      <c r="CK112" s="935"/>
      <c r="CL112" s="936"/>
      <c r="CM112" s="909" t="s">
        <v>427</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2">
      <c r="A113" s="941"/>
      <c r="B113" s="942"/>
      <c r="C113" s="910" t="s">
        <v>428</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733264</v>
      </c>
      <c r="AB113" s="925"/>
      <c r="AC113" s="925"/>
      <c r="AD113" s="925"/>
      <c r="AE113" s="926"/>
      <c r="AF113" s="927">
        <v>712441</v>
      </c>
      <c r="AG113" s="925"/>
      <c r="AH113" s="925"/>
      <c r="AI113" s="925"/>
      <c r="AJ113" s="926"/>
      <c r="AK113" s="927">
        <v>701871</v>
      </c>
      <c r="AL113" s="925"/>
      <c r="AM113" s="925"/>
      <c r="AN113" s="925"/>
      <c r="AO113" s="926"/>
      <c r="AP113" s="928">
        <v>6.9</v>
      </c>
      <c r="AQ113" s="929"/>
      <c r="AR113" s="929"/>
      <c r="AS113" s="929"/>
      <c r="AT113" s="930"/>
      <c r="AU113" s="895"/>
      <c r="AV113" s="896"/>
      <c r="AW113" s="896"/>
      <c r="AX113" s="896"/>
      <c r="AY113" s="896"/>
      <c r="AZ113" s="909" t="s">
        <v>429</v>
      </c>
      <c r="BA113" s="910"/>
      <c r="BB113" s="910"/>
      <c r="BC113" s="910"/>
      <c r="BD113" s="910"/>
      <c r="BE113" s="910"/>
      <c r="BF113" s="910"/>
      <c r="BG113" s="910"/>
      <c r="BH113" s="910"/>
      <c r="BI113" s="910"/>
      <c r="BJ113" s="910"/>
      <c r="BK113" s="910"/>
      <c r="BL113" s="910"/>
      <c r="BM113" s="910"/>
      <c r="BN113" s="910"/>
      <c r="BO113" s="910"/>
      <c r="BP113" s="911"/>
      <c r="BQ113" s="912" t="s">
        <v>122</v>
      </c>
      <c r="BR113" s="913"/>
      <c r="BS113" s="913"/>
      <c r="BT113" s="913"/>
      <c r="BU113" s="913"/>
      <c r="BV113" s="913" t="s">
        <v>122</v>
      </c>
      <c r="BW113" s="913"/>
      <c r="BX113" s="913"/>
      <c r="BY113" s="913"/>
      <c r="BZ113" s="913"/>
      <c r="CA113" s="913" t="s">
        <v>122</v>
      </c>
      <c r="CB113" s="913"/>
      <c r="CC113" s="913"/>
      <c r="CD113" s="913"/>
      <c r="CE113" s="913"/>
      <c r="CF113" s="907" t="s">
        <v>122</v>
      </c>
      <c r="CG113" s="908"/>
      <c r="CH113" s="908"/>
      <c r="CI113" s="908"/>
      <c r="CJ113" s="908"/>
      <c r="CK113" s="935"/>
      <c r="CL113" s="936"/>
      <c r="CM113" s="909" t="s">
        <v>430</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431</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2252</v>
      </c>
      <c r="AB114" s="946"/>
      <c r="AC114" s="946"/>
      <c r="AD114" s="946"/>
      <c r="AE114" s="947"/>
      <c r="AF114" s="948">
        <v>2252</v>
      </c>
      <c r="AG114" s="946"/>
      <c r="AH114" s="946"/>
      <c r="AI114" s="946"/>
      <c r="AJ114" s="947"/>
      <c r="AK114" s="948">
        <v>2252</v>
      </c>
      <c r="AL114" s="946"/>
      <c r="AM114" s="946"/>
      <c r="AN114" s="946"/>
      <c r="AO114" s="947"/>
      <c r="AP114" s="949">
        <v>0</v>
      </c>
      <c r="AQ114" s="950"/>
      <c r="AR114" s="950"/>
      <c r="AS114" s="950"/>
      <c r="AT114" s="951"/>
      <c r="AU114" s="895"/>
      <c r="AV114" s="896"/>
      <c r="AW114" s="896"/>
      <c r="AX114" s="896"/>
      <c r="AY114" s="896"/>
      <c r="AZ114" s="909" t="s">
        <v>432</v>
      </c>
      <c r="BA114" s="910"/>
      <c r="BB114" s="910"/>
      <c r="BC114" s="910"/>
      <c r="BD114" s="910"/>
      <c r="BE114" s="910"/>
      <c r="BF114" s="910"/>
      <c r="BG114" s="910"/>
      <c r="BH114" s="910"/>
      <c r="BI114" s="910"/>
      <c r="BJ114" s="910"/>
      <c r="BK114" s="910"/>
      <c r="BL114" s="910"/>
      <c r="BM114" s="910"/>
      <c r="BN114" s="910"/>
      <c r="BO114" s="910"/>
      <c r="BP114" s="911"/>
      <c r="BQ114" s="912">
        <v>1154927</v>
      </c>
      <c r="BR114" s="913"/>
      <c r="BS114" s="913"/>
      <c r="BT114" s="913"/>
      <c r="BU114" s="913"/>
      <c r="BV114" s="913">
        <v>1290583</v>
      </c>
      <c r="BW114" s="913"/>
      <c r="BX114" s="913"/>
      <c r="BY114" s="913"/>
      <c r="BZ114" s="913"/>
      <c r="CA114" s="913">
        <v>1272005</v>
      </c>
      <c r="CB114" s="913"/>
      <c r="CC114" s="913"/>
      <c r="CD114" s="913"/>
      <c r="CE114" s="913"/>
      <c r="CF114" s="907">
        <v>12.5</v>
      </c>
      <c r="CG114" s="908"/>
      <c r="CH114" s="908"/>
      <c r="CI114" s="908"/>
      <c r="CJ114" s="908"/>
      <c r="CK114" s="935"/>
      <c r="CL114" s="936"/>
      <c r="CM114" s="909" t="s">
        <v>433</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434</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6390</v>
      </c>
      <c r="AB115" s="925"/>
      <c r="AC115" s="925"/>
      <c r="AD115" s="925"/>
      <c r="AE115" s="926"/>
      <c r="AF115" s="927">
        <v>3398</v>
      </c>
      <c r="AG115" s="925"/>
      <c r="AH115" s="925"/>
      <c r="AI115" s="925"/>
      <c r="AJ115" s="926"/>
      <c r="AK115" s="927">
        <v>1718</v>
      </c>
      <c r="AL115" s="925"/>
      <c r="AM115" s="925"/>
      <c r="AN115" s="925"/>
      <c r="AO115" s="926"/>
      <c r="AP115" s="928">
        <v>0</v>
      </c>
      <c r="AQ115" s="929"/>
      <c r="AR115" s="929"/>
      <c r="AS115" s="929"/>
      <c r="AT115" s="930"/>
      <c r="AU115" s="895"/>
      <c r="AV115" s="896"/>
      <c r="AW115" s="896"/>
      <c r="AX115" s="896"/>
      <c r="AY115" s="896"/>
      <c r="AZ115" s="909" t="s">
        <v>435</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436</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2">
      <c r="A116" s="943"/>
      <c r="B116" s="944"/>
      <c r="C116" s="952" t="s">
        <v>437</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438</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439</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2">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440</v>
      </c>
      <c r="Z117" s="881"/>
      <c r="AA117" s="965">
        <v>2589355</v>
      </c>
      <c r="AB117" s="966"/>
      <c r="AC117" s="966"/>
      <c r="AD117" s="966"/>
      <c r="AE117" s="967"/>
      <c r="AF117" s="968">
        <v>2603521</v>
      </c>
      <c r="AG117" s="966"/>
      <c r="AH117" s="966"/>
      <c r="AI117" s="966"/>
      <c r="AJ117" s="967"/>
      <c r="AK117" s="968">
        <v>2463068</v>
      </c>
      <c r="AL117" s="966"/>
      <c r="AM117" s="966"/>
      <c r="AN117" s="966"/>
      <c r="AO117" s="967"/>
      <c r="AP117" s="969"/>
      <c r="AQ117" s="970"/>
      <c r="AR117" s="970"/>
      <c r="AS117" s="970"/>
      <c r="AT117" s="971"/>
      <c r="AU117" s="895"/>
      <c r="AV117" s="896"/>
      <c r="AW117" s="896"/>
      <c r="AX117" s="896"/>
      <c r="AY117" s="896"/>
      <c r="AZ117" s="961" t="s">
        <v>441</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442</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2">
      <c r="A118" s="899" t="s">
        <v>416</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413</v>
      </c>
      <c r="AB118" s="880"/>
      <c r="AC118" s="880"/>
      <c r="AD118" s="880"/>
      <c r="AE118" s="881"/>
      <c r="AF118" s="879" t="s">
        <v>414</v>
      </c>
      <c r="AG118" s="880"/>
      <c r="AH118" s="880"/>
      <c r="AI118" s="880"/>
      <c r="AJ118" s="881"/>
      <c r="AK118" s="879" t="s">
        <v>294</v>
      </c>
      <c r="AL118" s="880"/>
      <c r="AM118" s="880"/>
      <c r="AN118" s="880"/>
      <c r="AO118" s="881"/>
      <c r="AP118" s="957" t="s">
        <v>415</v>
      </c>
      <c r="AQ118" s="958"/>
      <c r="AR118" s="958"/>
      <c r="AS118" s="958"/>
      <c r="AT118" s="959"/>
      <c r="AU118" s="895"/>
      <c r="AV118" s="896"/>
      <c r="AW118" s="896"/>
      <c r="AX118" s="896"/>
      <c r="AY118" s="896"/>
      <c r="AZ118" s="960" t="s">
        <v>443</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444</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419</v>
      </c>
      <c r="B119" s="934"/>
      <c r="C119" s="916" t="s">
        <v>420</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3" t="s">
        <v>177</v>
      </c>
      <c r="BA119" s="233"/>
      <c r="BB119" s="233"/>
      <c r="BC119" s="233"/>
      <c r="BD119" s="233"/>
      <c r="BE119" s="233"/>
      <c r="BF119" s="233"/>
      <c r="BG119" s="233"/>
      <c r="BH119" s="233"/>
      <c r="BI119" s="233"/>
      <c r="BJ119" s="233"/>
      <c r="BK119" s="233"/>
      <c r="BL119" s="233"/>
      <c r="BM119" s="233"/>
      <c r="BN119" s="233"/>
      <c r="BO119" s="964" t="s">
        <v>445</v>
      </c>
      <c r="BP119" s="992"/>
      <c r="BQ119" s="986">
        <v>35340060</v>
      </c>
      <c r="BR119" s="987"/>
      <c r="BS119" s="987"/>
      <c r="BT119" s="987"/>
      <c r="BU119" s="987"/>
      <c r="BV119" s="987">
        <v>36581637</v>
      </c>
      <c r="BW119" s="987"/>
      <c r="BX119" s="987"/>
      <c r="BY119" s="987"/>
      <c r="BZ119" s="987"/>
      <c r="CA119" s="987">
        <v>36989585</v>
      </c>
      <c r="CB119" s="987"/>
      <c r="CC119" s="987"/>
      <c r="CD119" s="987"/>
      <c r="CE119" s="987"/>
      <c r="CF119" s="988"/>
      <c r="CG119" s="989"/>
      <c r="CH119" s="989"/>
      <c r="CI119" s="989"/>
      <c r="CJ119" s="990"/>
      <c r="CK119" s="937"/>
      <c r="CL119" s="938"/>
      <c r="CM119" s="960" t="s">
        <v>446</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v>17986</v>
      </c>
      <c r="DH119" s="973"/>
      <c r="DI119" s="973"/>
      <c r="DJ119" s="973"/>
      <c r="DK119" s="974"/>
      <c r="DL119" s="972">
        <v>11007</v>
      </c>
      <c r="DM119" s="973"/>
      <c r="DN119" s="973"/>
      <c r="DO119" s="973"/>
      <c r="DP119" s="974"/>
      <c r="DQ119" s="972">
        <v>6859</v>
      </c>
      <c r="DR119" s="973"/>
      <c r="DS119" s="973"/>
      <c r="DT119" s="973"/>
      <c r="DU119" s="974"/>
      <c r="DV119" s="975">
        <v>0.1</v>
      </c>
      <c r="DW119" s="976"/>
      <c r="DX119" s="976"/>
      <c r="DY119" s="976"/>
      <c r="DZ119" s="977"/>
    </row>
    <row r="120" spans="1:130" s="212" customFormat="1" ht="26.25" customHeight="1" x14ac:dyDescent="0.2">
      <c r="A120" s="1044"/>
      <c r="B120" s="936"/>
      <c r="C120" s="909" t="s">
        <v>423</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447</v>
      </c>
      <c r="AV120" s="979"/>
      <c r="AW120" s="979"/>
      <c r="AX120" s="979"/>
      <c r="AY120" s="980"/>
      <c r="AZ120" s="916" t="s">
        <v>448</v>
      </c>
      <c r="BA120" s="884"/>
      <c r="BB120" s="884"/>
      <c r="BC120" s="884"/>
      <c r="BD120" s="884"/>
      <c r="BE120" s="884"/>
      <c r="BF120" s="884"/>
      <c r="BG120" s="884"/>
      <c r="BH120" s="884"/>
      <c r="BI120" s="884"/>
      <c r="BJ120" s="884"/>
      <c r="BK120" s="884"/>
      <c r="BL120" s="884"/>
      <c r="BM120" s="884"/>
      <c r="BN120" s="884"/>
      <c r="BO120" s="884"/>
      <c r="BP120" s="885"/>
      <c r="BQ120" s="917">
        <v>9440703</v>
      </c>
      <c r="BR120" s="918"/>
      <c r="BS120" s="918"/>
      <c r="BT120" s="918"/>
      <c r="BU120" s="918"/>
      <c r="BV120" s="918">
        <v>9032152</v>
      </c>
      <c r="BW120" s="918"/>
      <c r="BX120" s="918"/>
      <c r="BY120" s="918"/>
      <c r="BZ120" s="918"/>
      <c r="CA120" s="918">
        <v>9422309</v>
      </c>
      <c r="CB120" s="918"/>
      <c r="CC120" s="918"/>
      <c r="CD120" s="918"/>
      <c r="CE120" s="918"/>
      <c r="CF120" s="931">
        <v>92.8</v>
      </c>
      <c r="CG120" s="932"/>
      <c r="CH120" s="932"/>
      <c r="CI120" s="932"/>
      <c r="CJ120" s="932"/>
      <c r="CK120" s="993" t="s">
        <v>449</v>
      </c>
      <c r="CL120" s="994"/>
      <c r="CM120" s="994"/>
      <c r="CN120" s="994"/>
      <c r="CO120" s="995"/>
      <c r="CP120" s="1001" t="s">
        <v>395</v>
      </c>
      <c r="CQ120" s="1002"/>
      <c r="CR120" s="1002"/>
      <c r="CS120" s="1002"/>
      <c r="CT120" s="1002"/>
      <c r="CU120" s="1002"/>
      <c r="CV120" s="1002"/>
      <c r="CW120" s="1002"/>
      <c r="CX120" s="1002"/>
      <c r="CY120" s="1002"/>
      <c r="CZ120" s="1002"/>
      <c r="DA120" s="1002"/>
      <c r="DB120" s="1002"/>
      <c r="DC120" s="1002"/>
      <c r="DD120" s="1002"/>
      <c r="DE120" s="1002"/>
      <c r="DF120" s="1003"/>
      <c r="DG120" s="917">
        <v>12990240</v>
      </c>
      <c r="DH120" s="918"/>
      <c r="DI120" s="918"/>
      <c r="DJ120" s="918"/>
      <c r="DK120" s="918"/>
      <c r="DL120" s="918">
        <v>13199942</v>
      </c>
      <c r="DM120" s="918"/>
      <c r="DN120" s="918"/>
      <c r="DO120" s="918"/>
      <c r="DP120" s="918"/>
      <c r="DQ120" s="918">
        <v>13517943</v>
      </c>
      <c r="DR120" s="918"/>
      <c r="DS120" s="918"/>
      <c r="DT120" s="918"/>
      <c r="DU120" s="918"/>
      <c r="DV120" s="919">
        <v>133.1</v>
      </c>
      <c r="DW120" s="919"/>
      <c r="DX120" s="919"/>
      <c r="DY120" s="919"/>
      <c r="DZ120" s="920"/>
    </row>
    <row r="121" spans="1:130" s="212" customFormat="1" ht="26.25" customHeight="1" x14ac:dyDescent="0.2">
      <c r="A121" s="1044"/>
      <c r="B121" s="936"/>
      <c r="C121" s="961" t="s">
        <v>450</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451</v>
      </c>
      <c r="BA121" s="910"/>
      <c r="BB121" s="910"/>
      <c r="BC121" s="910"/>
      <c r="BD121" s="910"/>
      <c r="BE121" s="910"/>
      <c r="BF121" s="910"/>
      <c r="BG121" s="910"/>
      <c r="BH121" s="910"/>
      <c r="BI121" s="910"/>
      <c r="BJ121" s="910"/>
      <c r="BK121" s="910"/>
      <c r="BL121" s="910"/>
      <c r="BM121" s="910"/>
      <c r="BN121" s="910"/>
      <c r="BO121" s="910"/>
      <c r="BP121" s="911"/>
      <c r="BQ121" s="912">
        <v>41751</v>
      </c>
      <c r="BR121" s="913"/>
      <c r="BS121" s="913"/>
      <c r="BT121" s="913"/>
      <c r="BU121" s="913"/>
      <c r="BV121" s="913">
        <v>31171</v>
      </c>
      <c r="BW121" s="913"/>
      <c r="BX121" s="913"/>
      <c r="BY121" s="913"/>
      <c r="BZ121" s="913"/>
      <c r="CA121" s="913">
        <v>21654</v>
      </c>
      <c r="CB121" s="913"/>
      <c r="CC121" s="913"/>
      <c r="CD121" s="913"/>
      <c r="CE121" s="913"/>
      <c r="CF121" s="907">
        <v>0.2</v>
      </c>
      <c r="CG121" s="908"/>
      <c r="CH121" s="908"/>
      <c r="CI121" s="908"/>
      <c r="CJ121" s="908"/>
      <c r="CK121" s="996"/>
      <c r="CL121" s="997"/>
      <c r="CM121" s="997"/>
      <c r="CN121" s="997"/>
      <c r="CO121" s="998"/>
      <c r="CP121" s="1006" t="s">
        <v>394</v>
      </c>
      <c r="CQ121" s="1007"/>
      <c r="CR121" s="1007"/>
      <c r="CS121" s="1007"/>
      <c r="CT121" s="1007"/>
      <c r="CU121" s="1007"/>
      <c r="CV121" s="1007"/>
      <c r="CW121" s="1007"/>
      <c r="CX121" s="1007"/>
      <c r="CY121" s="1007"/>
      <c r="CZ121" s="1007"/>
      <c r="DA121" s="1007"/>
      <c r="DB121" s="1007"/>
      <c r="DC121" s="1007"/>
      <c r="DD121" s="1007"/>
      <c r="DE121" s="1007"/>
      <c r="DF121" s="1008"/>
      <c r="DG121" s="912">
        <v>1026789</v>
      </c>
      <c r="DH121" s="913"/>
      <c r="DI121" s="913"/>
      <c r="DJ121" s="913"/>
      <c r="DK121" s="913"/>
      <c r="DL121" s="913">
        <v>1090091</v>
      </c>
      <c r="DM121" s="913"/>
      <c r="DN121" s="913"/>
      <c r="DO121" s="913"/>
      <c r="DP121" s="913"/>
      <c r="DQ121" s="913">
        <v>1066230</v>
      </c>
      <c r="DR121" s="913"/>
      <c r="DS121" s="913"/>
      <c r="DT121" s="913"/>
      <c r="DU121" s="913"/>
      <c r="DV121" s="914">
        <v>10.5</v>
      </c>
      <c r="DW121" s="914"/>
      <c r="DX121" s="914"/>
      <c r="DY121" s="914"/>
      <c r="DZ121" s="915"/>
    </row>
    <row r="122" spans="1:130" s="212" customFormat="1" ht="26.25" customHeight="1" x14ac:dyDescent="0.2">
      <c r="A122" s="1044"/>
      <c r="B122" s="936"/>
      <c r="C122" s="909" t="s">
        <v>433</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452</v>
      </c>
      <c r="BA122" s="952"/>
      <c r="BB122" s="952"/>
      <c r="BC122" s="952"/>
      <c r="BD122" s="952"/>
      <c r="BE122" s="952"/>
      <c r="BF122" s="952"/>
      <c r="BG122" s="952"/>
      <c r="BH122" s="952"/>
      <c r="BI122" s="952"/>
      <c r="BJ122" s="952"/>
      <c r="BK122" s="952"/>
      <c r="BL122" s="952"/>
      <c r="BM122" s="952"/>
      <c r="BN122" s="952"/>
      <c r="BO122" s="952"/>
      <c r="BP122" s="953"/>
      <c r="BQ122" s="986">
        <v>22768021</v>
      </c>
      <c r="BR122" s="987"/>
      <c r="BS122" s="987"/>
      <c r="BT122" s="987"/>
      <c r="BU122" s="987"/>
      <c r="BV122" s="987">
        <v>23450019</v>
      </c>
      <c r="BW122" s="987"/>
      <c r="BX122" s="987"/>
      <c r="BY122" s="987"/>
      <c r="BZ122" s="987"/>
      <c r="CA122" s="987">
        <v>23902794</v>
      </c>
      <c r="CB122" s="987"/>
      <c r="CC122" s="987"/>
      <c r="CD122" s="987"/>
      <c r="CE122" s="987"/>
      <c r="CF122" s="1004">
        <v>235.4</v>
      </c>
      <c r="CG122" s="1005"/>
      <c r="CH122" s="1005"/>
      <c r="CI122" s="1005"/>
      <c r="CJ122" s="1005"/>
      <c r="CK122" s="996"/>
      <c r="CL122" s="997"/>
      <c r="CM122" s="997"/>
      <c r="CN122" s="997"/>
      <c r="CO122" s="998"/>
      <c r="CP122" s="1006" t="s">
        <v>392</v>
      </c>
      <c r="CQ122" s="1007"/>
      <c r="CR122" s="1007"/>
      <c r="CS122" s="1007"/>
      <c r="CT122" s="1007"/>
      <c r="CU122" s="1007"/>
      <c r="CV122" s="1007"/>
      <c r="CW122" s="1007"/>
      <c r="CX122" s="1007"/>
      <c r="CY122" s="1007"/>
      <c r="CZ122" s="1007"/>
      <c r="DA122" s="1007"/>
      <c r="DB122" s="1007"/>
      <c r="DC122" s="1007"/>
      <c r="DD122" s="1007"/>
      <c r="DE122" s="1007"/>
      <c r="DF122" s="1008"/>
      <c r="DG122" s="912">
        <v>428835</v>
      </c>
      <c r="DH122" s="913"/>
      <c r="DI122" s="913"/>
      <c r="DJ122" s="913"/>
      <c r="DK122" s="913"/>
      <c r="DL122" s="913">
        <v>195001</v>
      </c>
      <c r="DM122" s="913"/>
      <c r="DN122" s="913"/>
      <c r="DO122" s="913"/>
      <c r="DP122" s="913"/>
      <c r="DQ122" s="913">
        <v>192104</v>
      </c>
      <c r="DR122" s="913"/>
      <c r="DS122" s="913"/>
      <c r="DT122" s="913"/>
      <c r="DU122" s="913"/>
      <c r="DV122" s="914">
        <v>1.9</v>
      </c>
      <c r="DW122" s="914"/>
      <c r="DX122" s="914"/>
      <c r="DY122" s="914"/>
      <c r="DZ122" s="915"/>
    </row>
    <row r="123" spans="1:130" s="212" customFormat="1" ht="26.25" customHeight="1" x14ac:dyDescent="0.2">
      <c r="A123" s="1044"/>
      <c r="B123" s="936"/>
      <c r="C123" s="909" t="s">
        <v>439</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3" t="s">
        <v>177</v>
      </c>
      <c r="BA123" s="233"/>
      <c r="BB123" s="233"/>
      <c r="BC123" s="233"/>
      <c r="BD123" s="233"/>
      <c r="BE123" s="233"/>
      <c r="BF123" s="233"/>
      <c r="BG123" s="233"/>
      <c r="BH123" s="233"/>
      <c r="BI123" s="233"/>
      <c r="BJ123" s="233"/>
      <c r="BK123" s="233"/>
      <c r="BL123" s="233"/>
      <c r="BM123" s="233"/>
      <c r="BN123" s="233"/>
      <c r="BO123" s="964" t="s">
        <v>453</v>
      </c>
      <c r="BP123" s="992"/>
      <c r="BQ123" s="1050">
        <v>32250475</v>
      </c>
      <c r="BR123" s="1051"/>
      <c r="BS123" s="1051"/>
      <c r="BT123" s="1051"/>
      <c r="BU123" s="1051"/>
      <c r="BV123" s="1051">
        <v>32513342</v>
      </c>
      <c r="BW123" s="1051"/>
      <c r="BX123" s="1051"/>
      <c r="BY123" s="1051"/>
      <c r="BZ123" s="1051"/>
      <c r="CA123" s="1051">
        <v>33346757</v>
      </c>
      <c r="CB123" s="1051"/>
      <c r="CC123" s="1051"/>
      <c r="CD123" s="1051"/>
      <c r="CE123" s="1051"/>
      <c r="CF123" s="988"/>
      <c r="CG123" s="989"/>
      <c r="CH123" s="989"/>
      <c r="CI123" s="989"/>
      <c r="CJ123" s="990"/>
      <c r="CK123" s="996"/>
      <c r="CL123" s="997"/>
      <c r="CM123" s="997"/>
      <c r="CN123" s="997"/>
      <c r="CO123" s="998"/>
      <c r="CP123" s="1006" t="s">
        <v>390</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x14ac:dyDescent="0.25">
      <c r="A124" s="1044"/>
      <c r="B124" s="936"/>
      <c r="C124" s="909" t="s">
        <v>442</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454</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v>31.3</v>
      </c>
      <c r="BR124" s="1014"/>
      <c r="BS124" s="1014"/>
      <c r="BT124" s="1014"/>
      <c r="BU124" s="1014"/>
      <c r="BV124" s="1014">
        <v>41.4</v>
      </c>
      <c r="BW124" s="1014"/>
      <c r="BX124" s="1014"/>
      <c r="BY124" s="1014"/>
      <c r="BZ124" s="1014"/>
      <c r="CA124" s="1014">
        <v>35.799999999999997</v>
      </c>
      <c r="CB124" s="1014"/>
      <c r="CC124" s="1014"/>
      <c r="CD124" s="1014"/>
      <c r="CE124" s="1014"/>
      <c r="CF124" s="1015"/>
      <c r="CG124" s="1016"/>
      <c r="CH124" s="1016"/>
      <c r="CI124" s="1016"/>
      <c r="CJ124" s="1017"/>
      <c r="CK124" s="999"/>
      <c r="CL124" s="999"/>
      <c r="CM124" s="999"/>
      <c r="CN124" s="999"/>
      <c r="CO124" s="1000"/>
      <c r="CP124" s="1006" t="s">
        <v>455</v>
      </c>
      <c r="CQ124" s="1007"/>
      <c r="CR124" s="1007"/>
      <c r="CS124" s="1007"/>
      <c r="CT124" s="1007"/>
      <c r="CU124" s="1007"/>
      <c r="CV124" s="1007"/>
      <c r="CW124" s="1007"/>
      <c r="CX124" s="1007"/>
      <c r="CY124" s="1007"/>
      <c r="CZ124" s="1007"/>
      <c r="DA124" s="1007"/>
      <c r="DB124" s="1007"/>
      <c r="DC124" s="1007"/>
      <c r="DD124" s="1007"/>
      <c r="DE124" s="1007"/>
      <c r="DF124" s="1008"/>
      <c r="DG124" s="991">
        <v>331304</v>
      </c>
      <c r="DH124" s="973"/>
      <c r="DI124" s="973"/>
      <c r="DJ124" s="973"/>
      <c r="DK124" s="974"/>
      <c r="DL124" s="972">
        <v>536750</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2">
      <c r="A125" s="1044"/>
      <c r="B125" s="936"/>
      <c r="C125" s="909" t="s">
        <v>444</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456</v>
      </c>
      <c r="CL125" s="994"/>
      <c r="CM125" s="994"/>
      <c r="CN125" s="994"/>
      <c r="CO125" s="995"/>
      <c r="CP125" s="916" t="s">
        <v>457</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446</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458</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459</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v>6390</v>
      </c>
      <c r="AB127" s="946"/>
      <c r="AC127" s="946"/>
      <c r="AD127" s="946"/>
      <c r="AE127" s="947"/>
      <c r="AF127" s="948">
        <v>3398</v>
      </c>
      <c r="AG127" s="946"/>
      <c r="AH127" s="946"/>
      <c r="AI127" s="946"/>
      <c r="AJ127" s="947"/>
      <c r="AK127" s="948">
        <v>1718</v>
      </c>
      <c r="AL127" s="946"/>
      <c r="AM127" s="946"/>
      <c r="AN127" s="946"/>
      <c r="AO127" s="947"/>
      <c r="AP127" s="949">
        <v>0</v>
      </c>
      <c r="AQ127" s="950"/>
      <c r="AR127" s="950"/>
      <c r="AS127" s="950"/>
      <c r="AT127" s="951"/>
      <c r="AU127" s="214"/>
      <c r="AV127" s="214"/>
      <c r="AW127" s="214"/>
      <c r="AX127" s="1018" t="s">
        <v>460</v>
      </c>
      <c r="AY127" s="1019"/>
      <c r="AZ127" s="1019"/>
      <c r="BA127" s="1019"/>
      <c r="BB127" s="1019"/>
      <c r="BC127" s="1019"/>
      <c r="BD127" s="1019"/>
      <c r="BE127" s="1020"/>
      <c r="BF127" s="1021" t="s">
        <v>461</v>
      </c>
      <c r="BG127" s="1019"/>
      <c r="BH127" s="1019"/>
      <c r="BI127" s="1019"/>
      <c r="BJ127" s="1019"/>
      <c r="BK127" s="1019"/>
      <c r="BL127" s="1020"/>
      <c r="BM127" s="1021" t="s">
        <v>462</v>
      </c>
      <c r="BN127" s="1019"/>
      <c r="BO127" s="1019"/>
      <c r="BP127" s="1019"/>
      <c r="BQ127" s="1019"/>
      <c r="BR127" s="1019"/>
      <c r="BS127" s="1020"/>
      <c r="BT127" s="1021" t="s">
        <v>463</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464</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465</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466</v>
      </c>
      <c r="X128" s="1030"/>
      <c r="Y128" s="1030"/>
      <c r="Z128" s="1031"/>
      <c r="AA128" s="1032">
        <v>7473</v>
      </c>
      <c r="AB128" s="1033"/>
      <c r="AC128" s="1033"/>
      <c r="AD128" s="1033"/>
      <c r="AE128" s="1034"/>
      <c r="AF128" s="1035">
        <v>7473</v>
      </c>
      <c r="AG128" s="1033"/>
      <c r="AH128" s="1033"/>
      <c r="AI128" s="1033"/>
      <c r="AJ128" s="1034"/>
      <c r="AK128" s="1035">
        <v>7473</v>
      </c>
      <c r="AL128" s="1033"/>
      <c r="AM128" s="1033"/>
      <c r="AN128" s="1033"/>
      <c r="AO128" s="1034"/>
      <c r="AP128" s="1036"/>
      <c r="AQ128" s="1037"/>
      <c r="AR128" s="1037"/>
      <c r="AS128" s="1037"/>
      <c r="AT128" s="1038"/>
      <c r="AU128" s="214"/>
      <c r="AV128" s="214"/>
      <c r="AW128" s="214"/>
      <c r="AX128" s="883" t="s">
        <v>467</v>
      </c>
      <c r="AY128" s="884"/>
      <c r="AZ128" s="884"/>
      <c r="BA128" s="884"/>
      <c r="BB128" s="884"/>
      <c r="BC128" s="884"/>
      <c r="BD128" s="884"/>
      <c r="BE128" s="885"/>
      <c r="BF128" s="1039" t="s">
        <v>122</v>
      </c>
      <c r="BG128" s="1040"/>
      <c r="BH128" s="1040"/>
      <c r="BI128" s="1040"/>
      <c r="BJ128" s="1040"/>
      <c r="BK128" s="1040"/>
      <c r="BL128" s="1041"/>
      <c r="BM128" s="1039">
        <v>13.07</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468</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2">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469</v>
      </c>
      <c r="X129" s="1058"/>
      <c r="Y129" s="1058"/>
      <c r="Z129" s="1059"/>
      <c r="AA129" s="945">
        <v>11573695</v>
      </c>
      <c r="AB129" s="946"/>
      <c r="AC129" s="946"/>
      <c r="AD129" s="946"/>
      <c r="AE129" s="947"/>
      <c r="AF129" s="948">
        <v>11487122</v>
      </c>
      <c r="AG129" s="946"/>
      <c r="AH129" s="946"/>
      <c r="AI129" s="946"/>
      <c r="AJ129" s="947"/>
      <c r="AK129" s="948">
        <v>11841346</v>
      </c>
      <c r="AL129" s="946"/>
      <c r="AM129" s="946"/>
      <c r="AN129" s="946"/>
      <c r="AO129" s="947"/>
      <c r="AP129" s="1060"/>
      <c r="AQ129" s="1061"/>
      <c r="AR129" s="1061"/>
      <c r="AS129" s="1061"/>
      <c r="AT129" s="1062"/>
      <c r="AU129" s="215"/>
      <c r="AV129" s="215"/>
      <c r="AW129" s="215"/>
      <c r="AX129" s="1052" t="s">
        <v>470</v>
      </c>
      <c r="AY129" s="910"/>
      <c r="AZ129" s="910"/>
      <c r="BA129" s="910"/>
      <c r="BB129" s="910"/>
      <c r="BC129" s="910"/>
      <c r="BD129" s="910"/>
      <c r="BE129" s="911"/>
      <c r="BF129" s="1053" t="s">
        <v>122</v>
      </c>
      <c r="BG129" s="1054"/>
      <c r="BH129" s="1054"/>
      <c r="BI129" s="1054"/>
      <c r="BJ129" s="1054"/>
      <c r="BK129" s="1054"/>
      <c r="BL129" s="1055"/>
      <c r="BM129" s="1053">
        <v>18.07</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471</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472</v>
      </c>
      <c r="X130" s="1058"/>
      <c r="Y130" s="1058"/>
      <c r="Z130" s="1059"/>
      <c r="AA130" s="945">
        <v>1723188</v>
      </c>
      <c r="AB130" s="946"/>
      <c r="AC130" s="946"/>
      <c r="AD130" s="946"/>
      <c r="AE130" s="947"/>
      <c r="AF130" s="948">
        <v>1682820</v>
      </c>
      <c r="AG130" s="946"/>
      <c r="AH130" s="946"/>
      <c r="AI130" s="946"/>
      <c r="AJ130" s="947"/>
      <c r="AK130" s="948">
        <v>1685078</v>
      </c>
      <c r="AL130" s="946"/>
      <c r="AM130" s="946"/>
      <c r="AN130" s="946"/>
      <c r="AO130" s="947"/>
      <c r="AP130" s="1060"/>
      <c r="AQ130" s="1061"/>
      <c r="AR130" s="1061"/>
      <c r="AS130" s="1061"/>
      <c r="AT130" s="1062"/>
      <c r="AU130" s="215"/>
      <c r="AV130" s="215"/>
      <c r="AW130" s="215"/>
      <c r="AX130" s="1052" t="s">
        <v>473</v>
      </c>
      <c r="AY130" s="910"/>
      <c r="AZ130" s="910"/>
      <c r="BA130" s="910"/>
      <c r="BB130" s="910"/>
      <c r="BC130" s="910"/>
      <c r="BD130" s="910"/>
      <c r="BE130" s="911"/>
      <c r="BF130" s="1088">
        <v>8.5</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474</v>
      </c>
      <c r="X131" s="1095"/>
      <c r="Y131" s="1095"/>
      <c r="Z131" s="1096"/>
      <c r="AA131" s="991">
        <v>9850507</v>
      </c>
      <c r="AB131" s="973"/>
      <c r="AC131" s="973"/>
      <c r="AD131" s="973"/>
      <c r="AE131" s="974"/>
      <c r="AF131" s="972">
        <v>9804302</v>
      </c>
      <c r="AG131" s="973"/>
      <c r="AH131" s="973"/>
      <c r="AI131" s="973"/>
      <c r="AJ131" s="974"/>
      <c r="AK131" s="972">
        <v>10156268</v>
      </c>
      <c r="AL131" s="973"/>
      <c r="AM131" s="973"/>
      <c r="AN131" s="973"/>
      <c r="AO131" s="974"/>
      <c r="AP131" s="1097"/>
      <c r="AQ131" s="1098"/>
      <c r="AR131" s="1098"/>
      <c r="AS131" s="1098"/>
      <c r="AT131" s="1099"/>
      <c r="AU131" s="215"/>
      <c r="AV131" s="215"/>
      <c r="AW131" s="215"/>
      <c r="AX131" s="1070" t="s">
        <v>475</v>
      </c>
      <c r="AY131" s="713"/>
      <c r="AZ131" s="713"/>
      <c r="BA131" s="713"/>
      <c r="BB131" s="713"/>
      <c r="BC131" s="713"/>
      <c r="BD131" s="713"/>
      <c r="BE131" s="1023"/>
      <c r="BF131" s="1071">
        <v>35.799999999999997</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476</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477</v>
      </c>
      <c r="W132" s="1081"/>
      <c r="X132" s="1081"/>
      <c r="Y132" s="1081"/>
      <c r="Z132" s="1082"/>
      <c r="AA132" s="1083">
        <v>8.7172568879999996</v>
      </c>
      <c r="AB132" s="1084"/>
      <c r="AC132" s="1084"/>
      <c r="AD132" s="1084"/>
      <c r="AE132" s="1085"/>
      <c r="AF132" s="1086">
        <v>9.3145641579999996</v>
      </c>
      <c r="AG132" s="1084"/>
      <c r="AH132" s="1084"/>
      <c r="AI132" s="1084"/>
      <c r="AJ132" s="1085"/>
      <c r="AK132" s="1086">
        <v>7.5866154769999996</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478</v>
      </c>
      <c r="W133" s="1064"/>
      <c r="X133" s="1064"/>
      <c r="Y133" s="1064"/>
      <c r="Z133" s="1065"/>
      <c r="AA133" s="1066">
        <v>8.6</v>
      </c>
      <c r="AB133" s="1067"/>
      <c r="AC133" s="1067"/>
      <c r="AD133" s="1067"/>
      <c r="AE133" s="1068"/>
      <c r="AF133" s="1066">
        <v>8.6999999999999993</v>
      </c>
      <c r="AG133" s="1067"/>
      <c r="AH133" s="1067"/>
      <c r="AI133" s="1067"/>
      <c r="AJ133" s="1068"/>
      <c r="AK133" s="1066">
        <v>8.5</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6aGr4OODRTxXO9CXNjm/g6gmoNOsNtuqywLPtNxu+Sha+DUIGYtuK3pXizU5oXFdRvLlj4qoRYxjWQFkXiN55g==" saltValue="jR76f2UUjO+lLlZtToCby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265625" style="242" customWidth="1"/>
    <col min="121" max="121" width="0" style="241" hidden="1" customWidth="1"/>
    <col min="122" max="16384" width="9" style="241" hidden="1"/>
  </cols>
  <sheetData>
    <row r="1" spans="1:120" ht="13"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1"/>
    </row>
    <row r="17" spans="119:120" ht="13" x14ac:dyDescent="0.2">
      <c r="DP17" s="241"/>
    </row>
    <row r="18" spans="119:120" ht="13" x14ac:dyDescent="0.2"/>
    <row r="19" spans="119:120" ht="13" x14ac:dyDescent="0.2"/>
    <row r="20" spans="119:120" ht="13" x14ac:dyDescent="0.2">
      <c r="DO20" s="241"/>
      <c r="DP20" s="241"/>
    </row>
    <row r="21" spans="119:120" ht="13" x14ac:dyDescent="0.2">
      <c r="DP21" s="241"/>
    </row>
    <row r="22" spans="119:120" ht="13" x14ac:dyDescent="0.2"/>
    <row r="23" spans="119:120" ht="13" x14ac:dyDescent="0.2">
      <c r="DO23" s="241"/>
      <c r="DP23" s="241"/>
    </row>
    <row r="24" spans="119:120" ht="13" x14ac:dyDescent="0.2">
      <c r="DP24" s="241"/>
    </row>
    <row r="25" spans="119:120" ht="13" x14ac:dyDescent="0.2">
      <c r="DP25" s="241"/>
    </row>
    <row r="26" spans="119:120" ht="13" x14ac:dyDescent="0.2">
      <c r="DO26" s="241"/>
      <c r="DP26" s="241"/>
    </row>
    <row r="27" spans="119:120" ht="13" x14ac:dyDescent="0.2"/>
    <row r="28" spans="119:120" ht="13" x14ac:dyDescent="0.2">
      <c r="DO28" s="241"/>
      <c r="DP28" s="241"/>
    </row>
    <row r="29" spans="119:120" ht="13" x14ac:dyDescent="0.2">
      <c r="DP29" s="241"/>
    </row>
    <row r="30" spans="119:120" ht="13" x14ac:dyDescent="0.2"/>
    <row r="31" spans="119:120" ht="13" x14ac:dyDescent="0.2">
      <c r="DO31" s="241"/>
      <c r="DP31" s="241"/>
    </row>
    <row r="32" spans="119:120" ht="13" x14ac:dyDescent="0.2"/>
    <row r="33" spans="98:120" ht="13" x14ac:dyDescent="0.2">
      <c r="DO33" s="241"/>
      <c r="DP33" s="241"/>
    </row>
    <row r="34" spans="98:120" ht="13" x14ac:dyDescent="0.2">
      <c r="DM34" s="241"/>
    </row>
    <row r="35" spans="98:120" ht="13" x14ac:dyDescent="0.2">
      <c r="CT35" s="241"/>
      <c r="CU35" s="241"/>
      <c r="CV35" s="241"/>
      <c r="CY35" s="241"/>
      <c r="CZ35" s="241"/>
      <c r="DA35" s="241"/>
      <c r="DD35" s="241"/>
      <c r="DE35" s="241"/>
      <c r="DF35" s="241"/>
      <c r="DI35" s="241"/>
      <c r="DJ35" s="241"/>
      <c r="DK35" s="241"/>
      <c r="DM35" s="241"/>
      <c r="DN35" s="241"/>
      <c r="DO35" s="241"/>
      <c r="DP35" s="241"/>
    </row>
    <row r="36" spans="98:120" ht="13" x14ac:dyDescent="0.2"/>
    <row r="37" spans="98:120" ht="13" x14ac:dyDescent="0.2">
      <c r="CW37" s="241"/>
      <c r="DB37" s="241"/>
      <c r="DG37" s="241"/>
      <c r="DL37" s="241"/>
      <c r="DP37" s="241"/>
    </row>
    <row r="38" spans="98:120" ht="13"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1"/>
      <c r="DO49" s="241"/>
      <c r="DP49" s="241"/>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1"/>
      <c r="CS63" s="241"/>
      <c r="CX63" s="241"/>
      <c r="DC63" s="241"/>
      <c r="DH63" s="241"/>
    </row>
    <row r="64" spans="22:120" ht="13" x14ac:dyDescent="0.2">
      <c r="V64" s="241"/>
    </row>
    <row r="65" spans="15:120" ht="13"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 x14ac:dyDescent="0.2">
      <c r="Q66" s="241"/>
      <c r="S66" s="241"/>
      <c r="U66" s="241"/>
      <c r="DM66" s="241"/>
    </row>
    <row r="67" spans="15:120" ht="13"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 x14ac:dyDescent="0.2"/>
    <row r="69" spans="15:120" ht="13" x14ac:dyDescent="0.2"/>
    <row r="70" spans="15:120" ht="13" x14ac:dyDescent="0.2"/>
    <row r="71" spans="15:120" ht="13" x14ac:dyDescent="0.2"/>
    <row r="72" spans="15:120" ht="13" x14ac:dyDescent="0.2">
      <c r="DP72" s="241"/>
    </row>
    <row r="73" spans="15:120" ht="13" x14ac:dyDescent="0.2">
      <c r="DP73" s="241"/>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1"/>
      <c r="CX96" s="241"/>
      <c r="DC96" s="241"/>
      <c r="DH96" s="241"/>
    </row>
    <row r="97" spans="24:120" ht="13" x14ac:dyDescent="0.2">
      <c r="CS97" s="241"/>
      <c r="CX97" s="241"/>
      <c r="DC97" s="241"/>
      <c r="DH97" s="241"/>
      <c r="DP97" s="242" t="s">
        <v>479</v>
      </c>
    </row>
    <row r="98" spans="24:120" ht="13" hidden="1" x14ac:dyDescent="0.2">
      <c r="CS98" s="241"/>
      <c r="CX98" s="241"/>
      <c r="DC98" s="241"/>
      <c r="DH98" s="241"/>
    </row>
    <row r="99" spans="24:120" ht="13"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 hidden="1" x14ac:dyDescent="0.2">
      <c r="CT103" s="241"/>
      <c r="CV103" s="241"/>
      <c r="CW103" s="241"/>
      <c r="CY103" s="241"/>
      <c r="DA103" s="241"/>
      <c r="DB103" s="241"/>
      <c r="DD103" s="241"/>
      <c r="DF103" s="241"/>
      <c r="DG103" s="241"/>
      <c r="DI103" s="241"/>
      <c r="DK103" s="241"/>
      <c r="DL103" s="241"/>
      <c r="DM103" s="241"/>
      <c r="DN103" s="241"/>
      <c r="DO103" s="241"/>
      <c r="DP103" s="241"/>
    </row>
    <row r="104" spans="24:120" ht="13"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wWUfM4XyUk1pC/Bs3pmuiq9wBYnjUboeOuixm5buD7eJecD6ff8wOH6Il+QfBC7fAkAGzJ2hkrwFx0sM/Lk1TA==" saltValue="ZmUCB3hdW969ukySUKu0Og=="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328125" style="242" customWidth="1"/>
    <col min="117" max="16384" width="9" style="241" hidden="1"/>
  </cols>
  <sheetData>
    <row r="1" spans="2:116" ht="13"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 x14ac:dyDescent="0.2"/>
    <row r="3" spans="2:116" ht="13" x14ac:dyDescent="0.2"/>
    <row r="4" spans="2:116" ht="13"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 x14ac:dyDescent="0.2"/>
    <row r="20" spans="9:116" ht="13" x14ac:dyDescent="0.2"/>
    <row r="21" spans="9:116" ht="13" x14ac:dyDescent="0.2">
      <c r="DL21" s="241"/>
    </row>
    <row r="22" spans="9:116" ht="13" x14ac:dyDescent="0.2">
      <c r="DI22" s="241"/>
      <c r="DJ22" s="241"/>
      <c r="DK22" s="241"/>
      <c r="DL22" s="241"/>
    </row>
    <row r="23" spans="9:116" ht="13" x14ac:dyDescent="0.2">
      <c r="CY23" s="241"/>
      <c r="CZ23" s="241"/>
      <c r="DA23" s="241"/>
      <c r="DB23" s="241"/>
      <c r="DC23" s="241"/>
      <c r="DD23" s="241"/>
      <c r="DE23" s="241"/>
      <c r="DF23" s="241"/>
      <c r="DG23" s="241"/>
      <c r="DH23" s="241"/>
      <c r="DI23" s="241"/>
      <c r="DJ23" s="241"/>
      <c r="DK23" s="241"/>
      <c r="DL23" s="241"/>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1"/>
      <c r="DA35" s="241"/>
      <c r="DB35" s="241"/>
      <c r="DC35" s="241"/>
      <c r="DD35" s="241"/>
      <c r="DE35" s="241"/>
      <c r="DF35" s="241"/>
      <c r="DG35" s="241"/>
      <c r="DH35" s="241"/>
      <c r="DI35" s="241"/>
      <c r="DJ35" s="241"/>
      <c r="DK35" s="241"/>
      <c r="DL35" s="241"/>
    </row>
    <row r="36" spans="15:116" ht="13" x14ac:dyDescent="0.2"/>
    <row r="37" spans="15:116" ht="13" x14ac:dyDescent="0.2">
      <c r="DL37" s="241"/>
    </row>
    <row r="38" spans="15:116" ht="13" x14ac:dyDescent="0.2">
      <c r="DI38" s="241"/>
      <c r="DJ38" s="241"/>
      <c r="DK38" s="241"/>
      <c r="DL38" s="241"/>
    </row>
    <row r="39" spans="15:116" ht="13" x14ac:dyDescent="0.2"/>
    <row r="40" spans="15:116" ht="13" x14ac:dyDescent="0.2"/>
    <row r="41" spans="15:116" ht="13" x14ac:dyDescent="0.2"/>
    <row r="42" spans="15:116" ht="13" x14ac:dyDescent="0.2"/>
    <row r="43" spans="15:116" ht="13"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 x14ac:dyDescent="0.2">
      <c r="DL44" s="241"/>
    </row>
    <row r="45" spans="15:116" ht="13" x14ac:dyDescent="0.2"/>
    <row r="46" spans="15:116" ht="13" x14ac:dyDescent="0.2">
      <c r="DA46" s="241"/>
      <c r="DB46" s="241"/>
      <c r="DC46" s="241"/>
      <c r="DD46" s="241"/>
      <c r="DE46" s="241"/>
      <c r="DF46" s="241"/>
      <c r="DG46" s="241"/>
      <c r="DH46" s="241"/>
      <c r="DI46" s="241"/>
      <c r="DJ46" s="241"/>
      <c r="DK46" s="241"/>
      <c r="DL46" s="241"/>
    </row>
    <row r="47" spans="15:116" ht="13" x14ac:dyDescent="0.2"/>
    <row r="48" spans="15:116" ht="13" x14ac:dyDescent="0.2"/>
    <row r="49" spans="104:116" ht="13" x14ac:dyDescent="0.2"/>
    <row r="50" spans="104:116" ht="13" x14ac:dyDescent="0.2">
      <c r="CZ50" s="241"/>
      <c r="DA50" s="241"/>
      <c r="DB50" s="241"/>
      <c r="DC50" s="241"/>
      <c r="DD50" s="241"/>
      <c r="DE50" s="241"/>
      <c r="DF50" s="241"/>
      <c r="DG50" s="241"/>
      <c r="DH50" s="241"/>
      <c r="DI50" s="241"/>
      <c r="DJ50" s="241"/>
      <c r="DK50" s="241"/>
      <c r="DL50" s="241"/>
    </row>
    <row r="51" spans="104:116" ht="13" x14ac:dyDescent="0.2"/>
    <row r="52" spans="104:116" ht="13" x14ac:dyDescent="0.2"/>
    <row r="53" spans="104:116" ht="13" x14ac:dyDescent="0.2">
      <c r="DL53" s="241"/>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1"/>
      <c r="DD67" s="241"/>
      <c r="DE67" s="241"/>
      <c r="DF67" s="241"/>
      <c r="DG67" s="241"/>
      <c r="DH67" s="241"/>
      <c r="DI67" s="241"/>
      <c r="DJ67" s="241"/>
      <c r="DK67" s="241"/>
      <c r="DL67" s="241"/>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pg77MKfntL9EUqieEwgr5W2imM+mApK5wqGcu+S3Jt8cBW7d/T9u+/b/JMgndzzLfeIElKzg3cquPj5Jms+48g==" saltValue="LVD8ZvIEJY/srd3mmVLuv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53125" style="243" customWidth="1"/>
    <col min="37" max="44" width="17" style="243" customWidth="1"/>
    <col min="45" max="45" width="6.08984375" style="249" customWidth="1"/>
    <col min="46" max="46" width="3" style="247" customWidth="1"/>
    <col min="47" max="47" width="19.08984375" style="243" hidden="1" customWidth="1"/>
    <col min="48" max="52" width="12.6328125" style="243" hidden="1" customWidth="1"/>
    <col min="53" max="16384" width="8.6328125" style="243" hidden="1"/>
  </cols>
  <sheetData>
    <row r="1" spans="1:46" ht="13" x14ac:dyDescent="0.2">
      <c r="AS1" s="243"/>
      <c r="AT1" s="243"/>
    </row>
    <row r="2" spans="1:46" ht="13" x14ac:dyDescent="0.2">
      <c r="AS2" s="243"/>
      <c r="AT2" s="243"/>
    </row>
    <row r="3" spans="1:46" ht="13" x14ac:dyDescent="0.2">
      <c r="AS3" s="243"/>
      <c r="AT3" s="243"/>
    </row>
    <row r="4" spans="1:46" ht="13" x14ac:dyDescent="0.2">
      <c r="AS4" s="243"/>
      <c r="AT4" s="243"/>
    </row>
    <row r="5" spans="1:46" ht="16.5" x14ac:dyDescent="0.2">
      <c r="A5" s="244" t="s">
        <v>480</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 x14ac:dyDescent="0.2">
      <c r="A6" s="247"/>
      <c r="AK6" s="248" t="s">
        <v>481</v>
      </c>
      <c r="AL6" s="248"/>
      <c r="AM6" s="248"/>
      <c r="AN6" s="248"/>
    </row>
    <row r="7" spans="1:46" ht="13.5" customHeight="1" x14ac:dyDescent="0.2">
      <c r="A7" s="247"/>
      <c r="AK7" s="250"/>
      <c r="AL7" s="251"/>
      <c r="AM7" s="251"/>
      <c r="AN7" s="252"/>
      <c r="AO7" s="1101" t="s">
        <v>482</v>
      </c>
      <c r="AP7" s="253"/>
      <c r="AQ7" s="254" t="s">
        <v>483</v>
      </c>
      <c r="AR7" s="255"/>
    </row>
    <row r="8" spans="1:46" ht="13" x14ac:dyDescent="0.2">
      <c r="A8" s="247"/>
      <c r="AK8" s="256"/>
      <c r="AL8" s="257"/>
      <c r="AM8" s="257"/>
      <c r="AN8" s="258"/>
      <c r="AO8" s="1102"/>
      <c r="AP8" s="259" t="s">
        <v>484</v>
      </c>
      <c r="AQ8" s="260" t="s">
        <v>485</v>
      </c>
      <c r="AR8" s="261" t="s">
        <v>486</v>
      </c>
    </row>
    <row r="9" spans="1:46" ht="13" x14ac:dyDescent="0.2">
      <c r="A9" s="247"/>
      <c r="AK9" s="1103" t="s">
        <v>487</v>
      </c>
      <c r="AL9" s="1104"/>
      <c r="AM9" s="1104"/>
      <c r="AN9" s="1105"/>
      <c r="AO9" s="262">
        <v>4125461</v>
      </c>
      <c r="AP9" s="262">
        <v>114089</v>
      </c>
      <c r="AQ9" s="263">
        <v>117270</v>
      </c>
      <c r="AR9" s="264">
        <v>-2.7</v>
      </c>
    </row>
    <row r="10" spans="1:46" ht="13.5" customHeight="1" x14ac:dyDescent="0.2">
      <c r="A10" s="247"/>
      <c r="AK10" s="1103" t="s">
        <v>488</v>
      </c>
      <c r="AL10" s="1104"/>
      <c r="AM10" s="1104"/>
      <c r="AN10" s="1105"/>
      <c r="AO10" s="265">
        <v>33353</v>
      </c>
      <c r="AP10" s="265">
        <v>922</v>
      </c>
      <c r="AQ10" s="266">
        <v>10490</v>
      </c>
      <c r="AR10" s="267">
        <v>-91.2</v>
      </c>
    </row>
    <row r="11" spans="1:46" ht="13.5" customHeight="1" x14ac:dyDescent="0.2">
      <c r="A11" s="247"/>
      <c r="AK11" s="1103" t="s">
        <v>489</v>
      </c>
      <c r="AL11" s="1104"/>
      <c r="AM11" s="1104"/>
      <c r="AN11" s="1105"/>
      <c r="AO11" s="265">
        <v>99008</v>
      </c>
      <c r="AP11" s="265">
        <v>2738</v>
      </c>
      <c r="AQ11" s="266">
        <v>1802</v>
      </c>
      <c r="AR11" s="267">
        <v>51.9</v>
      </c>
    </row>
    <row r="12" spans="1:46" ht="13.5" customHeight="1" x14ac:dyDescent="0.2">
      <c r="A12" s="247"/>
      <c r="AK12" s="1103" t="s">
        <v>490</v>
      </c>
      <c r="AL12" s="1104"/>
      <c r="AM12" s="1104"/>
      <c r="AN12" s="1105"/>
      <c r="AO12" s="265" t="s">
        <v>491</v>
      </c>
      <c r="AP12" s="265" t="s">
        <v>491</v>
      </c>
      <c r="AQ12" s="266">
        <v>3</v>
      </c>
      <c r="AR12" s="267" t="s">
        <v>491</v>
      </c>
    </row>
    <row r="13" spans="1:46" ht="13.5" customHeight="1" x14ac:dyDescent="0.2">
      <c r="A13" s="247"/>
      <c r="AK13" s="1103" t="s">
        <v>492</v>
      </c>
      <c r="AL13" s="1104"/>
      <c r="AM13" s="1104"/>
      <c r="AN13" s="1105"/>
      <c r="AO13" s="265">
        <v>141469</v>
      </c>
      <c r="AP13" s="265">
        <v>3912</v>
      </c>
      <c r="AQ13" s="266">
        <v>4482</v>
      </c>
      <c r="AR13" s="267">
        <v>-12.7</v>
      </c>
    </row>
    <row r="14" spans="1:46" ht="13.5" customHeight="1" x14ac:dyDescent="0.2">
      <c r="A14" s="247"/>
      <c r="AK14" s="1103" t="s">
        <v>493</v>
      </c>
      <c r="AL14" s="1104"/>
      <c r="AM14" s="1104"/>
      <c r="AN14" s="1105"/>
      <c r="AO14" s="265">
        <v>129830</v>
      </c>
      <c r="AP14" s="265">
        <v>3590</v>
      </c>
      <c r="AQ14" s="266">
        <v>2749</v>
      </c>
      <c r="AR14" s="267">
        <v>30.6</v>
      </c>
    </row>
    <row r="15" spans="1:46" ht="13.5" customHeight="1" x14ac:dyDescent="0.2">
      <c r="A15" s="247"/>
      <c r="AK15" s="1106" t="s">
        <v>494</v>
      </c>
      <c r="AL15" s="1107"/>
      <c r="AM15" s="1107"/>
      <c r="AN15" s="1108"/>
      <c r="AO15" s="265">
        <v>-194825</v>
      </c>
      <c r="AP15" s="265">
        <v>-5388</v>
      </c>
      <c r="AQ15" s="266">
        <v>-7399</v>
      </c>
      <c r="AR15" s="267">
        <v>-27.2</v>
      </c>
    </row>
    <row r="16" spans="1:46" ht="13" x14ac:dyDescent="0.2">
      <c r="A16" s="247"/>
      <c r="AK16" s="1106" t="s">
        <v>177</v>
      </c>
      <c r="AL16" s="1107"/>
      <c r="AM16" s="1107"/>
      <c r="AN16" s="1108"/>
      <c r="AO16" s="265">
        <v>4334296</v>
      </c>
      <c r="AP16" s="265">
        <v>119864</v>
      </c>
      <c r="AQ16" s="266">
        <v>129397</v>
      </c>
      <c r="AR16" s="267">
        <v>-7.4</v>
      </c>
    </row>
    <row r="17" spans="1:46" ht="13" x14ac:dyDescent="0.2">
      <c r="A17" s="247"/>
    </row>
    <row r="18" spans="1:46" ht="13" x14ac:dyDescent="0.2">
      <c r="A18" s="247"/>
      <c r="AQ18" s="268"/>
      <c r="AR18" s="268"/>
    </row>
    <row r="19" spans="1:46" ht="13" x14ac:dyDescent="0.2">
      <c r="A19" s="247"/>
      <c r="AK19" s="243" t="s">
        <v>495</v>
      </c>
    </row>
    <row r="20" spans="1:46" ht="13" x14ac:dyDescent="0.2">
      <c r="A20" s="247"/>
      <c r="AK20" s="269"/>
      <c r="AL20" s="270"/>
      <c r="AM20" s="270"/>
      <c r="AN20" s="271"/>
      <c r="AO20" s="272" t="s">
        <v>496</v>
      </c>
      <c r="AP20" s="273" t="s">
        <v>497</v>
      </c>
      <c r="AQ20" s="274" t="s">
        <v>498</v>
      </c>
      <c r="AR20" s="275"/>
    </row>
    <row r="21" spans="1:46" s="248" customFormat="1" ht="13" x14ac:dyDescent="0.2">
      <c r="A21" s="276"/>
      <c r="AK21" s="1109" t="s">
        <v>499</v>
      </c>
      <c r="AL21" s="1110"/>
      <c r="AM21" s="1110"/>
      <c r="AN21" s="1111"/>
      <c r="AO21" s="277">
        <v>11.75</v>
      </c>
      <c r="AP21" s="278">
        <v>11.07</v>
      </c>
      <c r="AQ21" s="279">
        <v>0.68</v>
      </c>
      <c r="AS21" s="280"/>
      <c r="AT21" s="276"/>
    </row>
    <row r="22" spans="1:46" s="248" customFormat="1" ht="13" x14ac:dyDescent="0.2">
      <c r="A22" s="276"/>
      <c r="AK22" s="1109" t="s">
        <v>500</v>
      </c>
      <c r="AL22" s="1110"/>
      <c r="AM22" s="1110"/>
      <c r="AN22" s="1111"/>
      <c r="AO22" s="281">
        <v>96</v>
      </c>
      <c r="AP22" s="282">
        <v>97.2</v>
      </c>
      <c r="AQ22" s="283">
        <v>-1.2</v>
      </c>
      <c r="AR22" s="268"/>
      <c r="AS22" s="280"/>
      <c r="AT22" s="276"/>
    </row>
    <row r="23" spans="1:46" s="248" customFormat="1" ht="13" x14ac:dyDescent="0.2">
      <c r="A23" s="276"/>
      <c r="AP23" s="268"/>
      <c r="AQ23" s="268"/>
      <c r="AR23" s="268"/>
      <c r="AS23" s="280"/>
      <c r="AT23" s="276"/>
    </row>
    <row r="24" spans="1:46" s="248" customFormat="1" ht="13" x14ac:dyDescent="0.2">
      <c r="A24" s="276"/>
      <c r="AP24" s="268"/>
      <c r="AQ24" s="268"/>
      <c r="AR24" s="268"/>
      <c r="AS24" s="280"/>
      <c r="AT24" s="276"/>
    </row>
    <row r="25" spans="1:46" s="248" customFormat="1" ht="13"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 x14ac:dyDescent="0.2">
      <c r="A26" s="1100" t="s">
        <v>501</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 x14ac:dyDescent="0.2">
      <c r="A27" s="288"/>
      <c r="AS27" s="243"/>
      <c r="AT27" s="243"/>
    </row>
    <row r="28" spans="1:46" ht="16.5" x14ac:dyDescent="0.2">
      <c r="A28" s="244" t="s">
        <v>502</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 x14ac:dyDescent="0.2">
      <c r="A29" s="247"/>
      <c r="AK29" s="248" t="s">
        <v>503</v>
      </c>
      <c r="AL29" s="248"/>
      <c r="AM29" s="248"/>
      <c r="AN29" s="248"/>
      <c r="AS29" s="290"/>
    </row>
    <row r="30" spans="1:46" ht="13.5" customHeight="1" x14ac:dyDescent="0.2">
      <c r="A30" s="247"/>
      <c r="AK30" s="250"/>
      <c r="AL30" s="251"/>
      <c r="AM30" s="251"/>
      <c r="AN30" s="252"/>
      <c r="AO30" s="1101" t="s">
        <v>482</v>
      </c>
      <c r="AP30" s="253"/>
      <c r="AQ30" s="254" t="s">
        <v>483</v>
      </c>
      <c r="AR30" s="255"/>
    </row>
    <row r="31" spans="1:46" ht="13" x14ac:dyDescent="0.2">
      <c r="A31" s="247"/>
      <c r="AK31" s="256"/>
      <c r="AL31" s="257"/>
      <c r="AM31" s="257"/>
      <c r="AN31" s="258"/>
      <c r="AO31" s="1102"/>
      <c r="AP31" s="259" t="s">
        <v>484</v>
      </c>
      <c r="AQ31" s="260" t="s">
        <v>485</v>
      </c>
      <c r="AR31" s="261" t="s">
        <v>486</v>
      </c>
    </row>
    <row r="32" spans="1:46" ht="27" customHeight="1" x14ac:dyDescent="0.2">
      <c r="A32" s="247"/>
      <c r="AK32" s="1117" t="s">
        <v>504</v>
      </c>
      <c r="AL32" s="1118"/>
      <c r="AM32" s="1118"/>
      <c r="AN32" s="1119"/>
      <c r="AO32" s="291">
        <v>1757227</v>
      </c>
      <c r="AP32" s="291">
        <v>48596</v>
      </c>
      <c r="AQ32" s="292">
        <v>74841</v>
      </c>
      <c r="AR32" s="293">
        <v>-35.1</v>
      </c>
    </row>
    <row r="33" spans="1:46" ht="13.5" customHeight="1" x14ac:dyDescent="0.2">
      <c r="A33" s="247"/>
      <c r="AK33" s="1117" t="s">
        <v>505</v>
      </c>
      <c r="AL33" s="1118"/>
      <c r="AM33" s="1118"/>
      <c r="AN33" s="1119"/>
      <c r="AO33" s="291" t="s">
        <v>491</v>
      </c>
      <c r="AP33" s="291" t="s">
        <v>491</v>
      </c>
      <c r="AQ33" s="292" t="s">
        <v>491</v>
      </c>
      <c r="AR33" s="293" t="s">
        <v>491</v>
      </c>
    </row>
    <row r="34" spans="1:46" ht="27" customHeight="1" x14ac:dyDescent="0.2">
      <c r="A34" s="247"/>
      <c r="AK34" s="1117" t="s">
        <v>506</v>
      </c>
      <c r="AL34" s="1118"/>
      <c r="AM34" s="1118"/>
      <c r="AN34" s="1119"/>
      <c r="AO34" s="291" t="s">
        <v>491</v>
      </c>
      <c r="AP34" s="291" t="s">
        <v>491</v>
      </c>
      <c r="AQ34" s="292">
        <v>1</v>
      </c>
      <c r="AR34" s="293" t="s">
        <v>491</v>
      </c>
    </row>
    <row r="35" spans="1:46" ht="27" customHeight="1" x14ac:dyDescent="0.2">
      <c r="A35" s="247"/>
      <c r="AK35" s="1117" t="s">
        <v>507</v>
      </c>
      <c r="AL35" s="1118"/>
      <c r="AM35" s="1118"/>
      <c r="AN35" s="1119"/>
      <c r="AO35" s="291">
        <v>701871</v>
      </c>
      <c r="AP35" s="291">
        <v>19410</v>
      </c>
      <c r="AQ35" s="292">
        <v>16683</v>
      </c>
      <c r="AR35" s="293">
        <v>16.3</v>
      </c>
    </row>
    <row r="36" spans="1:46" ht="27" customHeight="1" x14ac:dyDescent="0.2">
      <c r="A36" s="247"/>
      <c r="AK36" s="1117" t="s">
        <v>508</v>
      </c>
      <c r="AL36" s="1118"/>
      <c r="AM36" s="1118"/>
      <c r="AN36" s="1119"/>
      <c r="AO36" s="291">
        <v>2252</v>
      </c>
      <c r="AP36" s="291">
        <v>62</v>
      </c>
      <c r="AQ36" s="292">
        <v>2411</v>
      </c>
      <c r="AR36" s="293">
        <v>-97.4</v>
      </c>
    </row>
    <row r="37" spans="1:46" ht="13.5" customHeight="1" x14ac:dyDescent="0.2">
      <c r="A37" s="247"/>
      <c r="AK37" s="1117" t="s">
        <v>509</v>
      </c>
      <c r="AL37" s="1118"/>
      <c r="AM37" s="1118"/>
      <c r="AN37" s="1119"/>
      <c r="AO37" s="291">
        <v>1718</v>
      </c>
      <c r="AP37" s="291">
        <v>48</v>
      </c>
      <c r="AQ37" s="292">
        <v>548</v>
      </c>
      <c r="AR37" s="293">
        <v>-91.2</v>
      </c>
    </row>
    <row r="38" spans="1:46" ht="27" customHeight="1" x14ac:dyDescent="0.2">
      <c r="A38" s="247"/>
      <c r="AK38" s="1120" t="s">
        <v>510</v>
      </c>
      <c r="AL38" s="1121"/>
      <c r="AM38" s="1121"/>
      <c r="AN38" s="1122"/>
      <c r="AO38" s="294" t="s">
        <v>491</v>
      </c>
      <c r="AP38" s="294" t="s">
        <v>491</v>
      </c>
      <c r="AQ38" s="295">
        <v>7</v>
      </c>
      <c r="AR38" s="283" t="s">
        <v>491</v>
      </c>
      <c r="AS38" s="290"/>
    </row>
    <row r="39" spans="1:46" ht="13" x14ac:dyDescent="0.2">
      <c r="A39" s="247"/>
      <c r="AK39" s="1120" t="s">
        <v>511</v>
      </c>
      <c r="AL39" s="1121"/>
      <c r="AM39" s="1121"/>
      <c r="AN39" s="1122"/>
      <c r="AO39" s="291">
        <v>-7473</v>
      </c>
      <c r="AP39" s="291">
        <v>-207</v>
      </c>
      <c r="AQ39" s="292">
        <v>-3756</v>
      </c>
      <c r="AR39" s="293">
        <v>-94.5</v>
      </c>
      <c r="AS39" s="290"/>
    </row>
    <row r="40" spans="1:46" ht="27" customHeight="1" x14ac:dyDescent="0.2">
      <c r="A40" s="247"/>
      <c r="AK40" s="1117" t="s">
        <v>512</v>
      </c>
      <c r="AL40" s="1118"/>
      <c r="AM40" s="1118"/>
      <c r="AN40" s="1119"/>
      <c r="AO40" s="291">
        <v>-1685078</v>
      </c>
      <c r="AP40" s="291">
        <v>-46601</v>
      </c>
      <c r="AQ40" s="292">
        <v>-63247</v>
      </c>
      <c r="AR40" s="293">
        <v>-26.3</v>
      </c>
      <c r="AS40" s="290"/>
    </row>
    <row r="41" spans="1:46" ht="13" x14ac:dyDescent="0.2">
      <c r="A41" s="247"/>
      <c r="AK41" s="1123" t="s">
        <v>287</v>
      </c>
      <c r="AL41" s="1124"/>
      <c r="AM41" s="1124"/>
      <c r="AN41" s="1125"/>
      <c r="AO41" s="291">
        <v>770517</v>
      </c>
      <c r="AP41" s="291">
        <v>21309</v>
      </c>
      <c r="AQ41" s="292">
        <v>27488</v>
      </c>
      <c r="AR41" s="293">
        <v>-22.5</v>
      </c>
      <c r="AS41" s="290"/>
    </row>
    <row r="42" spans="1:46" ht="13" x14ac:dyDescent="0.2">
      <c r="A42" s="247"/>
      <c r="AK42" s="296"/>
      <c r="AQ42" s="268"/>
      <c r="AR42" s="268"/>
      <c r="AS42" s="290"/>
    </row>
    <row r="43" spans="1:46" ht="13" x14ac:dyDescent="0.2">
      <c r="A43" s="247"/>
      <c r="AP43" s="297"/>
      <c r="AQ43" s="268"/>
      <c r="AS43" s="290"/>
    </row>
    <row r="44" spans="1:46" ht="13" x14ac:dyDescent="0.2">
      <c r="A44" s="247"/>
      <c r="AQ44" s="268"/>
    </row>
    <row r="45" spans="1:46" ht="13"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513</v>
      </c>
    </row>
    <row r="48" spans="1:46" ht="13" x14ac:dyDescent="0.2">
      <c r="A48" s="247"/>
      <c r="AK48" s="301" t="s">
        <v>514</v>
      </c>
      <c r="AL48" s="301"/>
      <c r="AM48" s="301"/>
      <c r="AN48" s="301"/>
      <c r="AO48" s="301"/>
      <c r="AP48" s="301"/>
      <c r="AQ48" s="302"/>
      <c r="AR48" s="301"/>
    </row>
    <row r="49" spans="1:44" ht="13.5" customHeight="1" x14ac:dyDescent="0.2">
      <c r="A49" s="247"/>
      <c r="AK49" s="303"/>
      <c r="AL49" s="304"/>
      <c r="AM49" s="1112" t="s">
        <v>482</v>
      </c>
      <c r="AN49" s="1114" t="s">
        <v>515</v>
      </c>
      <c r="AO49" s="1115"/>
      <c r="AP49" s="1115"/>
      <c r="AQ49" s="1115"/>
      <c r="AR49" s="1116"/>
    </row>
    <row r="50" spans="1:44" ht="13" x14ac:dyDescent="0.2">
      <c r="A50" s="247"/>
      <c r="AK50" s="305"/>
      <c r="AL50" s="306"/>
      <c r="AM50" s="1113"/>
      <c r="AN50" s="307" t="s">
        <v>516</v>
      </c>
      <c r="AO50" s="308" t="s">
        <v>517</v>
      </c>
      <c r="AP50" s="309" t="s">
        <v>518</v>
      </c>
      <c r="AQ50" s="310" t="s">
        <v>519</v>
      </c>
      <c r="AR50" s="311" t="s">
        <v>520</v>
      </c>
    </row>
    <row r="51" spans="1:44" ht="13" x14ac:dyDescent="0.2">
      <c r="A51" s="247"/>
      <c r="AK51" s="303" t="s">
        <v>521</v>
      </c>
      <c r="AL51" s="304"/>
      <c r="AM51" s="312">
        <v>3725772</v>
      </c>
      <c r="AN51" s="313">
        <v>100563</v>
      </c>
      <c r="AO51" s="314">
        <v>27.3</v>
      </c>
      <c r="AP51" s="315">
        <v>92632</v>
      </c>
      <c r="AQ51" s="316">
        <v>-1.5</v>
      </c>
      <c r="AR51" s="317">
        <v>28.8</v>
      </c>
    </row>
    <row r="52" spans="1:44" ht="13" x14ac:dyDescent="0.2">
      <c r="A52" s="247"/>
      <c r="AK52" s="318"/>
      <c r="AL52" s="319" t="s">
        <v>522</v>
      </c>
      <c r="AM52" s="320">
        <v>2914340</v>
      </c>
      <c r="AN52" s="321">
        <v>78662</v>
      </c>
      <c r="AO52" s="322">
        <v>48.3</v>
      </c>
      <c r="AP52" s="323">
        <v>47978</v>
      </c>
      <c r="AQ52" s="324">
        <v>-2</v>
      </c>
      <c r="AR52" s="325">
        <v>50.3</v>
      </c>
    </row>
    <row r="53" spans="1:44" ht="13" x14ac:dyDescent="0.2">
      <c r="A53" s="247"/>
      <c r="AK53" s="303" t="s">
        <v>523</v>
      </c>
      <c r="AL53" s="304"/>
      <c r="AM53" s="312">
        <v>4565235</v>
      </c>
      <c r="AN53" s="313">
        <v>124505</v>
      </c>
      <c r="AO53" s="314">
        <v>23.8</v>
      </c>
      <c r="AP53" s="315">
        <v>96469</v>
      </c>
      <c r="AQ53" s="316">
        <v>4.0999999999999996</v>
      </c>
      <c r="AR53" s="317">
        <v>19.7</v>
      </c>
    </row>
    <row r="54" spans="1:44" ht="13" x14ac:dyDescent="0.2">
      <c r="A54" s="247"/>
      <c r="AK54" s="318"/>
      <c r="AL54" s="319" t="s">
        <v>522</v>
      </c>
      <c r="AM54" s="320">
        <v>3720887</v>
      </c>
      <c r="AN54" s="321">
        <v>101478</v>
      </c>
      <c r="AO54" s="322">
        <v>29</v>
      </c>
      <c r="AP54" s="323">
        <v>49775</v>
      </c>
      <c r="AQ54" s="324">
        <v>3.7</v>
      </c>
      <c r="AR54" s="325">
        <v>25.3</v>
      </c>
    </row>
    <row r="55" spans="1:44" ht="13" x14ac:dyDescent="0.2">
      <c r="A55" s="247"/>
      <c r="AK55" s="303" t="s">
        <v>524</v>
      </c>
      <c r="AL55" s="304"/>
      <c r="AM55" s="312">
        <v>5767195</v>
      </c>
      <c r="AN55" s="313">
        <v>157897</v>
      </c>
      <c r="AO55" s="314">
        <v>26.8</v>
      </c>
      <c r="AP55" s="315">
        <v>85743</v>
      </c>
      <c r="AQ55" s="316">
        <v>-11.1</v>
      </c>
      <c r="AR55" s="317">
        <v>37.9</v>
      </c>
    </row>
    <row r="56" spans="1:44" ht="13" x14ac:dyDescent="0.2">
      <c r="A56" s="247"/>
      <c r="AK56" s="318"/>
      <c r="AL56" s="319" t="s">
        <v>522</v>
      </c>
      <c r="AM56" s="320">
        <v>4782043</v>
      </c>
      <c r="AN56" s="321">
        <v>130925</v>
      </c>
      <c r="AO56" s="322">
        <v>29</v>
      </c>
      <c r="AP56" s="323">
        <v>45231</v>
      </c>
      <c r="AQ56" s="324">
        <v>-9.1</v>
      </c>
      <c r="AR56" s="325">
        <v>38.1</v>
      </c>
    </row>
    <row r="57" spans="1:44" ht="13" x14ac:dyDescent="0.2">
      <c r="A57" s="247"/>
      <c r="AK57" s="303" t="s">
        <v>525</v>
      </c>
      <c r="AL57" s="304"/>
      <c r="AM57" s="312">
        <v>4764374</v>
      </c>
      <c r="AN57" s="313">
        <v>130588</v>
      </c>
      <c r="AO57" s="314">
        <v>-17.3</v>
      </c>
      <c r="AP57" s="315">
        <v>92509</v>
      </c>
      <c r="AQ57" s="316">
        <v>7.9</v>
      </c>
      <c r="AR57" s="317">
        <v>-25.2</v>
      </c>
    </row>
    <row r="58" spans="1:44" ht="13" x14ac:dyDescent="0.2">
      <c r="A58" s="247"/>
      <c r="AK58" s="318"/>
      <c r="AL58" s="319" t="s">
        <v>522</v>
      </c>
      <c r="AM58" s="320">
        <v>3860287</v>
      </c>
      <c r="AN58" s="321">
        <v>105808</v>
      </c>
      <c r="AO58" s="322">
        <v>-19.2</v>
      </c>
      <c r="AP58" s="323">
        <v>52274</v>
      </c>
      <c r="AQ58" s="324">
        <v>15.6</v>
      </c>
      <c r="AR58" s="325">
        <v>-34.799999999999997</v>
      </c>
    </row>
    <row r="59" spans="1:44" ht="13" x14ac:dyDescent="0.2">
      <c r="A59" s="247"/>
      <c r="AK59" s="303" t="s">
        <v>526</v>
      </c>
      <c r="AL59" s="304"/>
      <c r="AM59" s="312">
        <v>4685341</v>
      </c>
      <c r="AN59" s="313">
        <v>129572</v>
      </c>
      <c r="AO59" s="314">
        <v>-0.8</v>
      </c>
      <c r="AP59" s="315">
        <v>98544</v>
      </c>
      <c r="AQ59" s="316">
        <v>6.5</v>
      </c>
      <c r="AR59" s="317">
        <v>-7.3</v>
      </c>
    </row>
    <row r="60" spans="1:44" ht="13" x14ac:dyDescent="0.2">
      <c r="A60" s="247"/>
      <c r="AK60" s="318"/>
      <c r="AL60" s="319" t="s">
        <v>522</v>
      </c>
      <c r="AM60" s="320">
        <v>3622450</v>
      </c>
      <c r="AN60" s="321">
        <v>100178</v>
      </c>
      <c r="AO60" s="322">
        <v>-5.3</v>
      </c>
      <c r="AP60" s="323">
        <v>55816</v>
      </c>
      <c r="AQ60" s="324">
        <v>6.8</v>
      </c>
      <c r="AR60" s="325">
        <v>-12.1</v>
      </c>
    </row>
    <row r="61" spans="1:44" ht="13" x14ac:dyDescent="0.2">
      <c r="A61" s="247"/>
      <c r="AK61" s="303" t="s">
        <v>527</v>
      </c>
      <c r="AL61" s="326"/>
      <c r="AM61" s="312">
        <v>4701583</v>
      </c>
      <c r="AN61" s="313">
        <v>128625</v>
      </c>
      <c r="AO61" s="314">
        <v>12</v>
      </c>
      <c r="AP61" s="315">
        <v>93179</v>
      </c>
      <c r="AQ61" s="327">
        <v>1.2</v>
      </c>
      <c r="AR61" s="317">
        <v>10.8</v>
      </c>
    </row>
    <row r="62" spans="1:44" ht="13" x14ac:dyDescent="0.2">
      <c r="A62" s="247"/>
      <c r="AK62" s="318"/>
      <c r="AL62" s="319" t="s">
        <v>522</v>
      </c>
      <c r="AM62" s="320">
        <v>3780001</v>
      </c>
      <c r="AN62" s="321">
        <v>103410</v>
      </c>
      <c r="AO62" s="322">
        <v>16.399999999999999</v>
      </c>
      <c r="AP62" s="323">
        <v>50215</v>
      </c>
      <c r="AQ62" s="324">
        <v>3</v>
      </c>
      <c r="AR62" s="325">
        <v>13.4</v>
      </c>
    </row>
    <row r="63" spans="1:44" ht="13" x14ac:dyDescent="0.2">
      <c r="A63" s="247"/>
    </row>
    <row r="64" spans="1:44" ht="13" x14ac:dyDescent="0.2">
      <c r="A64" s="247"/>
    </row>
    <row r="65" spans="1:46" ht="13" x14ac:dyDescent="0.2">
      <c r="A65" s="247"/>
    </row>
    <row r="66" spans="1:46" ht="13"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 hidden="1" x14ac:dyDescent="0.2"/>
    <row r="71" spans="1:46" ht="13" hidden="1" x14ac:dyDescent="0.2"/>
    <row r="72" spans="1:46" ht="13" hidden="1" x14ac:dyDescent="0.2"/>
    <row r="73" spans="1:46" ht="13" hidden="1" x14ac:dyDescent="0.2"/>
  </sheetData>
  <sheetProtection algorithmName="SHA-512" hashValue="AnPHlY45gUYPAOLaFxhF/ewhjBbNZ7glJdNojv+IsbGfW+cumrp0cGJJ7gikUvd96E4jfMIgnEX/CsPoP0E3lw==" saltValue="dWKcJdnzYDlG3xi4s3YH4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531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 x14ac:dyDescent="0.2">
      <c r="B2" s="241"/>
      <c r="DG2" s="241"/>
    </row>
    <row r="3" spans="2:125" ht="13"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 x14ac:dyDescent="0.2"/>
    <row r="5" spans="2:125" ht="13" x14ac:dyDescent="0.2"/>
    <row r="6" spans="2:125" ht="13" x14ac:dyDescent="0.2"/>
    <row r="7" spans="2:125" ht="13" x14ac:dyDescent="0.2"/>
    <row r="8" spans="2:125" ht="13" x14ac:dyDescent="0.2"/>
    <row r="9" spans="2:125" ht="13" x14ac:dyDescent="0.2">
      <c r="DU9" s="241"/>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1"/>
    </row>
    <row r="18" spans="125:125" ht="13" x14ac:dyDescent="0.2"/>
    <row r="19" spans="125:125" ht="13" x14ac:dyDescent="0.2"/>
    <row r="20" spans="125:125" ht="13" x14ac:dyDescent="0.2">
      <c r="DU20" s="241"/>
    </row>
    <row r="21" spans="125:125" ht="13" x14ac:dyDescent="0.2">
      <c r="DU21" s="241"/>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1"/>
    </row>
    <row r="29" spans="125:125" ht="13" x14ac:dyDescent="0.2"/>
    <row r="30" spans="125:125" ht="13" x14ac:dyDescent="0.2"/>
    <row r="31" spans="125:125" ht="13" x14ac:dyDescent="0.2"/>
    <row r="32" spans="125:125" ht="13" x14ac:dyDescent="0.2"/>
    <row r="33" spans="2:125" ht="13" x14ac:dyDescent="0.2">
      <c r="B33" s="241"/>
      <c r="G33" s="241"/>
      <c r="I33" s="241"/>
    </row>
    <row r="34" spans="2:125" ht="13" x14ac:dyDescent="0.2">
      <c r="C34" s="241"/>
      <c r="P34" s="241"/>
      <c r="DE34" s="241"/>
      <c r="DH34" s="241"/>
    </row>
    <row r="35" spans="2:125" ht="13" x14ac:dyDescent="0.2">
      <c r="D35" s="241"/>
      <c r="E35" s="241"/>
      <c r="DG35" s="241"/>
      <c r="DJ35" s="241"/>
      <c r="DP35" s="241"/>
      <c r="DQ35" s="241"/>
      <c r="DR35" s="241"/>
      <c r="DS35" s="241"/>
      <c r="DT35" s="241"/>
      <c r="DU35" s="241"/>
    </row>
    <row r="36" spans="2:125" ht="13"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 x14ac:dyDescent="0.2">
      <c r="DU37" s="241"/>
    </row>
    <row r="38" spans="2:125" ht="13" x14ac:dyDescent="0.2">
      <c r="DT38" s="241"/>
      <c r="DU38" s="241"/>
    </row>
    <row r="39" spans="2:125" ht="13" x14ac:dyDescent="0.2"/>
    <row r="40" spans="2:125" ht="13" x14ac:dyDescent="0.2">
      <c r="DH40" s="241"/>
    </row>
    <row r="41" spans="2:125" ht="13" x14ac:dyDescent="0.2">
      <c r="DE41" s="241"/>
    </row>
    <row r="42" spans="2:125" ht="13" x14ac:dyDescent="0.2">
      <c r="DG42" s="241"/>
      <c r="DJ42" s="241"/>
    </row>
    <row r="43" spans="2:125" ht="13"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 x14ac:dyDescent="0.2">
      <c r="DU44" s="241"/>
    </row>
    <row r="45" spans="2:125" ht="13" x14ac:dyDescent="0.2"/>
    <row r="46" spans="2:125" ht="13" x14ac:dyDescent="0.2"/>
    <row r="47" spans="2:125" ht="13" x14ac:dyDescent="0.2"/>
    <row r="48" spans="2:125" ht="13" x14ac:dyDescent="0.2">
      <c r="DT48" s="241"/>
      <c r="DU48" s="241"/>
    </row>
    <row r="49" spans="120:125" ht="13" x14ac:dyDescent="0.2">
      <c r="DU49" s="241"/>
    </row>
    <row r="50" spans="120:125" ht="13" x14ac:dyDescent="0.2">
      <c r="DU50" s="241"/>
    </row>
    <row r="51" spans="120:125" ht="13" x14ac:dyDescent="0.2">
      <c r="DP51" s="241"/>
      <c r="DQ51" s="241"/>
      <c r="DR51" s="241"/>
      <c r="DS51" s="241"/>
      <c r="DT51" s="241"/>
      <c r="DU51" s="241"/>
    </row>
    <row r="52" spans="120:125" ht="13" x14ac:dyDescent="0.2"/>
    <row r="53" spans="120:125" ht="13" x14ac:dyDescent="0.2"/>
    <row r="54" spans="120:125" ht="13" x14ac:dyDescent="0.2">
      <c r="DU54" s="241"/>
    </row>
    <row r="55" spans="120:125" ht="13" x14ac:dyDescent="0.2"/>
    <row r="56" spans="120:125" ht="13" x14ac:dyDescent="0.2"/>
    <row r="57" spans="120:125" ht="13" x14ac:dyDescent="0.2"/>
    <row r="58" spans="120:125" ht="13" x14ac:dyDescent="0.2">
      <c r="DU58" s="241"/>
    </row>
    <row r="59" spans="120:125" ht="13" x14ac:dyDescent="0.2"/>
    <row r="60" spans="120:125" ht="13" x14ac:dyDescent="0.2"/>
    <row r="61" spans="120:125" ht="13" x14ac:dyDescent="0.2"/>
    <row r="62" spans="120:125" ht="13" x14ac:dyDescent="0.2"/>
    <row r="63" spans="120:125" ht="13" x14ac:dyDescent="0.2">
      <c r="DU63" s="241"/>
    </row>
    <row r="64" spans="120:125" ht="13" x14ac:dyDescent="0.2">
      <c r="DT64" s="241"/>
      <c r="DU64" s="241"/>
    </row>
    <row r="65" spans="123:125" ht="13" x14ac:dyDescent="0.2"/>
    <row r="66" spans="123:125" ht="13" x14ac:dyDescent="0.2"/>
    <row r="67" spans="123:125" ht="13" x14ac:dyDescent="0.2"/>
    <row r="68" spans="123:125" ht="13" x14ac:dyDescent="0.2"/>
    <row r="69" spans="123:125" ht="13" x14ac:dyDescent="0.2">
      <c r="DS69" s="241"/>
      <c r="DT69" s="241"/>
      <c r="DU69" s="241"/>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1"/>
    </row>
    <row r="83" spans="116:125" ht="13" x14ac:dyDescent="0.2">
      <c r="DM83" s="241"/>
      <c r="DN83" s="241"/>
      <c r="DO83" s="241"/>
      <c r="DP83" s="241"/>
      <c r="DQ83" s="241"/>
      <c r="DR83" s="241"/>
      <c r="DS83" s="241"/>
      <c r="DT83" s="241"/>
      <c r="DU83" s="241"/>
    </row>
    <row r="84" spans="116:125" ht="13" x14ac:dyDescent="0.2"/>
    <row r="85" spans="116:125" ht="13" x14ac:dyDescent="0.2"/>
    <row r="86" spans="116:125" ht="13" x14ac:dyDescent="0.2"/>
    <row r="87" spans="116:125" ht="13" x14ac:dyDescent="0.2"/>
    <row r="88" spans="116:125" ht="13" x14ac:dyDescent="0.2">
      <c r="DU88" s="241"/>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479</v>
      </c>
    </row>
    <row r="121" spans="125:125" ht="13.5" hidden="1" customHeight="1" x14ac:dyDescent="0.2">
      <c r="DU121" s="241"/>
    </row>
  </sheetData>
  <sheetProtection algorithmName="SHA-512" hashValue="I6KHM4iovF7nbfK5NRBps5JT39ERKolBF69pGzAG7CfNV5JQ79jPjtryr4/pJz0mPosxa4Go3vByjJ3lGgo6bQ==" saltValue="ZhWDZF+UXLmzZ0/2PG3KD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531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 x14ac:dyDescent="0.2">
      <c r="B2" s="241"/>
      <c r="T2" s="241"/>
    </row>
    <row r="3" spans="1:125" ht="13"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1"/>
      <c r="G33" s="241"/>
      <c r="I33" s="241"/>
    </row>
    <row r="34" spans="2:125" ht="13" x14ac:dyDescent="0.2">
      <c r="C34" s="241"/>
      <c r="P34" s="241"/>
      <c r="R34" s="241"/>
      <c r="U34" s="241"/>
    </row>
    <row r="35" spans="2:125" ht="13"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 x14ac:dyDescent="0.2">
      <c r="F36" s="241"/>
      <c r="H36" s="241"/>
      <c r="J36" s="241"/>
      <c r="K36" s="241"/>
      <c r="L36" s="241"/>
      <c r="M36" s="241"/>
      <c r="N36" s="241"/>
      <c r="O36" s="241"/>
      <c r="Q36" s="241"/>
      <c r="S36" s="241"/>
      <c r="V36" s="241"/>
    </row>
    <row r="37" spans="2:125" ht="13" x14ac:dyDescent="0.2"/>
    <row r="38" spans="2:125" ht="13" x14ac:dyDescent="0.2"/>
    <row r="39" spans="2:125" ht="13" x14ac:dyDescent="0.2"/>
    <row r="40" spans="2:125" ht="13" x14ac:dyDescent="0.2">
      <c r="U40" s="241"/>
    </row>
    <row r="41" spans="2:125" ht="13" x14ac:dyDescent="0.2">
      <c r="R41" s="241"/>
    </row>
    <row r="42" spans="2:125" ht="13"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 x14ac:dyDescent="0.2">
      <c r="Q43" s="241"/>
      <c r="S43" s="241"/>
      <c r="V43" s="241"/>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479</v>
      </c>
    </row>
  </sheetData>
  <sheetProtection algorithmName="SHA-512" hashValue="KjjQg8/G/pH2t2t9oVBbC01mxluVyEHHQhcwehVlErEu/M9Qipg21QUb0WKUwwfHV7rfw7xnMb/pvm8Br2lHag==" saltValue="rbNPZhrN3Mik+sGzbgjHI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529</v>
      </c>
      <c r="G46" s="8" t="s">
        <v>530</v>
      </c>
      <c r="H46" s="8" t="s">
        <v>531</v>
      </c>
      <c r="I46" s="8" t="s">
        <v>532</v>
      </c>
      <c r="J46" s="9" t="s">
        <v>533</v>
      </c>
    </row>
    <row r="47" spans="2:10" ht="57.75" customHeight="1" x14ac:dyDescent="0.2">
      <c r="B47" s="10"/>
      <c r="C47" s="1126" t="s">
        <v>3</v>
      </c>
      <c r="D47" s="1126"/>
      <c r="E47" s="1127"/>
      <c r="F47" s="11">
        <v>33.29</v>
      </c>
      <c r="G47" s="12">
        <v>33.76</v>
      </c>
      <c r="H47" s="12">
        <v>34</v>
      </c>
      <c r="I47" s="12">
        <v>33.049999999999997</v>
      </c>
      <c r="J47" s="13">
        <v>31.28</v>
      </c>
    </row>
    <row r="48" spans="2:10" ht="57.75" customHeight="1" x14ac:dyDescent="0.2">
      <c r="B48" s="14"/>
      <c r="C48" s="1128" t="s">
        <v>4</v>
      </c>
      <c r="D48" s="1128"/>
      <c r="E48" s="1129"/>
      <c r="F48" s="15">
        <v>7.91</v>
      </c>
      <c r="G48" s="16">
        <v>5.41</v>
      </c>
      <c r="H48" s="16">
        <v>5.57</v>
      </c>
      <c r="I48" s="16">
        <v>5.42</v>
      </c>
      <c r="J48" s="17">
        <v>5.27</v>
      </c>
    </row>
    <row r="49" spans="2:10" ht="57.75" customHeight="1" thickBot="1" x14ac:dyDescent="0.25">
      <c r="B49" s="18"/>
      <c r="C49" s="1130" t="s">
        <v>5</v>
      </c>
      <c r="D49" s="1130"/>
      <c r="E49" s="1131"/>
      <c r="F49" s="19">
        <v>3.7</v>
      </c>
      <c r="G49" s="20">
        <v>6.7</v>
      </c>
      <c r="H49" s="20">
        <v>4.4000000000000004</v>
      </c>
      <c r="I49" s="20">
        <v>1.73</v>
      </c>
      <c r="J49" s="21">
        <v>2.2999999999999998</v>
      </c>
    </row>
    <row r="50" spans="2:10" ht="13" x14ac:dyDescent="0.2"/>
  </sheetData>
  <sheetProtection algorithmName="SHA-512" hashValue="T31jqiNkOEaL+C+dYtIF+h3gDs9dRM0IrUohs0o3Iy9CrEhxJF9zqxFsvCzCrm86/k9lYPCfADs5xQ1IMREjcw==" saltValue="whfi1wOS7a2Tlv/VlQtmy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2026-03-16T01:52:57Z</cp:lastPrinted>
  <dcterms:created xsi:type="dcterms:W3CDTF">2026-02-23T08:23:57Z</dcterms:created>
  <dcterms:modified xsi:type="dcterms:W3CDTF">2026-03-19T01:43:30Z</dcterms:modified>
  <cp:category/>
</cp:coreProperties>
</file>