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A24C42F2-851E-4468-B090-A32DE50F5146}"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BE40" i="10"/>
  <c r="AM40" i="10"/>
  <c r="U40" i="10"/>
  <c r="C40" i="10"/>
  <c r="BE39" i="10"/>
  <c r="AM39" i="10"/>
  <c r="U39" i="10"/>
  <c r="C39" i="10"/>
  <c r="BE38" i="10"/>
  <c r="AM38" i="10"/>
  <c r="U38" i="10"/>
  <c r="C38" i="10"/>
  <c r="AM37" i="10"/>
  <c r="C37" i="10"/>
  <c r="C36" i="10"/>
  <c r="C35" i="10"/>
  <c r="BW34" i="10"/>
  <c r="BW35" i="10" s="1"/>
  <c r="BW36" i="10" s="1"/>
  <c r="BW37" i="10" s="1"/>
  <c r="BW38" i="10" s="1"/>
  <c r="BW39" i="10" s="1"/>
  <c r="BW40" i="10" s="1"/>
  <c r="BW41" i="10" s="1"/>
  <c r="U34" i="10"/>
  <c r="U35" i="10" s="1"/>
  <c r="U36" i="10" s="1"/>
  <c r="U37" i="10" s="1"/>
  <c r="C34" i="10"/>
  <c r="CO34" i="10" l="1"/>
  <c r="CO35" i="10" s="1"/>
  <c r="CO36" i="10" s="1"/>
  <c r="CO37" i="10" s="1"/>
  <c r="CO38" i="10" s="1"/>
  <c r="CO39" i="10" s="1"/>
  <c r="CO40" i="10" s="1"/>
  <c r="AM34" i="10"/>
  <c r="AM35" i="10" s="1"/>
  <c r="AM36" i="10" s="1"/>
  <c r="BE34" i="10"/>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<sst xmlns="http://schemas.openxmlformats.org/spreadsheetml/2006/main" count="1093" uniqueCount="574">
  <si>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</si>
  <si>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</si>
  <si>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</si>
  <si>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</si>
  <si>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</si>
  <si>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</si>
  <si>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</si>
  <si>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</si>
  <si>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</si>
  <si>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</si>
  <si>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</si>
  <si>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</si>
  <si>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</si>
  <si>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</si>
  <si>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</si>
  <si>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</si>
  <si>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</si>
  <si>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</si>
  <si>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</si>
  <si>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</si>
  <si>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</si>
  <si>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</si>
  <si>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</si>
  <si>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</si>
  <si>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</si>
  <si>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</si>
  <si>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</si>
  <si>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</si>
  <si>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</si>
  <si>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</si>
  <si>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</si>
  <si>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</si>
  <si>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</si>
  <si>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</si>
  <si>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</si>
  <si>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</si>
  <si>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</si>
  <si>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</si>
  <si>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</si>
  <si>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</si>
  <si>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</si>
  <si>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</si>
  <si>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</si>
  <si>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</si>
  <si>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</si>
  <si>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</si>
  <si>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</si>
  <si>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</si>
  <si>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</si>
  <si>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</si>
  <si>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</si>
  <si>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</si>
  <si>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</si>
  <si>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</si>
  <si>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</si>
  <si>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</si>
  <si>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</si>
  <si>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</si>
  <si>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</si>
  <si>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</si>
  <si>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</si>
  <si>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</si>
  <si>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</si>
  <si>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</si>
  <si>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</si>
  <si>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</si>
  <si>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</si>
  <si>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</si>
  <si>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</si>
  <si>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</si>
  <si>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</si>
  <si>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</si>
  <si>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</si>
  <si>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</si>
  <si>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</si>
  <si>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</si>
  <si>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</si>
  <si>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</si>
  <si>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</si>
  <si>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</si>
  <si>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</si>
  <si>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</si>
  <si>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</si>
  <si>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</si>
  <si>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</si>
  <si>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</si>
  <si>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</si>
  <si>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</si>
  <si>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</si>
  <si>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</si>
  <si>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</si>
  <si>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</si>
  <si>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</si>
  <si>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</si>
  <si>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真庭市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</si>
  <si>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</si>
  <si>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</si>
  <si>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</si>
  <si>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</si>
  <si>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</si>
  <si>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</si>
  <si>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</si>
  <si>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</si>
  <si>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</si>
  <si>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</si>
  <si>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</si>
  <si>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</si>
  <si>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</si>
  <si>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</si>
  <si>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</si>
  <si>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</si>
  <si>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</si>
  <si>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</si>
  <si>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</si>
  <si>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</si>
  <si>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</si>
  <si>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</si>
  <si>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</si>
  <si>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</si>
  <si>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</si>
  <si>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</si>
  <si>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</si>
  <si>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</si>
  <si>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</si>
  <si>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</si>
  <si>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</si>
  <si>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</si>
  <si>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</si>
  <si>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</si>
  <si>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</si>
  <si>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</si>
  <si>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</si>
  <si>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</si>
  <si>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</si>
  <si>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</si>
  <si>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</si>
  <si>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</si>
  <si>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</si>
  <si>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</si>
  <si>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</si>
  <si>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</si>
  <si>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</si>
  <si>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</si>
  <si>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</si>
  <si>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</si>
  <si>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</si>
  <si>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</si>
  <si>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</si>
  <si>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</si>
  <si>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</si>
  <si>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</si>
  <si>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</si>
  <si>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</si>
  <si>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</si>
  <si>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</si>
  <si>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</si>
  <si>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</si>
  <si>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</si>
  <si>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</si>
  <si>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</si>
  <si>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</si>
  <si>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</si>
  <si>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</si>
  <si>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</si>
  <si>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</si>
  <si>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</si>
  <si>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</si>
  <si>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</si>
  <si>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</si>
  <si>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</si>
  <si>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</si>
  <si>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</si>
  <si>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</si>
  <si>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</si>
  <si>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</si>
  <si>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</si>
  <si>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</si>
  <si>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</si>
  <si>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</si>
  <si>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</si>
  <si>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</si>
  <si>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</si>
  <si>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</si>
  <si>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</si>
  <si>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</si>
  <si>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</si>
  <si>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</si>
  <si>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</si>
  <si>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</si>
  <si>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</si>
  <si>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</si>
  <si>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</si>
  <si>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</si>
  <si>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</si>
  <si>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</si>
  <si>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</si>
  <si>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</si>
  <si>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</si>
  <si>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</si>
  <si>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</si>
  <si>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</si>
  <si>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</si>
  <si>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</si>
  <si>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岡山県真庭市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</si>
  <si>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</si>
  <si>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</si>
  <si>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</si>
  <si>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</si>
  <si>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</si>
  <si>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</si>
  <si>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</si>
  <si>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</si>
  <si>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</si>
  <si>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</si>
  <si>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</si>
  <si>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</si>
  <si>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</si>
  <si>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</si>
  <si>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</si>
  <si>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</si>
  <si>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</si>
  <si>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</si>
  <si>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</si>
  <si>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</si>
  <si>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</si>
  <si>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</si>
  <si>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</si>
  <si>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</si>
  <si>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</si>
  <si>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</si>
  <si>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</si>
  <si>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</si>
  <si>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</si>
  <si>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</si>
  <si>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</si>
  <si>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</si>
  <si>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</si>
  <si>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</si>
  <si>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</si>
  <si>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</si>
  <si>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</si>
  <si>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</si>
  <si>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</si>
  <si>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</si>
  <si>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</si>
  <si>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</si>
  <si>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</si>
  <si>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</si>
  <si>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</si>
  <si>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</si>
  <si>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</si>
  <si>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</si>
  <si>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</si>
  <si>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</si>
  <si>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</si>
  <si>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</si>
  <si>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</si>
  <si>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</si>
  <si>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</si>
  <si>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</si>
  <si>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</si>
  <si>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</si>
  <si>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</si>
  <si>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</si>
  <si>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</si>
  <si>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</si>
  <si>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</si>
  <si>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</si>
  <si>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</si>
  <si>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</si>
  <si>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</si>
  <si>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</si>
  <si>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</si>
  <si>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</si>
  <si>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</si>
  <si>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</si>
  <si>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</si>
  <si>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</si>
  <si>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</si>
  <si>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</si>
  <si>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</si>
  <si>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</si>
  <si>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</si>
  <si>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</si>
  <si>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</si>
  <si>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</si>
  <si>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</si>
  <si>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</si>
  <si>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</si>
  <si>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</si>
  <si>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</si>
  <si>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</si>
  <si>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</si>
  <si>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</si>
  <si>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</si>
  <si>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</si>
  <si>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</si>
  <si>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</si>
  <si>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</si>
  <si>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</si>
  <si>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</si>
  <si>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</si>
  <si>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</si>
  <si>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</si>
  <si>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</si>
  <si>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</si>
  <si>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</si>
  <si>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</si>
  <si>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</si>
  <si>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</si>
  <si>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</si>
  <si>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</si>
  <si>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</si>
  <si>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</si>
  <si>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</si>
  <si>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</si>
  <si>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</si>
  <si>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</si>
  <si>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</si>
  <si>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</si>
  <si>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</si>
  <si>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</si>
  <si>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</si>
  <si>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</si>
  <si>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</si>
  <si>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</si>
  <si>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</si>
  <si>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</si>
  <si>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</si>
  <si>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</si>
  <si>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</si>
  <si>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</si>
  <si>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</si>
  <si>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</si>
  <si>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</si>
  <si>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</si>
  <si>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</si>
  <si>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</si>
  <si>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</si>
  <si>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</si>
  <si>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</si>
  <si>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</si>
  <si>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</si>
  <si>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</si>
  <si>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</si>
  <si>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</si>
  <si>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</si>
  <si>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</si>
  <si>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</si>
  <si>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</si>
  <si>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</si>
  <si>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</si>
  <si>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</si>
  <si>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</si>
  <si>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岡山県真庭市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</si>
  <si>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</si>
  <si>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</si>
  <si>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</si>
  <si>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</si>
  <si>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</si>
  <si>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</si>
  <si>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</si>
  <si>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</si>
  <si>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</si>
  <si>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</si>
  <si>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</si>
  <si>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</si>
  <si>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</si>
  <si>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</si>
  <si>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</si>
  <si>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</si>
  <si>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</si>
  <si>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</si>
  <si>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</si>
  <si>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</si>
  <si>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</si>
  <si>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</si>
  <si>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</si>
  <si>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</si>
  <si>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</si>
  <si>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</si>
  <si>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</si>
  <si>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</si>
  <si>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</si>
  <si>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</si>
  <si>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</si>
  <si>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</si>
  <si>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</si>
  <si>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真庭市国民健康保険特別会計</t>
    <phoneticPr fontId="5"/>
  </si>
  <si>
    <t>真庭市後期高齢者医療特別会計</t>
    <phoneticPr fontId="5"/>
  </si>
  <si>
    <t>真庭市介護保険特別会計</t>
    <phoneticPr fontId="5"/>
  </si>
  <si>
    <t>真庭市介護保険特別会計（介護サービス事業勘定）</t>
    <phoneticPr fontId="5"/>
  </si>
  <si>
    <t>真庭市水道事業会計</t>
    <phoneticPr fontId="5"/>
  </si>
  <si>
    <t>法適用企業</t>
    <phoneticPr fontId="5"/>
  </si>
  <si>
    <t>真庭市下水道事業会計</t>
    <phoneticPr fontId="5"/>
  </si>
  <si>
    <t>真庭市国民健康保険湯原温泉病院事業会計</t>
    <phoneticPr fontId="5"/>
  </si>
  <si>
    <t>真庭市浄化槽事業特別会計</t>
    <phoneticPr fontId="5"/>
  </si>
  <si>
    <t>法非適用企業</t>
    <phoneticPr fontId="5"/>
  </si>
  <si>
    <t>真庭市津黒高原観光事業特別会計</t>
    <phoneticPr fontId="5"/>
  </si>
  <si>
    <t>真庭市クリエイト菅谷事業特別会計</t>
    <phoneticPr fontId="5"/>
  </si>
  <si>
    <t>真庭市温泉事業特別会計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</si>
  <si>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</si>
  <si>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</si>
  <si>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</si>
  <si>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</si>
  <si>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</si>
  <si>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</si>
  <si>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</si>
  <si>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</si>
  <si>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</si>
  <si>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</si>
  <si>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</si>
  <si>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</si>
  <si>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</si>
  <si>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</si>
  <si>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</si>
  <si>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</si>
  <si>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</si>
  <si>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</si>
  <si>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</si>
  <si>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</si>
  <si>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</si>
  <si>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</si>
  <si>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</si>
  <si>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</si>
  <si>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</si>
  <si>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</si>
  <si>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</si>
  <si>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</si>
  <si>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</si>
  <si>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</si>
  <si>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</si>
  <si>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</si>
  <si>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</si>
  <si>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</si>
  <si>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</si>
  <si>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</si>
  <si>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</si>
  <si>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</si>
  <si>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</si>
  <si>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</si>
  <si>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</si>
  <si>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</si>
  <si>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</si>
  <si>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</si>
  <si>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</si>
  <si>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</si>
  <si>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</si>
  <si>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</si>
  <si>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</si>
  <si>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</si>
  <si>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</si>
  <si>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</si>
  <si>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</si>
  <si>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</si>
  <si>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</si>
  <si>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</si>
  <si>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</si>
  <si>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</si>
  <si>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</si>
  <si>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</si>
  <si>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</si>
  <si>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</si>
  <si>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</si>
  <si>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</si>
  <si>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</si>
  <si>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</si>
  <si>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</si>
  <si>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</si>
  <si>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</si>
  <si>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</si>
  <si>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</si>
  <si>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</si>
  <si>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</si>
  <si>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</si>
  <si>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</si>
  <si>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</si>
  <si>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</si>
  <si>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</si>
  <si>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</si>
  <si>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</si>
  <si>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</si>
  <si>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</si>
  <si>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</si>
  <si>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</si>
  <si>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</si>
  <si>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</si>
  <si>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</si>
  <si>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</si>
  <si>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</si>
  <si>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</si>
  <si>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</si>
  <si>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</si>
  <si>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</si>
  <si>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</si>
  <si>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</si>
  <si>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</si>
  <si>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</si>
  <si>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</si>
  <si>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</si>
  <si>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</si>
  <si>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</si>
  <si>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</si>
  <si>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</si>
  <si>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</si>
  <si>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</si>
  <si>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</si>
  <si>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</si>
  <si>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</si>
  <si>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</si>
  <si>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</si>
  <si>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</si>
  <si>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</si>
  <si>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</si>
  <si>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</si>
  <si>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</si>
  <si>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</si>
  <si>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</si>
  <si>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</si>
  <si>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</si>
  <si>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</si>
  <si>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</si>
  <si>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</si>
  <si>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</si>
  <si>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</si>
  <si>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</si>
  <si>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</si>
  <si>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</si>
  <si>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</si>
  <si>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</si>
  <si>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</si>
  <si>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</si>
  <si>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</si>
  <si>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</si>
  <si>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</si>
  <si>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</si>
  <si>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2.17</t>
  </si>
  <si>
    <t>▲ 0.43</t>
  </si>
  <si>
    <t>真庭市国民健康保険湯原温泉病院事業会計</t>
  </si>
  <si>
    <t>一般会計</t>
  </si>
  <si>
    <t>真庭市水道事業会計</t>
  </si>
  <si>
    <t>真庭市介護保険特別会計</t>
  </si>
  <si>
    <t>真庭市下水道事業会計</t>
  </si>
  <si>
    <t>真庭市国民健康保険特別会計</t>
  </si>
  <si>
    <t>真庭市温泉事業特別会計</t>
  </si>
  <si>
    <t>真庭市介護保険特別会計（介護サービス事業勘定）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</si>
  <si>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</si>
  <si>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</si>
  <si>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</si>
  <si>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</si>
  <si>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</si>
  <si>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</si>
  <si>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</si>
  <si>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</si>
  <si>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一般社団法人蒜山農業公社</t>
  </si>
  <si>
    <t>公益財団法人真庭エスパス文化振興財団</t>
  </si>
  <si>
    <t>公益財団法人真庭スポーツ振興財団</t>
    <rPh sb="0" eb="2">
      <t>コウエキ</t>
    </rPh>
    <phoneticPr fontId="5"/>
  </si>
  <si>
    <t>有限会社醍醐の里</t>
  </si>
  <si>
    <t>株式会社アストピア蒜山</t>
  </si>
  <si>
    <t>株式会社グリーンピア蒜山</t>
  </si>
  <si>
    <t>株式会社グリーンズ</t>
  </si>
  <si>
    <t>岡山県広域水道企業団</t>
  </si>
  <si>
    <t>岡山県後期高齢者医療広域連合一般会計</t>
  </si>
  <si>
    <t>岡山県後期高齢者医療広域連合特別会計</t>
  </si>
  <si>
    <t>岡山県市町村総合事務組合一般会計</t>
  </si>
  <si>
    <t>岡山県市町村総合事務組合貸付金特別会計</t>
    <rPh sb="12" eb="15">
      <t>カシツケキン</t>
    </rPh>
    <rPh sb="15" eb="17">
      <t>トクベツ</t>
    </rPh>
    <rPh sb="17" eb="19">
      <t>カイケイ</t>
    </rPh>
    <phoneticPr fontId="33"/>
  </si>
  <si>
    <t>岡山県市町村総合事務組合拠出金事業特別会計</t>
  </si>
  <si>
    <t>岡山県市町村税整理組合</t>
  </si>
  <si>
    <t>岡山県中部環境施設組合</t>
    <rPh sb="0" eb="3">
      <t>オカヤマケン</t>
    </rPh>
    <rPh sb="3" eb="5">
      <t>チュウブ</t>
    </rPh>
    <rPh sb="5" eb="7">
      <t>カンキョウ</t>
    </rPh>
    <rPh sb="7" eb="9">
      <t>シセツ</t>
    </rPh>
    <rPh sb="9" eb="11">
      <t>クミアイ</t>
    </rPh>
    <phoneticPr fontId="33"/>
  </si>
  <si>
    <t>真庭市公共施設整備等基金</t>
    <rPh sb="0" eb="3">
      <t>マニワシ</t>
    </rPh>
    <rPh sb="3" eb="7">
      <t>コウキョウシセツ</t>
    </rPh>
    <rPh sb="7" eb="9">
      <t>セイビ</t>
    </rPh>
    <rPh sb="9" eb="10">
      <t>トウ</t>
    </rPh>
    <rPh sb="10" eb="12">
      <t>キキン</t>
    </rPh>
    <phoneticPr fontId="5"/>
  </si>
  <si>
    <t>真庭市振興基金</t>
    <rPh sb="0" eb="3">
      <t>マニワシ</t>
    </rPh>
    <rPh sb="3" eb="7">
      <t>シンコウキキン</t>
    </rPh>
    <phoneticPr fontId="5"/>
  </si>
  <si>
    <t>真庭市情報化施設整備基金</t>
    <rPh sb="0" eb="3">
      <t>マニワシ</t>
    </rPh>
    <rPh sb="3" eb="6">
      <t>ジョウホウカ</t>
    </rPh>
    <rPh sb="6" eb="8">
      <t>シセツ</t>
    </rPh>
    <rPh sb="8" eb="10">
      <t>セイビ</t>
    </rPh>
    <rPh sb="10" eb="12">
      <t>キキン</t>
    </rPh>
    <phoneticPr fontId="5"/>
  </si>
  <si>
    <t>真庭市未来を担う人応援基金</t>
    <rPh sb="0" eb="3">
      <t>マニワシ</t>
    </rPh>
    <rPh sb="3" eb="5">
      <t>ミライ</t>
    </rPh>
    <rPh sb="6" eb="7">
      <t>ニナ</t>
    </rPh>
    <rPh sb="8" eb="9">
      <t>ヒト</t>
    </rPh>
    <rPh sb="9" eb="11">
      <t>オウエン</t>
    </rPh>
    <rPh sb="11" eb="13">
      <t>キキン</t>
    </rPh>
    <phoneticPr fontId="5"/>
  </si>
  <si>
    <t>真庭市ふるさと真庭応援基金</t>
    <rPh sb="0" eb="3">
      <t>マニワシ</t>
    </rPh>
    <rPh sb="7" eb="9">
      <t>マニワ</t>
    </rPh>
    <rPh sb="9" eb="11">
      <t>オウエン</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</si>
</sst>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CB6C-42FE-9EEF-5F821645CD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128235</c:v>
                </c:pt>
                <c:pt idx="1">
                  <c:v>125968</c:v>
                </c:pt>
                <c:pt idx="2">
                  <c:v>116103</c:v>
                </c:pt>
                <c:pt idx="3">
                  <c:v>127827</c:v>
                </c:pt>
                <c:pt idx="4">
                  <c:v>156256</c:v>
                </c:pt>
              </c:numCache>
            </c:numRef>
          </c:val>
          <c:smooth val="0"/>
          <c:extLst>
            <c:ext xmlns:c16="http://schemas.microsoft.com/office/drawing/2014/chart" uri="{C3380CC4-5D6E-409C-BE32-E72D297353CC}">
              <c16:uniqueId val="{00000001-CB6C-42FE-9EEF-5F821645CD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4.5999999999999996</c:v>
                </c:pt>
                <c:pt idx="1">
                  <c:v>7.12</c:v>
                </c:pt>
                <c:pt idx="2">
                  <c:v>8.18</c:v>
                </c:pt>
                <c:pt idx="3">
                  <c:v>5.88</c:v>
                </c:pt>
                <c:pt idx="4">
                  <c:v>6.78</c:v>
                </c:pt>
              </c:numCache>
            </c:numRef>
          </c:val>
          <c:extLst>
            <c:ext xmlns:c16="http://schemas.microsoft.com/office/drawing/2014/chart" uri="{C3380CC4-5D6E-409C-BE32-E72D297353CC}">
              <c16:uniqueId val="{00000000-5C84-471E-9B9B-CDDEDF58F5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49.44</c:v>
                </c:pt>
                <c:pt idx="1">
                  <c:v>48.16</c:v>
                </c:pt>
                <c:pt idx="2">
                  <c:v>49.06</c:v>
                </c:pt>
                <c:pt idx="3">
                  <c:v>47.54</c:v>
                </c:pt>
                <c:pt idx="4">
                  <c:v>42.26</c:v>
                </c:pt>
              </c:numCache>
            </c:numRef>
          </c:val>
          <c:extLst>
            <c:ext xmlns:c16="http://schemas.microsoft.com/office/drawing/2014/chart" uri="{C3380CC4-5D6E-409C-BE32-E72D297353CC}">
              <c16:uniqueId val="{00000001-5C84-471E-9B9B-CDDEDF58F5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-2.17</c:v>
                </c:pt>
                <c:pt idx="1">
                  <c:v>6.62</c:v>
                </c:pt>
                <c:pt idx="2">
                  <c:v>4.75</c:v>
                </c:pt>
                <c:pt idx="3">
                  <c:v>0.01</c:v>
                </c:pt>
                <c:pt idx="4">
                  <c:v>-0.43</c:v>
                </c:pt>
              </c:numCache>
            </c:numRef>
          </c:val>
          <c:smooth val="0"/>
          <c:extLst>
            <c:ext xmlns:c16="http://schemas.microsoft.com/office/drawing/2014/chart" uri="{C3380CC4-5D6E-409C-BE32-E72D297353CC}">
              <c16:uniqueId val="{00000002-5C84-471E-9B9B-CDDEDF58F5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0-461C-4644-ADD3-D78995E932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1C-4644-ADD3-D78995E932E8}"/>
            </c:ext>
          </c:extLst>
        </c:ser>
        <c:ser>
          <c:idx val="2"/>
          <c:order val="2"/>
          <c:tx>
            <c:strRef>
              <c:f>データシート!$A$29</c:f>
              <c:strCache>
                <c:ptCount val="1"/>
                <c:pt idx="0">
                  <c:v>真庭市介護保険特別会計（介護サービス事業勘定）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461C-4644-ADD3-D78995E932E8}"/>
            </c:ext>
          </c:extLst>
        </c:ser>
        <c:ser>
          <c:idx val="3"/>
          <c:order val="3"/>
          <c:tx>
            <c:strRef>
              <c:f>データシート!$A$30</c:f>
              <c:strCache>
                <c:ptCount val="1"/>
                <c:pt idx="0">
                  <c:v>真庭市温泉事業特別会計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0.01</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3-461C-4644-ADD3-D78995E932E8}"/>
            </c:ext>
          </c:extLst>
        </c:ser>
        <c:ser>
          <c:idx val="4"/>
          <c:order val="4"/>
          <c:tx>
            <c:strRef>
              <c:f>データシート!$A$31</c:f>
              <c:strCache>
                <c:ptCount val="1"/>
                <c:pt idx="0">
                  <c:v>真庭市国民健康保険特別会計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0.16</c:v>
                </c:pt>
                <c:pt idx="4">
                  <c:v>#N/A</c:v>
                </c:pt>
                <c:pt idx="5">
                  <c:v>0.1</c:v>
                </c:pt>
                <c:pt idx="6">
                  <c:v>#N/A</c:v>
                </c:pt>
                <c:pt idx="7">
                  <c:v>0.14000000000000001</c:v>
                </c:pt>
                <c:pt idx="8">
                  <c:v>#N/A</c:v>
                </c:pt>
                <c:pt idx="9">
                  <c:v>0.12</c:v>
                </c:pt>
              </c:numCache>
            </c:numRef>
          </c:val>
          <c:extLst>
            <c:ext xmlns:c16="http://schemas.microsoft.com/office/drawing/2014/chart" uri="{C3380CC4-5D6E-409C-BE32-E72D297353CC}">
              <c16:uniqueId val="{00000004-461C-4644-ADD3-D78995E932E8}"/>
            </c:ext>
          </c:extLst>
        </c:ser>
        <c:ser>
          <c:idx val="5"/>
          <c:order val="5"/>
          <c:tx>
            <c:strRef>
              <c:f>データシート!$A$32</c:f>
              <c:strCache>
                <c:ptCount val="1"/>
                <c:pt idx="0">
                  <c:v>真庭市下水道事業会計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0.77</c:v>
                </c:pt>
                <c:pt idx="2">
                  <c:v>#N/A</c:v>
                </c:pt>
                <c:pt idx="3">
                  <c:v>0.63</c:v>
                </c:pt>
                <c:pt idx="4">
                  <c:v>#N/A</c:v>
                </c:pt>
                <c:pt idx="5">
                  <c:v>1.47</c:v>
                </c:pt>
                <c:pt idx="6">
                  <c:v>#N/A</c:v>
                </c:pt>
                <c:pt idx="7">
                  <c:v>0.75</c:v>
                </c:pt>
                <c:pt idx="8">
                  <c:v>#N/A</c:v>
                </c:pt>
                <c:pt idx="9">
                  <c:v>0.36</c:v>
                </c:pt>
              </c:numCache>
            </c:numRef>
          </c:val>
          <c:extLst>
            <c:ext xmlns:c16="http://schemas.microsoft.com/office/drawing/2014/chart" uri="{C3380CC4-5D6E-409C-BE32-E72D297353CC}">
              <c16:uniqueId val="{00000005-461C-4644-ADD3-D78995E932E8}"/>
            </c:ext>
          </c:extLst>
        </c:ser>
        <c:ser>
          <c:idx val="6"/>
          <c:order val="6"/>
          <c:tx>
            <c:strRef>
              <c:f>データシート!$A$33</c:f>
              <c:strCache>
                <c:ptCount val="1"/>
                <c:pt idx="0">
                  <c:v>真庭市介護保険特別会計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0.66</c:v>
                </c:pt>
                <c:pt idx="2">
                  <c:v>#N/A</c:v>
                </c:pt>
                <c:pt idx="3">
                  <c:v>1.06</c:v>
                </c:pt>
                <c:pt idx="4">
                  <c:v>#N/A</c:v>
                </c:pt>
                <c:pt idx="5">
                  <c:v>1.63</c:v>
                </c:pt>
                <c:pt idx="6">
                  <c:v>#N/A</c:v>
                </c:pt>
                <c:pt idx="7">
                  <c:v>0.86</c:v>
                </c:pt>
                <c:pt idx="8">
                  <c:v>#N/A</c:v>
                </c:pt>
                <c:pt idx="9">
                  <c:v>0.51</c:v>
                </c:pt>
              </c:numCache>
            </c:numRef>
          </c:val>
          <c:extLst>
            <c:ext xmlns:c16="http://schemas.microsoft.com/office/drawing/2014/chart" uri="{C3380CC4-5D6E-409C-BE32-E72D297353CC}">
              <c16:uniqueId val="{00000006-461C-4644-ADD3-D78995E932E8}"/>
            </c:ext>
          </c:extLst>
        </c:ser>
        <c:ser>
          <c:idx val="7"/>
          <c:order val="7"/>
          <c:tx>
            <c:strRef>
              <c:f>データシート!$A$34</c:f>
              <c:strCache>
                <c:ptCount val="1"/>
                <c:pt idx="0">
                  <c:v>真庭市水道事業会計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5.98</c:v>
                </c:pt>
                <c:pt idx="2">
                  <c:v>#N/A</c:v>
                </c:pt>
                <c:pt idx="3">
                  <c:v>4.99</c:v>
                </c:pt>
                <c:pt idx="4">
                  <c:v>#N/A</c:v>
                </c:pt>
                <c:pt idx="5">
                  <c:v>6.43</c:v>
                </c:pt>
                <c:pt idx="6">
                  <c:v>#N/A</c:v>
                </c:pt>
                <c:pt idx="7">
                  <c:v>5.0999999999999996</c:v>
                </c:pt>
                <c:pt idx="8">
                  <c:v>#N/A</c:v>
                </c:pt>
                <c:pt idx="9">
                  <c:v>2.81</c:v>
                </c:pt>
              </c:numCache>
            </c:numRef>
          </c:val>
          <c:extLst>
            <c:ext xmlns:c16="http://schemas.microsoft.com/office/drawing/2014/chart" uri="{C3380CC4-5D6E-409C-BE32-E72D297353CC}">
              <c16:uniqueId val="{00000007-461C-4644-ADD3-D78995E932E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4.5999999999999996</c:v>
                </c:pt>
                <c:pt idx="2">
                  <c:v>#N/A</c:v>
                </c:pt>
                <c:pt idx="3">
                  <c:v>7.11</c:v>
                </c:pt>
                <c:pt idx="4">
                  <c:v>#N/A</c:v>
                </c:pt>
                <c:pt idx="5">
                  <c:v>8.18</c:v>
                </c:pt>
                <c:pt idx="6">
                  <c:v>#N/A</c:v>
                </c:pt>
                <c:pt idx="7">
                  <c:v>5.87</c:v>
                </c:pt>
                <c:pt idx="8">
                  <c:v>#N/A</c:v>
                </c:pt>
                <c:pt idx="9">
                  <c:v>6.77</c:v>
                </c:pt>
              </c:numCache>
            </c:numRef>
          </c:val>
          <c:extLst>
            <c:ext xmlns:c16="http://schemas.microsoft.com/office/drawing/2014/chart" uri="{C3380CC4-5D6E-409C-BE32-E72D297353CC}">
              <c16:uniqueId val="{00000008-461C-4644-ADD3-D78995E932E8}"/>
            </c:ext>
          </c:extLst>
        </c:ser>
        <c:ser>
          <c:idx val="9"/>
          <c:order val="9"/>
          <c:tx>
            <c:strRef>
              <c:f>データシート!$A$36</c:f>
              <c:strCache>
                <c:ptCount val="1"/>
                <c:pt idx="0">
                  <c:v>真庭市国民健康保険湯原温泉病院事業会計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7.17</c:v>
                </c:pt>
                <c:pt idx="2">
                  <c:v>#N/A</c:v>
                </c:pt>
                <c:pt idx="3">
                  <c:v>8.5299999999999994</c:v>
                </c:pt>
                <c:pt idx="4">
                  <c:v>#N/A</c:v>
                </c:pt>
                <c:pt idx="5">
                  <c:v>9.76</c:v>
                </c:pt>
                <c:pt idx="6">
                  <c:v>#N/A</c:v>
                </c:pt>
                <c:pt idx="7">
                  <c:v>9.85</c:v>
                </c:pt>
                <c:pt idx="8">
                  <c:v>#N/A</c:v>
                </c:pt>
                <c:pt idx="9">
                  <c:v>9</c:v>
                </c:pt>
              </c:numCache>
            </c:numRef>
          </c:val>
          <c:extLst>
            <c:ext xmlns:c16="http://schemas.microsoft.com/office/drawing/2014/chart" uri="{C3380CC4-5D6E-409C-BE32-E72D297353CC}">
              <c16:uniqueId val="{00000009-461C-4644-ADD3-D78995E932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3990</c:v>
                </c:pt>
                <c:pt idx="5">
                  <c:v>3985</c:v>
                </c:pt>
                <c:pt idx="8">
                  <c:v>4144</c:v>
                </c:pt>
                <c:pt idx="11">
                  <c:v>4064</c:v>
                </c:pt>
                <c:pt idx="14">
                  <c:v>4081</c:v>
                </c:pt>
              </c:numCache>
            </c:numRef>
          </c:val>
          <c:extLst>
            <c:ext xmlns:c16="http://schemas.microsoft.com/office/drawing/2014/chart" uri="{C3380CC4-5D6E-409C-BE32-E72D297353CC}">
              <c16:uniqueId val="{00000000-C313-4359-A2FE-6A8DFA9FD3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313-4359-A2FE-6A8DFA9FD3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2</c:v>
                </c:pt>
                <c:pt idx="6">
                  <c:v>1</c:v>
                </c:pt>
                <c:pt idx="9">
                  <c:v>1</c:v>
                </c:pt>
                <c:pt idx="12">
                  <c:v>1</c:v>
                </c:pt>
              </c:numCache>
            </c:numRef>
          </c:val>
          <c:extLst>
            <c:ext xmlns:c16="http://schemas.microsoft.com/office/drawing/2014/chart" uri="{C3380CC4-5D6E-409C-BE32-E72D297353CC}">
              <c16:uniqueId val="{00000002-C313-4359-A2FE-6A8DFA9FD3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12</c:v>
                </c:pt>
                <c:pt idx="6">
                  <c:v>12</c:v>
                </c:pt>
                <c:pt idx="9">
                  <c:v>12</c:v>
                </c:pt>
                <c:pt idx="12">
                  <c:v>12</c:v>
                </c:pt>
              </c:numCache>
            </c:numRef>
          </c:val>
          <c:extLst>
            <c:ext xmlns:c16="http://schemas.microsoft.com/office/drawing/2014/chart" uri="{C3380CC4-5D6E-409C-BE32-E72D297353CC}">
              <c16:uniqueId val="{00000003-C313-4359-A2FE-6A8DFA9FD3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1435</c:v>
                </c:pt>
                <c:pt idx="3">
                  <c:v>1412</c:v>
                </c:pt>
                <c:pt idx="6">
                  <c:v>1402</c:v>
                </c:pt>
                <c:pt idx="9">
                  <c:v>1395</c:v>
                </c:pt>
                <c:pt idx="12">
                  <c:v>1368</c:v>
                </c:pt>
              </c:numCache>
            </c:numRef>
          </c:val>
          <c:extLst>
            <c:ext xmlns:c16="http://schemas.microsoft.com/office/drawing/2014/chart" uri="{C3380CC4-5D6E-409C-BE32-E72D297353CC}">
              <c16:uniqueId val="{00000004-C313-4359-A2FE-6A8DFA9FD3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13-4359-A2FE-6A8DFA9FD3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13-4359-A2FE-6A8DFA9FD3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4198</c:v>
                </c:pt>
                <c:pt idx="3">
                  <c:v>4246</c:v>
                </c:pt>
                <c:pt idx="6">
                  <c:v>4524</c:v>
                </c:pt>
                <c:pt idx="9">
                  <c:v>4428</c:v>
                </c:pt>
                <c:pt idx="12">
                  <c:v>4331</c:v>
                </c:pt>
              </c:numCache>
            </c:numRef>
          </c:val>
          <c:extLst>
            <c:ext xmlns:c16="http://schemas.microsoft.com/office/drawing/2014/chart" uri="{C3380CC4-5D6E-409C-BE32-E72D297353CC}">
              <c16:uniqueId val="{00000007-C313-4359-A2FE-6A8DFA9FD3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1658</c:v>
                </c:pt>
                <c:pt idx="2">
                  <c:v>#N/A</c:v>
                </c:pt>
                <c:pt idx="3">
                  <c:v>#N/A</c:v>
                </c:pt>
                <c:pt idx="4">
                  <c:v>1687</c:v>
                </c:pt>
                <c:pt idx="5">
                  <c:v>#N/A</c:v>
                </c:pt>
                <c:pt idx="6">
                  <c:v>#N/A</c:v>
                </c:pt>
                <c:pt idx="7">
                  <c:v>1795</c:v>
                </c:pt>
                <c:pt idx="8">
                  <c:v>#N/A</c:v>
                </c:pt>
                <c:pt idx="9">
                  <c:v>#N/A</c:v>
                </c:pt>
                <c:pt idx="10">
                  <c:v>1772</c:v>
                </c:pt>
                <c:pt idx="11">
                  <c:v>#N/A</c:v>
                </c:pt>
                <c:pt idx="12">
                  <c:v>#N/A</c:v>
                </c:pt>
                <c:pt idx="13">
                  <c:v>1631</c:v>
                </c:pt>
                <c:pt idx="14">
                  <c:v>#N/A</c:v>
                </c:pt>
              </c:numCache>
            </c:numRef>
          </c:val>
          <c:smooth val="0"/>
          <c:extLst>
            <c:ext xmlns:c16="http://schemas.microsoft.com/office/drawing/2014/chart" uri="{C3380CC4-5D6E-409C-BE32-E72D297353CC}">
              <c16:uniqueId val="{00000008-C313-4359-A2FE-6A8DFA9FD3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36527</c:v>
                </c:pt>
                <c:pt idx="5">
                  <c:v>36139</c:v>
                </c:pt>
                <c:pt idx="8">
                  <c:v>35234</c:v>
                </c:pt>
                <c:pt idx="11">
                  <c:v>34616</c:v>
                </c:pt>
                <c:pt idx="14">
                  <c:v>34359</c:v>
                </c:pt>
              </c:numCache>
            </c:numRef>
          </c:val>
          <c:extLst>
            <c:ext xmlns:c16="http://schemas.microsoft.com/office/drawing/2014/chart" uri="{C3380CC4-5D6E-409C-BE32-E72D297353CC}">
              <c16:uniqueId val="{00000000-9AC7-4714-A934-036C3E7E46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279</c:v>
                </c:pt>
                <c:pt idx="5">
                  <c:v>233</c:v>
                </c:pt>
                <c:pt idx="8">
                  <c:v>190</c:v>
                </c:pt>
                <c:pt idx="11">
                  <c:v>152</c:v>
                </c:pt>
                <c:pt idx="14">
                  <c:v>121</c:v>
                </c:pt>
              </c:numCache>
            </c:numRef>
          </c:val>
          <c:extLst>
            <c:ext xmlns:c16="http://schemas.microsoft.com/office/drawing/2014/chart" uri="{C3380CC4-5D6E-409C-BE32-E72D297353CC}">
              <c16:uniqueId val="{00000001-9AC7-4714-A934-036C3E7E46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28222</c:v>
                </c:pt>
                <c:pt idx="5">
                  <c:v>29359</c:v>
                </c:pt>
                <c:pt idx="8">
                  <c:v>29642</c:v>
                </c:pt>
                <c:pt idx="11">
                  <c:v>29448</c:v>
                </c:pt>
                <c:pt idx="14">
                  <c:v>28448</c:v>
                </c:pt>
              </c:numCache>
            </c:numRef>
          </c:val>
          <c:extLst>
            <c:ext xmlns:c16="http://schemas.microsoft.com/office/drawing/2014/chart" uri="{C3380CC4-5D6E-409C-BE32-E72D297353CC}">
              <c16:uniqueId val="{00000002-9AC7-4714-A934-036C3E7E46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C7-4714-A934-036C3E7E46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C7-4714-A934-036C3E7E46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9AC7-4714-A934-036C3E7E46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5070</c:v>
                </c:pt>
                <c:pt idx="3">
                  <c:v>5063</c:v>
                </c:pt>
                <c:pt idx="6">
                  <c:v>5086</c:v>
                </c:pt>
                <c:pt idx="9">
                  <c:v>5175</c:v>
                </c:pt>
                <c:pt idx="12">
                  <c:v>5244</c:v>
                </c:pt>
              </c:numCache>
            </c:numRef>
          </c:val>
          <c:extLst>
            <c:ext xmlns:c16="http://schemas.microsoft.com/office/drawing/2014/chart" uri="{C3380CC4-5D6E-409C-BE32-E72D297353CC}">
              <c16:uniqueId val="{00000006-9AC7-4714-A934-036C3E7E46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137</c:v>
                </c:pt>
                <c:pt idx="3">
                  <c:v>127</c:v>
                </c:pt>
                <c:pt idx="6">
                  <c:v>118</c:v>
                </c:pt>
                <c:pt idx="9">
                  <c:v>108</c:v>
                </c:pt>
                <c:pt idx="12">
                  <c:v>98</c:v>
                </c:pt>
              </c:numCache>
            </c:numRef>
          </c:val>
          <c:extLst>
            <c:ext xmlns:c16="http://schemas.microsoft.com/office/drawing/2014/chart" uri="{C3380CC4-5D6E-409C-BE32-E72D297353CC}">
              <c16:uniqueId val="{00000007-9AC7-4714-A934-036C3E7E46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12428</c:v>
                </c:pt>
                <c:pt idx="3">
                  <c:v>12181</c:v>
                </c:pt>
                <c:pt idx="6">
                  <c:v>11374</c:v>
                </c:pt>
                <c:pt idx="9">
                  <c:v>11024</c:v>
                </c:pt>
                <c:pt idx="12">
                  <c:v>10211</c:v>
                </c:pt>
              </c:numCache>
            </c:numRef>
          </c:val>
          <c:extLst>
            <c:ext xmlns:c16="http://schemas.microsoft.com/office/drawing/2014/chart" uri="{C3380CC4-5D6E-409C-BE32-E72D297353CC}">
              <c16:uniqueId val="{00000008-9AC7-4714-A934-036C3E7E46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50</c:v>
                </c:pt>
                <c:pt idx="3">
                  <c:v>44</c:v>
                </c:pt>
                <c:pt idx="6">
                  <c:v>40</c:v>
                </c:pt>
                <c:pt idx="9">
                  <c:v>36</c:v>
                </c:pt>
                <c:pt idx="12">
                  <c:v>34</c:v>
                </c:pt>
              </c:numCache>
            </c:numRef>
          </c:val>
          <c:extLst>
            <c:ext xmlns:c16="http://schemas.microsoft.com/office/drawing/2014/chart" uri="{C3380CC4-5D6E-409C-BE32-E72D297353CC}">
              <c16:uniqueId val="{00000009-9AC7-4714-A934-036C3E7E46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35929</c:v>
                </c:pt>
                <c:pt idx="3">
                  <c:v>35432</c:v>
                </c:pt>
                <c:pt idx="6">
                  <c:v>34045</c:v>
                </c:pt>
                <c:pt idx="9">
                  <c:v>33045</c:v>
                </c:pt>
                <c:pt idx="12">
                  <c:v>33046</c:v>
                </c:pt>
              </c:numCache>
            </c:numRef>
          </c:val>
          <c:extLst>
            <c:ext xmlns:c16="http://schemas.microsoft.com/office/drawing/2014/chart" uri="{C3380CC4-5D6E-409C-BE32-E72D297353CC}">
              <c16:uniqueId val="{0000000A-9AC7-4714-A934-036C3E7E46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C7-4714-A934-036C3E7E46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9773</c:v>
                </c:pt>
                <c:pt idx="1">
                  <c:v>9480</c:v>
                </c:pt>
                <c:pt idx="2">
                  <c:v>8496</c:v>
                </c:pt>
              </c:numCache>
            </c:numRef>
          </c:val>
          <c:extLst>
            <c:ext xmlns:c16="http://schemas.microsoft.com/office/drawing/2014/chart" uri="{C3380CC4-5D6E-409C-BE32-E72D297353CC}">
              <c16:uniqueId val="{00000000-9D66-4E0C-8738-F9CBAA197D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2951</c:v>
                </c:pt>
                <c:pt idx="1">
                  <c:v>3039</c:v>
                </c:pt>
                <c:pt idx="2">
                  <c:v>2987</c:v>
                </c:pt>
              </c:numCache>
            </c:numRef>
          </c:val>
          <c:extLst>
            <c:ext xmlns:c16="http://schemas.microsoft.com/office/drawing/2014/chart" uri="{C3380CC4-5D6E-409C-BE32-E72D297353CC}">
              <c16:uniqueId val="{00000001-9D66-4E0C-8738-F9CBAA197D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18794</c:v>
                </c:pt>
                <c:pt idx="1">
                  <c:v>18898</c:v>
                </c:pt>
                <c:pt idx="2">
                  <c:v>19023</c:v>
                </c:pt>
              </c:numCache>
            </c:numRef>
          </c:val>
          <c:extLst>
            <c:ext xmlns:c16="http://schemas.microsoft.com/office/drawing/2014/chart" uri="{C3380CC4-5D6E-409C-BE32-E72D297353CC}">
              <c16:uniqueId val="{00000002-9D66-4E0C-8738-F9CBAA197D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岡山県真庭市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分子の構造は、地方債元利償還金の減、公営企業債の元利償還金に対する繰出金の減等により、総額では</a:t>
          </a:r>
          <a:r>
            <a:rPr kumimoji="1" lang="en-US" altLang="ja-JP" sz="1400">
              <a:latin typeface="ＭＳ ゴシック" pitchFamily="49" charset="-128"/>
              <a:ea typeface="ＭＳ ゴシック" pitchFamily="49" charset="-128"/>
            </a:rPr>
            <a:t>1,631</a:t>
          </a:r>
          <a:r>
            <a:rPr kumimoji="1" lang="ja-JP" altLang="en-US" sz="1400">
              <a:latin typeface="ＭＳ ゴシック" pitchFamily="49" charset="-128"/>
              <a:ea typeface="ＭＳ ゴシック" pitchFamily="49" charset="-128"/>
            </a:rPr>
            <a:t>百万円と前年度比</a:t>
          </a:r>
          <a:r>
            <a:rPr kumimoji="1" lang="en-US" altLang="ja-JP" sz="1400">
              <a:latin typeface="ＭＳ ゴシック" pitchFamily="49" charset="-128"/>
              <a:ea typeface="ＭＳ ゴシック" pitchFamily="49" charset="-128"/>
            </a:rPr>
            <a:t>141</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今後も、大型整備事業の地方債償還により、元利償還金が高い水準で当面継続する見込みである。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今後も交付税算入のある地方債を有効に活用するなど、健全な財政運営に努める。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岡山県真庭市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将来負担比率（分子）は減少傾向であったが、令和６年度は微増となった。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主な要因は、地方債現在高が横ばいで、充当可能財源等が微減したことによる。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今後も交付税算入のある地方債を有効に活用しながら、将来負担が過度に上昇しないよう、計画的な財政運営に努める。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岡山県真庭市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合併特例債を原資として「真庭市振興基金」に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億円、令和６年度に創設された普通地方交付税臨時財政対策債償還基金費を原資として「減債基金」に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百万円、新たに「真庭市ゆめ学び創造基金」を創設し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百万円、「真庭市公共施設整備等基金」を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を主要因として歳入確保が依然厳しく、財政調整基金の取り崩しを行わないと予算編成できない状況となっている。さらに、施設の老朽化による大規模改修や除却といった事業の拡大が予測され、「真庭市公共施設整備等基金」を毎年数億円規模で取り崩すと予測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真庭市公共施設整備等基金：公共施設の建設、大規模改修、解体撤去等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真庭市振興基金：真庭市の振興と活力のあるまちづくりの推進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真庭市未来を担う人応援基金：真庭市において積極的な取組を行う人を応援することにより未来を担う人を育てる事業の推進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真庭市公共施設整備等基金：施設の長寿命化を目的とした大規模改修及び除却に活用したことによる減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真庭市振興基金：合併特例債を原資として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その他各種基金利息等の積立による増加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真庭市公共施設整備等基金：大規模な施設改修等事業の負担の平準化を見据え、計画的に基金を活用する。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一般財源補填のため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当初予算編成時に財政調整基金の取り崩しが常態化している。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CAPD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による不要不急の事務事業の改廃や経常経費削減など、あらゆる面から歳出抑制に努め、現在の基金規模を可能な限り維持することを目指す。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普通地方交付税臨時財政対策債償還基金費（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相当分）及び繰上償還財源として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近年大型投資を積極的に実施したため、今後一時的に地方債償還額が伸びる（令和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年度がピーク）と想定している。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公債費の平準化・適正化を図るため、令和２年度から決算剰余金及び減債基金繰入金を財源として繰上償還を実施している。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岡山県真庭市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40,778
40,295
828.53
38,651,673
36,931,784
1,363,009
20,104,810
33,045,584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令和５年度比</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0.30</a:t>
          </a:r>
          <a:r>
            <a:rPr kumimoji="1" lang="ja-JP" altLang="en-US" sz="1300" baseline="0">
              <a:latin typeface="ＭＳ Ｐゴシック" panose="020B0600070205080204" pitchFamily="50" charset="-128"/>
              <a:ea typeface="ＭＳ Ｐゴシック" panose="020B0600070205080204" pitchFamily="50" charset="-128"/>
            </a:rPr>
            <a:t>となり、類似団体平均</a:t>
          </a:r>
          <a:r>
            <a:rPr kumimoji="1" lang="en-US" altLang="ja-JP" sz="1300" baseline="0">
              <a:latin typeface="ＭＳ Ｐゴシック" panose="020B0600070205080204" pitchFamily="50" charset="-128"/>
              <a:ea typeface="ＭＳ Ｐゴシック" panose="020B0600070205080204" pitchFamily="50" charset="-128"/>
            </a:rPr>
            <a:t>0.38</a:t>
          </a:r>
          <a:r>
            <a:rPr kumimoji="1" lang="ja-JP" altLang="en-US" sz="1300" baseline="0">
              <a:latin typeface="ＭＳ Ｐゴシック" panose="020B0600070205080204" pitchFamily="50" charset="-128"/>
              <a:ea typeface="ＭＳ Ｐゴシック" panose="020B0600070205080204" pitchFamily="50" charset="-128"/>
            </a:rPr>
            <a:t>を下回っている状況である。今後も総合計画に基づく施策、事業に効率的かつ計画的に取り組み、人口減少のスピードを緩やかにするため、出生数の増加、健康長寿の促進等を図り、人口減少社会への対応と活力あるまちづくりを展開するとともに、行政経営の最適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119380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4676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119380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119380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119380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令和６年度は、人件費や委託料等の経常歳出の増加等により令和５年度比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今後も、人件費や物価高騰の影響により経常歳出の増加が見込まれるため、財政計画の見直しや予算編成において経費削減を徹底し、歳入を見越した計画的な事業実施により、持続可能な財政運営に努める。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108131</xdr:rowOff>
    </xdr:from>
    <xdr:to>
      <xdr:col>23</xdr:col>
      <xdr:colOff>133350</xdr:colOff>
      <xdr:row>60</xdr:row>
      <xdr:rowOff>135709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95131"/>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108131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36530"/>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38281</xdr:rowOff>
    </xdr:from>
    <xdr:to>
      <xdr:col>15</xdr:col>
      <xdr:colOff>82550</xdr:colOff>
      <xdr:row>60</xdr:row>
      <xdr:rowOff>49530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53831"/>
          <a:ext cx="8890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38281</xdr:rowOff>
    </xdr:from>
    <xdr:to>
      <xdr:col>11</xdr:col>
      <xdr:colOff>31750</xdr:colOff>
      <xdr:row>59</xdr:row>
      <xdr:rowOff>158931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5383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84909</xdr:rowOff>
    </xdr:from>
    <xdr:to>
      <xdr:col>23</xdr:col>
      <xdr:colOff>184150</xdr:colOff>
      <xdr:row>61</xdr:row>
      <xdr:rowOff>15059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56986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4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57331</xdr:rowOff>
    </xdr:from>
    <xdr:to>
      <xdr:col>19</xdr:col>
      <xdr:colOff>184150</xdr:colOff>
      <xdr:row>60</xdr:row>
      <xdr:rowOff>158931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143708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3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158931</xdr:rowOff>
    </xdr:from>
    <xdr:to>
      <xdr:col>11</xdr:col>
      <xdr:colOff>82550</xdr:colOff>
      <xdr:row>59</xdr:row>
      <xdr:rowOff>89081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99258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108131</xdr:rowOff>
    </xdr:from>
    <xdr:to>
      <xdr:col>7</xdr:col>
      <xdr:colOff>31750</xdr:colOff>
      <xdr:row>60</xdr:row>
      <xdr:rowOff>38281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48458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令和５年度比では約</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千円増加した。これは、人事院勧告による人件費の増、生ごみ資源化施設の稼働に伴う物件費の増等が主な要因である。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平均を上回っているのは、ごみ処理施設や保育所・こども園などの施設運営を直営で行っており、運営に係る人件費や物件費及び施設管理に係る維持管理費等の費用が比較的多くかかっていることが要因と考えられ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63317</xdr:rowOff>
    </xdr:from>
    <xdr:to>
      <xdr:col>23</xdr:col>
      <xdr:colOff>133350</xdr:colOff>
      <xdr:row>81</xdr:row>
      <xdr:rowOff>72515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50767"/>
          <a:ext cx="8382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61176</xdr:rowOff>
    </xdr:from>
    <xdr:to>
      <xdr:col>19</xdr:col>
      <xdr:colOff>133350</xdr:colOff>
      <xdr:row>81</xdr:row>
      <xdr:rowOff>63317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8626"/>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55766</xdr:rowOff>
    </xdr:from>
    <xdr:to>
      <xdr:col>15</xdr:col>
      <xdr:colOff>82550</xdr:colOff>
      <xdr:row>81</xdr:row>
      <xdr:rowOff>61176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3216"/>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52529</xdr:rowOff>
    </xdr:from>
    <xdr:to>
      <xdr:col>11</xdr:col>
      <xdr:colOff>31750</xdr:colOff>
      <xdr:row>81</xdr:row>
      <xdr:rowOff>55766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9979"/>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21715</xdr:rowOff>
    </xdr:from>
    <xdr:to>
      <xdr:col>23</xdr:col>
      <xdr:colOff>184150</xdr:colOff>
      <xdr:row>81</xdr:row>
      <xdr:rowOff>123315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69992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5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12517</xdr:rowOff>
    </xdr:from>
    <xdr:to>
      <xdr:col>19</xdr:col>
      <xdr:colOff>184150</xdr:colOff>
      <xdr:row>81</xdr:row>
      <xdr:rowOff>114117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98894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6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10376</xdr:rowOff>
    </xdr:from>
    <xdr:to>
      <xdr:col>15</xdr:col>
      <xdr:colOff>133350</xdr:colOff>
      <xdr:row>81</xdr:row>
      <xdr:rowOff>111976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96753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8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4966</xdr:rowOff>
    </xdr:from>
    <xdr:to>
      <xdr:col>11</xdr:col>
      <xdr:colOff>82550</xdr:colOff>
      <xdr:row>81</xdr:row>
      <xdr:rowOff>106566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91343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1729</xdr:rowOff>
    </xdr:from>
    <xdr:to>
      <xdr:col>7</xdr:col>
      <xdr:colOff>31750</xdr:colOff>
      <xdr:row>81</xdr:row>
      <xdr:rowOff>103329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88106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ポイント上回っているものの、全国市平均を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今後も、「定員適正化計画」に基づき、職員の年齢構成の是正を図りながら、給与の適正化に努める。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49893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49893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９町村の合併による広大な面積や点在する集落などの地形的な要因に加え、ごみ処理施設や保育所・こども園などの施設運営を直営で行っていることから、類似団体平均を</a:t>
          </a:r>
          <a:r>
            <a:rPr kumimoji="1" lang="en-US" altLang="ja-JP" sz="1300">
              <a:latin typeface="ＭＳ Ｐゴシック" panose="020B0600070205080204" pitchFamily="50" charset="-128"/>
              <a:ea typeface="ＭＳ Ｐゴシック" panose="020B0600070205080204" pitchFamily="50" charset="-128"/>
            </a:rPr>
            <a:t>3.69</a:t>
          </a:r>
          <a:r>
            <a:rPr kumimoji="1" lang="ja-JP" altLang="en-US" sz="1300">
              <a:latin typeface="ＭＳ Ｐゴシック" panose="020B0600070205080204" pitchFamily="50" charset="-128"/>
              <a:ea typeface="ＭＳ Ｐゴシック" panose="020B0600070205080204" pitchFamily="50" charset="-128"/>
            </a:rPr>
            <a:t>人上回っている。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以降、「真庭市定員適正化計画」に基づき定員管理を行ってきたが、職員数の削減にも限界が来ており、今後は職員の年齢構成の是正等を図りながら、持続可能な行政サービスを行えるよう最適化を図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133731</xdr:rowOff>
    </xdr:from>
    <xdr:to>
      <xdr:col>81</xdr:col>
      <xdr:colOff>44450</xdr:colOff>
      <xdr:row>62</xdr:row>
      <xdr:rowOff>145796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6363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114427</xdr:rowOff>
    </xdr:from>
    <xdr:to>
      <xdr:col>77</xdr:col>
      <xdr:colOff>44450</xdr:colOff>
      <xdr:row>62</xdr:row>
      <xdr:rowOff>133731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4432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99949</xdr:rowOff>
    </xdr:from>
    <xdr:to>
      <xdr:col>72</xdr:col>
      <xdr:colOff>203200</xdr:colOff>
      <xdr:row>62</xdr:row>
      <xdr:rowOff>114427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2984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78232</xdr:rowOff>
    </xdr:from>
    <xdr:to>
      <xdr:col>68</xdr:col>
      <xdr:colOff>152400</xdr:colOff>
      <xdr:row>62</xdr:row>
      <xdr:rowOff>99949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0813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94996</xdr:rowOff>
    </xdr:from>
    <xdr:to>
      <xdr:col>81</xdr:col>
      <xdr:colOff>95250</xdr:colOff>
      <xdr:row>63</xdr:row>
      <xdr:rowOff>25146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67073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82931</xdr:rowOff>
    </xdr:from>
    <xdr:to>
      <xdr:col>77</xdr:col>
      <xdr:colOff>95250</xdr:colOff>
      <xdr:row>63</xdr:row>
      <xdr:rowOff>13081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169308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99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63627</xdr:rowOff>
    </xdr:from>
    <xdr:to>
      <xdr:col>73</xdr:col>
      <xdr:colOff>44450</xdr:colOff>
      <xdr:row>62</xdr:row>
      <xdr:rowOff>165227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150004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7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49149</xdr:rowOff>
    </xdr:from>
    <xdr:to>
      <xdr:col>68</xdr:col>
      <xdr:colOff>203200</xdr:colOff>
      <xdr:row>62</xdr:row>
      <xdr:rowOff>150749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135526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27432</xdr:rowOff>
    </xdr:from>
    <xdr:to>
      <xdr:col>64</xdr:col>
      <xdr:colOff>152400</xdr:colOff>
      <xdr:row>62</xdr:row>
      <xdr:rowOff>129032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113809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となり、類似団体平均</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をやや上回っている。過去に行った大型整備事業の元金償還の影響により、指標が上昇見込みであることから、繰上償還の実施や、大型事業の年度間調整により、公債費の平準化に取り組む。</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56197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97837"/>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52176</xdr:rowOff>
    </xdr:from>
    <xdr:to>
      <xdr:col>77</xdr:col>
      <xdr:colOff>44450</xdr:colOff>
      <xdr:row>37</xdr:row>
      <xdr:rowOff>56197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9582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44133</xdr:rowOff>
    </xdr:from>
    <xdr:to>
      <xdr:col>72</xdr:col>
      <xdr:colOff>203200</xdr:colOff>
      <xdr:row>37</xdr:row>
      <xdr:rowOff>52176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8778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44133</xdr:rowOff>
    </xdr:from>
    <xdr:to>
      <xdr:col>68</xdr:col>
      <xdr:colOff>152400</xdr:colOff>
      <xdr:row>37</xdr:row>
      <xdr:rowOff>44133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87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146914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1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5397</xdr:rowOff>
    </xdr:from>
    <xdr:to>
      <xdr:col>77</xdr:col>
      <xdr:colOff>95250</xdr:colOff>
      <xdr:row>37</xdr:row>
      <xdr:rowOff>106997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91774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35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1376</xdr:rowOff>
    </xdr:from>
    <xdr:to>
      <xdr:col>73</xdr:col>
      <xdr:colOff>44450</xdr:colOff>
      <xdr:row>37</xdr:row>
      <xdr:rowOff>102976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164783</xdr:rowOff>
    </xdr:from>
    <xdr:to>
      <xdr:col>68</xdr:col>
      <xdr:colOff>203200</xdr:colOff>
      <xdr:row>37</xdr:row>
      <xdr:rowOff>94933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79710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164783</xdr:rowOff>
    </xdr:from>
    <xdr:to>
      <xdr:col>64</xdr:col>
      <xdr:colOff>152400</xdr:colOff>
      <xdr:row>37</xdr:row>
      <xdr:rowOff>94933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令和５年度と同様に指標計算の分子から控除される充当可能財源等が将来負担額を上回ったため、比率は「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」（算定不能）となった。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しかし、今後は人口減少等による市税や普通地方交付税等の減少が見込まれるため、引き続き国・県費等の歳入確保と計画的な事業実施が必要である。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岡山県真庭市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40,778
40,295
828.53
38,651,673
36,931,784
1,363,009
20,104,810
33,045,584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９町村の合併による広大な面積や点在する集落などの地形的な要因に加え、ごみ処理施設や保育所・こども園などの施設運営を直営で行っていることから、類似団体と比較して</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人事院勧告の影響等により、令和５年度と比較して人件費が増加したことにより、令和５年度比で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38</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421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23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67564</xdr:rowOff>
    </xdr:from>
    <xdr:to>
      <xdr:col>15</xdr:col>
      <xdr:colOff>98425</xdr:colOff>
      <xdr:row>38</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826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67564</xdr:rowOff>
    </xdr:from>
    <xdr:to>
      <xdr:col>11</xdr:col>
      <xdr:colOff>9525</xdr:colOff>
      <xdr:row>38</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826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108204</xdr:rowOff>
    </xdr:from>
    <xdr:to>
      <xdr:col>24</xdr:col>
      <xdr:colOff>76200</xdr:colOff>
      <xdr:row>39</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80281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57912</xdr:rowOff>
    </xdr:from>
    <xdr:to>
      <xdr:col>15</xdr:col>
      <xdr:colOff>149225</xdr:colOff>
      <xdr:row>38</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xdr:rowOff>
    </xdr:from>
    <xdr:to>
      <xdr:col>11</xdr:col>
      <xdr:colOff>60325</xdr:colOff>
      <xdr:row>38</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103141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80772</xdr:rowOff>
    </xdr:from>
    <xdr:to>
      <xdr:col>6</xdr:col>
      <xdr:colOff>171450</xdr:colOff>
      <xdr:row>39</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167149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ポイント上回っており、令和５年度と比較して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いる。物件費に係る経常収支比率が増加した主な要因は、生ごみ資源化施設の稼働に伴う委託料の増加等や指定管理料の増加により、分子となる物件費に充当した一般財源が増加したことによるもの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473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01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94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15</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94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ポイント下回っており、令和５年度と比較して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ポイント増加している。令和５年度と比較して扶助費が増加したことによるものである。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124278</xdr:rowOff>
    </xdr:from>
    <xdr:to>
      <xdr:col>24</xdr:col>
      <xdr:colOff>25400</xdr:colOff>
      <xdr:row>54</xdr:row>
      <xdr:rowOff>18143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11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113393</xdr:rowOff>
    </xdr:from>
    <xdr:to>
      <xdr:col>19</xdr:col>
      <xdr:colOff>187325</xdr:colOff>
      <xdr:row>53</xdr:row>
      <xdr:rowOff>124278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00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113393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89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124278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89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138793</xdr:rowOff>
    </xdr:from>
    <xdr:to>
      <xdr:col>24</xdr:col>
      <xdr:colOff>76200</xdr:colOff>
      <xdr:row>54</xdr:row>
      <xdr:rowOff>68943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155320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73478</xdr:rowOff>
    </xdr:from>
    <xdr:to>
      <xdr:col>20</xdr:col>
      <xdr:colOff>38100</xdr:colOff>
      <xdr:row>54</xdr:row>
      <xdr:rowOff>3628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2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62593</xdr:rowOff>
    </xdr:from>
    <xdr:to>
      <xdr:col>15</xdr:col>
      <xdr:colOff>149225</xdr:colOff>
      <xdr:row>53</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73478</xdr:rowOff>
    </xdr:from>
    <xdr:to>
      <xdr:col>6</xdr:col>
      <xdr:colOff>171450</xdr:colOff>
      <xdr:row>54</xdr:row>
      <xdr:rowOff>3628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ポイント下回っており、令和５年度と比較して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ポイント減少している。その他に係る経常収支比率が減少した主な要因は維持補修費等に充当した一般財源が減少したことによるものである。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18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58</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44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06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ごみ処理施設運営負担金の減少や公営企業に係る基準内繰出額の減少により、令和５年度比で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ポイント下回っているが、今後も引き続き、負担金や補助金の本来の目的や効果を検証し、その必要性や妥当性を見極めながら適正な執行に努める。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620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803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8128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57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35</xdr:row>
      <xdr:rowOff>165862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57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ポイント上回っており、令和５年度と比較して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ポイント減少している。令和５年度と比較すると減少しているが、類似団体平均と比較すると高い水準にあることから、繰上償還等、公債費の平準化・適正化に取り組む必要がある。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52705</xdr:rowOff>
    </xdr:from>
    <xdr:to>
      <xdr:col>24</xdr:col>
      <xdr:colOff>25400</xdr:colOff>
      <xdr:row>75</xdr:row>
      <xdr:rowOff>71755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114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71755</xdr:rowOff>
    </xdr:from>
    <xdr:to>
      <xdr:col>19</xdr:col>
      <xdr:colOff>187325</xdr:colOff>
      <xdr:row>75</xdr:row>
      <xdr:rowOff>73660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305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33655</xdr:rowOff>
    </xdr:from>
    <xdr:to>
      <xdr:col>15</xdr:col>
      <xdr:colOff>98425</xdr:colOff>
      <xdr:row>75</xdr:row>
      <xdr:rowOff>73660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924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33655</xdr:rowOff>
    </xdr:from>
    <xdr:to>
      <xdr:col>11</xdr:col>
      <xdr:colOff>9525</xdr:colOff>
      <xdr:row>75</xdr:row>
      <xdr:rowOff>48895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924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xdr:rowOff>
    </xdr:from>
    <xdr:to>
      <xdr:col>24</xdr:col>
      <xdr:colOff>76200</xdr:colOff>
      <xdr:row>75</xdr:row>
      <xdr:rowOff>103505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145432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3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20955</xdr:rowOff>
    </xdr:from>
    <xdr:to>
      <xdr:col>20</xdr:col>
      <xdr:colOff>38100</xdr:colOff>
      <xdr:row>75</xdr:row>
      <xdr:rowOff>122555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107332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6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22860</xdr:rowOff>
    </xdr:from>
    <xdr:to>
      <xdr:col>15</xdr:col>
      <xdr:colOff>149225</xdr:colOff>
      <xdr:row>75</xdr:row>
      <xdr:rowOff>124460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109238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6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154305</xdr:rowOff>
    </xdr:from>
    <xdr:to>
      <xdr:col>11</xdr:col>
      <xdr:colOff>60325</xdr:colOff>
      <xdr:row>75</xdr:row>
      <xdr:rowOff>84455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69232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169545</xdr:rowOff>
    </xdr:from>
    <xdr:to>
      <xdr:col>6</xdr:col>
      <xdr:colOff>171450</xdr:colOff>
      <xdr:row>75</xdr:row>
      <xdr:rowOff>99695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84472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ポイント下回っているが、令和５年度比では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ポイント増加している。主な要因は、人事院勧告による人件費の増加や物価高騰による物件費の増加によるものである。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今後も、事務事業の見直しや受益者負担の適正化、施設の統廃合や利用管理体制の見直しなど、行財政改革への取り組みを通じて経費削減に努める。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02337"/>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200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75</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73736"/>
          <a:ext cx="889000" cy="14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75</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7373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岡山県真庭市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160852</xdr:rowOff>
    </xdr:from>
    <xdr:to>
      <xdr:col>29</xdr:col>
      <xdr:colOff>127000</xdr:colOff>
      <xdr:row>15</xdr:row>
      <xdr:rowOff>104007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08777"/>
          <a:ext cx="647700" cy="114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104007</xdr:rowOff>
    </xdr:from>
    <xdr:to>
      <xdr:col>26</xdr:col>
      <xdr:colOff>50800</xdr:colOff>
      <xdr:row>16</xdr:row>
      <xdr:rowOff>1765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23382"/>
          <a:ext cx="698500" cy="69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1765</xdr:rowOff>
    </xdr:from>
    <xdr:to>
      <xdr:col>22</xdr:col>
      <xdr:colOff>114300</xdr:colOff>
      <xdr:row>16</xdr:row>
      <xdr:rowOff>25921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92590"/>
          <a:ext cx="698500" cy="24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25921</xdr:rowOff>
    </xdr:from>
    <xdr:to>
      <xdr:col>18</xdr:col>
      <xdr:colOff>177800</xdr:colOff>
      <xdr:row>16</xdr:row>
      <xdr:rowOff>64640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16746"/>
          <a:ext cx="698500" cy="38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110052</xdr:rowOff>
    </xdr:from>
    <xdr:to>
      <xdr:col>29</xdr:col>
      <xdr:colOff>177800</xdr:colOff>
      <xdr:row>15</xdr:row>
      <xdr:rowOff>40202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57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126579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53207</xdr:rowOff>
    </xdr:from>
    <xdr:to>
      <xdr:col>26</xdr:col>
      <xdr:colOff>101600</xdr:colOff>
      <xdr:row>15</xdr:row>
      <xdr:rowOff>154807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72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164984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4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122415</xdr:rowOff>
    </xdr:from>
    <xdr:to>
      <xdr:col>22</xdr:col>
      <xdr:colOff>165100</xdr:colOff>
      <xdr:row>16</xdr:row>
      <xdr:rowOff>52565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4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62742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1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146571</xdr:rowOff>
    </xdr:from>
    <xdr:to>
      <xdr:col>19</xdr:col>
      <xdr:colOff>38100</xdr:colOff>
      <xdr:row>16</xdr:row>
      <xdr:rowOff>76721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65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86898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3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13840</xdr:rowOff>
    </xdr:from>
    <xdr:to>
      <xdr:col>15</xdr:col>
      <xdr:colOff>101600</xdr:colOff>
      <xdr:row>16</xdr:row>
      <xdr:rowOff>115440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0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125617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7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4532</xdr:rowOff>
    </xdr:from>
    <xdr:to>
      <xdr:col>29</xdr:col>
      <xdr:colOff>127000</xdr:colOff>
      <xdr:row>38</xdr:row>
      <xdr:rowOff>12612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72132"/>
          <a:ext cx="647700" cy="8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340288</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649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4532</xdr:rowOff>
    </xdr:from>
    <xdr:to>
      <xdr:col>26</xdr:col>
      <xdr:colOff>50800</xdr:colOff>
      <xdr:row>38</xdr:row>
      <xdr:rowOff>5721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72132"/>
          <a:ext cx="698500" cy="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5721</xdr:rowOff>
    </xdr:from>
    <xdr:to>
      <xdr:col>22</xdr:col>
      <xdr:colOff>114300</xdr:colOff>
      <xdr:row>38</xdr:row>
      <xdr:rowOff>16416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73321"/>
          <a:ext cx="698500" cy="10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16416</xdr:rowOff>
    </xdr:from>
    <xdr:to>
      <xdr:col>18</xdr:col>
      <xdr:colOff>177800</xdr:colOff>
      <xdr:row>38</xdr:row>
      <xdr:rowOff>21064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84016"/>
          <a:ext cx="698500" cy="4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304712</xdr:rowOff>
    </xdr:from>
    <xdr:to>
      <xdr:col>29</xdr:col>
      <xdr:colOff>177800</xdr:colOff>
      <xdr:row>38</xdr:row>
      <xdr:rowOff>63412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29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149789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7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296632</xdr:rowOff>
    </xdr:from>
    <xdr:to>
      <xdr:col>26</xdr:col>
      <xdr:colOff>101600</xdr:colOff>
      <xdr:row>38</xdr:row>
      <xdr:rowOff>55332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21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65509</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9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297821</xdr:rowOff>
    </xdr:from>
    <xdr:to>
      <xdr:col>22</xdr:col>
      <xdr:colOff>165100</xdr:colOff>
      <xdr:row>38</xdr:row>
      <xdr:rowOff>56521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22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66698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9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308516</xdr:rowOff>
    </xdr:from>
    <xdr:to>
      <xdr:col>19</xdr:col>
      <xdr:colOff>38100</xdr:colOff>
      <xdr:row>38</xdr:row>
      <xdr:rowOff>67216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33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77393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0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313164</xdr:rowOff>
    </xdr:from>
    <xdr:to>
      <xdr:col>15</xdr:col>
      <xdr:colOff>101600</xdr:colOff>
      <xdr:row>38</xdr:row>
      <xdr:rowOff>71864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3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82041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0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岡山県真庭市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40,778
40,295
828.53
38,651,673
36,931,784
1,363,009
20,104,810
33,045,584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163714</xdr:rowOff>
    </xdr:from>
    <xdr:to>
      <xdr:col>24</xdr:col>
      <xdr:colOff>63500</xdr:colOff>
      <xdr:row>33</xdr:row>
      <xdr:rowOff>114380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50114"/>
          <a:ext cx="838200" cy="12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114380</xdr:rowOff>
    </xdr:from>
    <xdr:to>
      <xdr:col>19</xdr:col>
      <xdr:colOff>177800</xdr:colOff>
      <xdr:row>33</xdr:row>
      <xdr:rowOff>151043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72230"/>
          <a:ext cx="889000" cy="3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151043</xdr:rowOff>
    </xdr:from>
    <xdr:to>
      <xdr:col>15</xdr:col>
      <xdr:colOff>50800</xdr:colOff>
      <xdr:row>34</xdr:row>
      <xdr:rowOff>11368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08893"/>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11368</xdr:rowOff>
    </xdr:from>
    <xdr:to>
      <xdr:col>10</xdr:col>
      <xdr:colOff>114300</xdr:colOff>
      <xdr:row>34</xdr:row>
      <xdr:rowOff>58438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40668"/>
          <a:ext cx="889000" cy="4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112914</xdr:rowOff>
    </xdr:from>
    <xdr:to>
      <xdr:col>24</xdr:col>
      <xdr:colOff>114300</xdr:colOff>
      <xdr:row>33</xdr:row>
      <xdr:rowOff>43064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135791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5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63580</xdr:rowOff>
    </xdr:from>
    <xdr:to>
      <xdr:col>20</xdr:col>
      <xdr:colOff>38100</xdr:colOff>
      <xdr:row>33</xdr:row>
      <xdr:rowOff>165180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10257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9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100243</xdr:rowOff>
    </xdr:from>
    <xdr:to>
      <xdr:col>15</xdr:col>
      <xdr:colOff>101600</xdr:colOff>
      <xdr:row>34</xdr:row>
      <xdr:rowOff>30393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46920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3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132018</xdr:rowOff>
    </xdr:from>
    <xdr:to>
      <xdr:col>10</xdr:col>
      <xdr:colOff>165100</xdr:colOff>
      <xdr:row>34</xdr:row>
      <xdr:rowOff>62168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8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78695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6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7638</xdr:rowOff>
    </xdr:from>
    <xdr:to>
      <xdr:col>6</xdr:col>
      <xdr:colOff>38100</xdr:colOff>
      <xdr:row>34</xdr:row>
      <xdr:rowOff>109238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125765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1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107311</xdr:rowOff>
    </xdr:from>
    <xdr:to>
      <xdr:col>24</xdr:col>
      <xdr:colOff>63500</xdr:colOff>
      <xdr:row>58</xdr:row>
      <xdr:rowOff>111365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1411"/>
          <a:ext cx="8382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111365</xdr:rowOff>
    </xdr:from>
    <xdr:to>
      <xdr:col>19</xdr:col>
      <xdr:colOff>177800</xdr:colOff>
      <xdr:row>58</xdr:row>
      <xdr:rowOff>112892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5465"/>
          <a:ext cx="8890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112892</xdr:rowOff>
    </xdr:from>
    <xdr:to>
      <xdr:col>15</xdr:col>
      <xdr:colOff>50800</xdr:colOff>
      <xdr:row>58</xdr:row>
      <xdr:rowOff>117027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6992"/>
          <a:ext cx="8890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117027</xdr:rowOff>
    </xdr:from>
    <xdr:to>
      <xdr:col>10</xdr:col>
      <xdr:colOff>114300</xdr:colOff>
      <xdr:row>58</xdr:row>
      <xdr:rowOff>118497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127"/>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56511</xdr:rowOff>
    </xdr:from>
    <xdr:to>
      <xdr:col>24</xdr:col>
      <xdr:colOff>114300</xdr:colOff>
      <xdr:row>58</xdr:row>
      <xdr:rowOff>158111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15888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60565</xdr:rowOff>
    </xdr:from>
    <xdr:to>
      <xdr:col>20</xdr:col>
      <xdr:colOff>38100</xdr:colOff>
      <xdr:row>58</xdr:row>
      <xdr:rowOff>162165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7242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62092</xdr:rowOff>
    </xdr:from>
    <xdr:to>
      <xdr:col>15</xdr:col>
      <xdr:colOff>101600</xdr:colOff>
      <xdr:row>58</xdr:row>
      <xdr:rowOff>163692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8769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66227</xdr:rowOff>
    </xdr:from>
    <xdr:to>
      <xdr:col>10</xdr:col>
      <xdr:colOff>165100</xdr:colOff>
      <xdr:row>58</xdr:row>
      <xdr:rowOff>167827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12904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8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67697</xdr:rowOff>
    </xdr:from>
    <xdr:to>
      <xdr:col>6</xdr:col>
      <xdr:colOff>38100</xdr:colOff>
      <xdr:row>58</xdr:row>
      <xdr:rowOff>169297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92875</xdr:rowOff>
    </xdr:from>
    <xdr:to>
      <xdr:col>24</xdr:col>
      <xdr:colOff>63500</xdr:colOff>
      <xdr:row>78</xdr:row>
      <xdr:rowOff>30657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94525"/>
          <a:ext cx="838200" cy="10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146405</xdr:rowOff>
    </xdr:from>
    <xdr:to>
      <xdr:col>19</xdr:col>
      <xdr:colOff>177800</xdr:colOff>
      <xdr:row>78</xdr:row>
      <xdr:rowOff>30657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48055"/>
          <a:ext cx="889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146405</xdr:rowOff>
    </xdr:from>
    <xdr:to>
      <xdr:col>15</xdr:col>
      <xdr:colOff>50800</xdr:colOff>
      <xdr:row>77</xdr:row>
      <xdr:rowOff>164630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48055"/>
          <a:ext cx="889000" cy="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164630</xdr:rowOff>
    </xdr:from>
    <xdr:to>
      <xdr:col>10</xdr:col>
      <xdr:colOff>114300</xdr:colOff>
      <xdr:row>78</xdr:row>
      <xdr:rowOff>31242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66280"/>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42075</xdr:rowOff>
    </xdr:from>
    <xdr:to>
      <xdr:col>24</xdr:col>
      <xdr:colOff>114300</xdr:colOff>
      <xdr:row>77</xdr:row>
      <xdr:rowOff>143675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4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64952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151307</xdr:rowOff>
    </xdr:from>
    <xdr:to>
      <xdr:col>20</xdr:col>
      <xdr:colOff>38100</xdr:colOff>
      <xdr:row>78</xdr:row>
      <xdr:rowOff>81457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97984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95605</xdr:rowOff>
    </xdr:from>
    <xdr:to>
      <xdr:col>15</xdr:col>
      <xdr:colOff>101600</xdr:colOff>
      <xdr:row>78</xdr:row>
      <xdr:rowOff>25755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9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42282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113830</xdr:rowOff>
    </xdr:from>
    <xdr:to>
      <xdr:col>10</xdr:col>
      <xdr:colOff>165100</xdr:colOff>
      <xdr:row>78</xdr:row>
      <xdr:rowOff>43980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60507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9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151892</xdr:rowOff>
    </xdr:from>
    <xdr:to>
      <xdr:col>6</xdr:col>
      <xdr:colOff>38100</xdr:colOff>
      <xdr:row>78</xdr:row>
      <xdr:rowOff>82042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98569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2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68689</xdr:rowOff>
    </xdr:from>
    <xdr:to>
      <xdr:col>24</xdr:col>
      <xdr:colOff>63500</xdr:colOff>
      <xdr:row>97</xdr:row>
      <xdr:rowOff>100335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699339"/>
          <a:ext cx="838200" cy="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68689</xdr:rowOff>
    </xdr:from>
    <xdr:to>
      <xdr:col>19</xdr:col>
      <xdr:colOff>177800</xdr:colOff>
      <xdr:row>97</xdr:row>
      <xdr:rowOff>147563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99339"/>
          <a:ext cx="889000" cy="7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40639</xdr:rowOff>
    </xdr:from>
    <xdr:to>
      <xdr:col>15</xdr:col>
      <xdr:colOff>50800</xdr:colOff>
      <xdr:row>97</xdr:row>
      <xdr:rowOff>147563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71289"/>
          <a:ext cx="889000" cy="10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40639</xdr:rowOff>
    </xdr:from>
    <xdr:to>
      <xdr:col>10</xdr:col>
      <xdr:colOff>114300</xdr:colOff>
      <xdr:row>98</xdr:row>
      <xdr:rowOff>36967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71289"/>
          <a:ext cx="889000" cy="16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49535</xdr:rowOff>
    </xdr:from>
    <xdr:to>
      <xdr:col>24</xdr:col>
      <xdr:colOff>114300</xdr:colOff>
      <xdr:row>97</xdr:row>
      <xdr:rowOff>151135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8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135912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9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17889</xdr:rowOff>
    </xdr:from>
    <xdr:to>
      <xdr:col>20</xdr:col>
      <xdr:colOff>38100</xdr:colOff>
      <xdr:row>97</xdr:row>
      <xdr:rowOff>119489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110616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96763</xdr:rowOff>
    </xdr:from>
    <xdr:to>
      <xdr:col>15</xdr:col>
      <xdr:colOff>101600</xdr:colOff>
      <xdr:row>98</xdr:row>
      <xdr:rowOff>26913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18040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161289</xdr:rowOff>
    </xdr:from>
    <xdr:to>
      <xdr:col>10</xdr:col>
      <xdr:colOff>165100</xdr:colOff>
      <xdr:row>97</xdr:row>
      <xdr:rowOff>91439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82566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157617</xdr:rowOff>
    </xdr:from>
    <xdr:to>
      <xdr:col>6</xdr:col>
      <xdr:colOff>38100</xdr:colOff>
      <xdr:row>98</xdr:row>
      <xdr:rowOff>87767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78894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8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99333</xdr:rowOff>
    </xdr:from>
    <xdr:to>
      <xdr:col>55</xdr:col>
      <xdr:colOff>0</xdr:colOff>
      <xdr:row>37</xdr:row>
      <xdr:rowOff>130798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42983"/>
          <a:ext cx="8382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130798</xdr:rowOff>
    </xdr:from>
    <xdr:to>
      <xdr:col>50</xdr:col>
      <xdr:colOff>114300</xdr:colOff>
      <xdr:row>37</xdr:row>
      <xdr:rowOff>157988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74448"/>
          <a:ext cx="889000" cy="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157988</xdr:rowOff>
    </xdr:from>
    <xdr:to>
      <xdr:col>45</xdr:col>
      <xdr:colOff>177800</xdr:colOff>
      <xdr:row>38</xdr:row>
      <xdr:rowOff>27817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01638"/>
          <a:ext cx="889000" cy="4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38593</xdr:rowOff>
    </xdr:from>
    <xdr:to>
      <xdr:col>41</xdr:col>
      <xdr:colOff>50800</xdr:colOff>
      <xdr:row>38</xdr:row>
      <xdr:rowOff>27817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10793"/>
          <a:ext cx="889000" cy="3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48533</xdr:rowOff>
    </xdr:from>
    <xdr:to>
      <xdr:col>55</xdr:col>
      <xdr:colOff>50800</xdr:colOff>
      <xdr:row>37</xdr:row>
      <xdr:rowOff>150133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26960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7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79998</xdr:rowOff>
    </xdr:from>
    <xdr:to>
      <xdr:col>50</xdr:col>
      <xdr:colOff>165100</xdr:colOff>
      <xdr:row>38</xdr:row>
      <xdr:rowOff>10148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2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1274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1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107188</xdr:rowOff>
    </xdr:from>
    <xdr:to>
      <xdr:col>46</xdr:col>
      <xdr:colOff>38100</xdr:colOff>
      <xdr:row>38</xdr:row>
      <xdr:rowOff>37338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28465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4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148467</xdr:rowOff>
    </xdr:from>
    <xdr:to>
      <xdr:col>41</xdr:col>
      <xdr:colOff>101600</xdr:colOff>
      <xdr:row>38</xdr:row>
      <xdr:rowOff>78617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9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69744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159243</xdr:rowOff>
    </xdr:from>
    <xdr:to>
      <xdr:col>36</xdr:col>
      <xdr:colOff>165100</xdr:colOff>
      <xdr:row>36</xdr:row>
      <xdr:rowOff>89393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5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80520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5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111098</xdr:rowOff>
    </xdr:from>
    <xdr:to>
      <xdr:col>55</xdr:col>
      <xdr:colOff>0</xdr:colOff>
      <xdr:row>55</xdr:row>
      <xdr:rowOff>69625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369398"/>
          <a:ext cx="838200" cy="12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69625</xdr:rowOff>
    </xdr:from>
    <xdr:to>
      <xdr:col>50</xdr:col>
      <xdr:colOff>114300</xdr:colOff>
      <xdr:row>55</xdr:row>
      <xdr:rowOff>123227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99375"/>
          <a:ext cx="889000" cy="5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78125</xdr:rowOff>
    </xdr:from>
    <xdr:to>
      <xdr:col>45</xdr:col>
      <xdr:colOff>177800</xdr:colOff>
      <xdr:row>55</xdr:row>
      <xdr:rowOff>123227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07875"/>
          <a:ext cx="889000" cy="4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67759</xdr:rowOff>
    </xdr:from>
    <xdr:to>
      <xdr:col>41</xdr:col>
      <xdr:colOff>50800</xdr:colOff>
      <xdr:row>55</xdr:row>
      <xdr:rowOff>78125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97509"/>
          <a:ext cx="889000" cy="1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60298</xdr:rowOff>
    </xdr:from>
    <xdr:to>
      <xdr:col>55</xdr:col>
      <xdr:colOff>50800</xdr:colOff>
      <xdr:row>54</xdr:row>
      <xdr:rowOff>161898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1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83175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17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18825</xdr:rowOff>
    </xdr:from>
    <xdr:to>
      <xdr:col>50</xdr:col>
      <xdr:colOff>165100</xdr:colOff>
      <xdr:row>55</xdr:row>
      <xdr:rowOff>120425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4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136952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2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72427</xdr:rowOff>
    </xdr:from>
    <xdr:to>
      <xdr:col>46</xdr:col>
      <xdr:colOff>38100</xdr:colOff>
      <xdr:row>56</xdr:row>
      <xdr:rowOff>2577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0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19104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7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27325</xdr:rowOff>
    </xdr:from>
    <xdr:to>
      <xdr:col>41</xdr:col>
      <xdr:colOff>101600</xdr:colOff>
      <xdr:row>55</xdr:row>
      <xdr:rowOff>128925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145452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16959</xdr:rowOff>
    </xdr:from>
    <xdr:to>
      <xdr:col>36</xdr:col>
      <xdr:colOff>165100</xdr:colOff>
      <xdr:row>55</xdr:row>
      <xdr:rowOff>118559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4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135086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2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108643</xdr:rowOff>
    </xdr:from>
    <xdr:to>
      <xdr:col>55</xdr:col>
      <xdr:colOff>0</xdr:colOff>
      <xdr:row>77</xdr:row>
      <xdr:rowOff>45909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795943"/>
          <a:ext cx="838200" cy="45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90551</xdr:rowOff>
    </xdr:from>
    <xdr:to>
      <xdr:col>50</xdr:col>
      <xdr:colOff>114300</xdr:colOff>
      <xdr:row>77</xdr:row>
      <xdr:rowOff>45909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120751"/>
          <a:ext cx="889000" cy="12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90551</xdr:rowOff>
    </xdr:from>
    <xdr:to>
      <xdr:col>45</xdr:col>
      <xdr:colOff>177800</xdr:colOff>
      <xdr:row>76</xdr:row>
      <xdr:rowOff>157009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120751"/>
          <a:ext cx="889000" cy="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91389</xdr:rowOff>
    </xdr:from>
    <xdr:to>
      <xdr:col>41</xdr:col>
      <xdr:colOff>50800</xdr:colOff>
      <xdr:row>76</xdr:row>
      <xdr:rowOff>157009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950139"/>
          <a:ext cx="889000" cy="23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57843</xdr:rowOff>
    </xdr:from>
    <xdr:to>
      <xdr:col>55</xdr:col>
      <xdr:colOff>50800</xdr:colOff>
      <xdr:row>74</xdr:row>
      <xdr:rowOff>159443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7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80720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59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166559</xdr:rowOff>
    </xdr:from>
    <xdr:to>
      <xdr:col>50</xdr:col>
      <xdr:colOff>165100</xdr:colOff>
      <xdr:row>77</xdr:row>
      <xdr:rowOff>96709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9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113236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7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39751</xdr:rowOff>
    </xdr:from>
    <xdr:to>
      <xdr:col>46</xdr:col>
      <xdr:colOff>38100</xdr:colOff>
      <xdr:row>76</xdr:row>
      <xdr:rowOff>141351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157878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4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106209</xdr:rowOff>
    </xdr:from>
    <xdr:to>
      <xdr:col>41</xdr:col>
      <xdr:colOff>101600</xdr:colOff>
      <xdr:row>77</xdr:row>
      <xdr:rowOff>36359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3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52885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40589</xdr:rowOff>
    </xdr:from>
    <xdr:to>
      <xdr:col>36</xdr:col>
      <xdr:colOff>165100</xdr:colOff>
      <xdr:row>75</xdr:row>
      <xdr:rowOff>142189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89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158716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67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112610</xdr:rowOff>
    </xdr:from>
    <xdr:to>
      <xdr:col>55</xdr:col>
      <xdr:colOff>0</xdr:colOff>
      <xdr:row>95</xdr:row>
      <xdr:rowOff>143025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00360"/>
          <a:ext cx="838200" cy="3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112610</xdr:rowOff>
    </xdr:from>
    <xdr:to>
      <xdr:col>50</xdr:col>
      <xdr:colOff>114300</xdr:colOff>
      <xdr:row>96</xdr:row>
      <xdr:rowOff>35869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00360"/>
          <a:ext cx="889000" cy="9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158800</xdr:rowOff>
    </xdr:from>
    <xdr:to>
      <xdr:col>45</xdr:col>
      <xdr:colOff>177800</xdr:colOff>
      <xdr:row>96</xdr:row>
      <xdr:rowOff>35869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46550"/>
          <a:ext cx="889000" cy="4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158800</xdr:rowOff>
    </xdr:from>
    <xdr:to>
      <xdr:col>41</xdr:col>
      <xdr:colOff>50800</xdr:colOff>
      <xdr:row>96</xdr:row>
      <xdr:rowOff>62736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46550"/>
          <a:ext cx="889000" cy="7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92225</xdr:rowOff>
    </xdr:from>
    <xdr:to>
      <xdr:col>55</xdr:col>
      <xdr:colOff>50800</xdr:colOff>
      <xdr:row>96</xdr:row>
      <xdr:rowOff>22375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115102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3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61810</xdr:rowOff>
    </xdr:from>
    <xdr:to>
      <xdr:col>50</xdr:col>
      <xdr:colOff>165100</xdr:colOff>
      <xdr:row>95</xdr:row>
      <xdr:rowOff>163410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8487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2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156519</xdr:rowOff>
    </xdr:from>
    <xdr:to>
      <xdr:col>46</xdr:col>
      <xdr:colOff>38100</xdr:colOff>
      <xdr:row>96</xdr:row>
      <xdr:rowOff>86669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103196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1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108000</xdr:rowOff>
    </xdr:from>
    <xdr:to>
      <xdr:col>41</xdr:col>
      <xdr:colOff>101600</xdr:colOff>
      <xdr:row>96</xdr:row>
      <xdr:rowOff>38150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54677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11936</xdr:rowOff>
    </xdr:from>
    <xdr:to>
      <xdr:col>36</xdr:col>
      <xdr:colOff>165100</xdr:colOff>
      <xdr:row>96</xdr:row>
      <xdr:rowOff>113536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7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130063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4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93644</xdr:rowOff>
    </xdr:from>
    <xdr:to>
      <xdr:col>85</xdr:col>
      <xdr:colOff>127000</xdr:colOff>
      <xdr:row>39</xdr:row>
      <xdr:rowOff>93725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0194"/>
          <a:ext cx="8382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88167</xdr:rowOff>
    </xdr:from>
    <xdr:to>
      <xdr:col>81</xdr:col>
      <xdr:colOff>50800</xdr:colOff>
      <xdr:row>39</xdr:row>
      <xdr:rowOff>93644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4717"/>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83072</xdr:rowOff>
    </xdr:from>
    <xdr:to>
      <xdr:col>76</xdr:col>
      <xdr:colOff>114300</xdr:colOff>
      <xdr:row>39</xdr:row>
      <xdr:rowOff>88167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9622"/>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69353</xdr:rowOff>
    </xdr:from>
    <xdr:to>
      <xdr:col>71</xdr:col>
      <xdr:colOff>177800</xdr:colOff>
      <xdr:row>39</xdr:row>
      <xdr:rowOff>83072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55903"/>
          <a:ext cx="889000" cy="1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42925</xdr:rowOff>
    </xdr:from>
    <xdr:to>
      <xdr:col>85</xdr:col>
      <xdr:colOff>177800</xdr:colOff>
      <xdr:row>39</xdr:row>
      <xdr:rowOff>144525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42844</xdr:rowOff>
    </xdr:from>
    <xdr:to>
      <xdr:col>81</xdr:col>
      <xdr:colOff>101600</xdr:colOff>
      <xdr:row>39</xdr:row>
      <xdr:rowOff>144444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135571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37367</xdr:rowOff>
    </xdr:from>
    <xdr:to>
      <xdr:col>76</xdr:col>
      <xdr:colOff>165100</xdr:colOff>
      <xdr:row>39</xdr:row>
      <xdr:rowOff>138967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130094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32272</xdr:rowOff>
    </xdr:from>
    <xdr:to>
      <xdr:col>72</xdr:col>
      <xdr:colOff>38100</xdr:colOff>
      <xdr:row>39</xdr:row>
      <xdr:rowOff>133872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124999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18553</xdr:rowOff>
    </xdr:from>
    <xdr:to>
      <xdr:col>67</xdr:col>
      <xdr:colOff>101600</xdr:colOff>
      <xdr:row>39</xdr:row>
      <xdr:rowOff>120153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111280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9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27082</xdr:rowOff>
    </xdr:from>
    <xdr:to>
      <xdr:col>85</xdr:col>
      <xdr:colOff>127000</xdr:colOff>
      <xdr:row>77</xdr:row>
      <xdr:rowOff>28691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28732"/>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27082</xdr:rowOff>
    </xdr:from>
    <xdr:to>
      <xdr:col>81</xdr:col>
      <xdr:colOff>50800</xdr:colOff>
      <xdr:row>77</xdr:row>
      <xdr:rowOff>27270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8732"/>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27270</xdr:rowOff>
    </xdr:from>
    <xdr:to>
      <xdr:col>76</xdr:col>
      <xdr:colOff>114300</xdr:colOff>
      <xdr:row>77</xdr:row>
      <xdr:rowOff>46076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28920"/>
          <a:ext cx="889000" cy="1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35483</xdr:rowOff>
    </xdr:from>
    <xdr:to>
      <xdr:col>71</xdr:col>
      <xdr:colOff>177800</xdr:colOff>
      <xdr:row>77</xdr:row>
      <xdr:rowOff>46076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37133"/>
          <a:ext cx="889000" cy="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768</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147732</xdr:rowOff>
    </xdr:from>
    <xdr:to>
      <xdr:col>81</xdr:col>
      <xdr:colOff>101600</xdr:colOff>
      <xdr:row>77</xdr:row>
      <xdr:rowOff>77882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94410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5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147920</xdr:rowOff>
    </xdr:from>
    <xdr:to>
      <xdr:col>76</xdr:col>
      <xdr:colOff>165100</xdr:colOff>
      <xdr:row>77</xdr:row>
      <xdr:rowOff>78070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94597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5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166726</xdr:rowOff>
    </xdr:from>
    <xdr:to>
      <xdr:col>72</xdr:col>
      <xdr:colOff>38100</xdr:colOff>
      <xdr:row>77</xdr:row>
      <xdr:rowOff>96876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113403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7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156133</xdr:rowOff>
    </xdr:from>
    <xdr:to>
      <xdr:col>67</xdr:col>
      <xdr:colOff>101600</xdr:colOff>
      <xdr:row>77</xdr:row>
      <xdr:rowOff>86283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102811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6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158826</xdr:rowOff>
    </xdr:from>
    <xdr:to>
      <xdr:col>85</xdr:col>
      <xdr:colOff>127000</xdr:colOff>
      <xdr:row>98</xdr:row>
      <xdr:rowOff>166925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60926"/>
          <a:ext cx="8382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166925</xdr:rowOff>
    </xdr:from>
    <xdr:to>
      <xdr:col>81</xdr:col>
      <xdr:colOff>50800</xdr:colOff>
      <xdr:row>98</xdr:row>
      <xdr:rowOff>169873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9025"/>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129546</xdr:rowOff>
    </xdr:from>
    <xdr:to>
      <xdr:col>76</xdr:col>
      <xdr:colOff>114300</xdr:colOff>
      <xdr:row>98</xdr:row>
      <xdr:rowOff>169873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31646"/>
          <a:ext cx="889000" cy="4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123512</xdr:rowOff>
    </xdr:from>
    <xdr:to>
      <xdr:col>71</xdr:col>
      <xdr:colOff>177800</xdr:colOff>
      <xdr:row>98</xdr:row>
      <xdr:rowOff>129546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25612"/>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108026</xdr:rowOff>
    </xdr:from>
    <xdr:to>
      <xdr:col>85</xdr:col>
      <xdr:colOff>177800</xdr:colOff>
      <xdr:row>99</xdr:row>
      <xdr:rowOff>38176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1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116125</xdr:rowOff>
    </xdr:from>
    <xdr:to>
      <xdr:col>81</xdr:col>
      <xdr:colOff>101600</xdr:colOff>
      <xdr:row>99</xdr:row>
      <xdr:rowOff>46275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37402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119073</xdr:rowOff>
    </xdr:from>
    <xdr:to>
      <xdr:col>76</xdr:col>
      <xdr:colOff>165100</xdr:colOff>
      <xdr:row>99</xdr:row>
      <xdr:rowOff>49223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40350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78746</xdr:rowOff>
    </xdr:from>
    <xdr:to>
      <xdr:col>72</xdr:col>
      <xdr:colOff>38100</xdr:colOff>
      <xdr:row>99</xdr:row>
      <xdr:rowOff>8896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8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7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72712</xdr:rowOff>
    </xdr:from>
    <xdr:to>
      <xdr:col>67</xdr:col>
      <xdr:colOff>101600</xdr:colOff>
      <xdr:row>99</xdr:row>
      <xdr:rowOff>2862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7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19389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5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75692</xdr:rowOff>
    </xdr:from>
    <xdr:to>
      <xdr:col>116</xdr:col>
      <xdr:colOff>63500</xdr:colOff>
      <xdr:row>38</xdr:row>
      <xdr:rowOff>36275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19342"/>
          <a:ext cx="838200" cy="13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36275</xdr:rowOff>
    </xdr:from>
    <xdr:to>
      <xdr:col>111</xdr:col>
      <xdr:colOff>177800</xdr:colOff>
      <xdr:row>38</xdr:row>
      <xdr:rowOff>66580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51375"/>
          <a:ext cx="889000" cy="3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40977</xdr:rowOff>
    </xdr:from>
    <xdr:to>
      <xdr:col>107</xdr:col>
      <xdr:colOff>50800</xdr:colOff>
      <xdr:row>38</xdr:row>
      <xdr:rowOff>66580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384627"/>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40977</xdr:rowOff>
    </xdr:from>
    <xdr:to>
      <xdr:col>102</xdr:col>
      <xdr:colOff>114300</xdr:colOff>
      <xdr:row>37</xdr:row>
      <xdr:rowOff>78435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84627"/>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24892</xdr:rowOff>
    </xdr:from>
    <xdr:to>
      <xdr:col>116</xdr:col>
      <xdr:colOff>114300</xdr:colOff>
      <xdr:row>37</xdr:row>
      <xdr:rowOff>126492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47769</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1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156925</xdr:rowOff>
    </xdr:from>
    <xdr:to>
      <xdr:col>112</xdr:col>
      <xdr:colOff>38100</xdr:colOff>
      <xdr:row>38</xdr:row>
      <xdr:rowOff>87075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0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103602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27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15780</xdr:rowOff>
    </xdr:from>
    <xdr:to>
      <xdr:col>107</xdr:col>
      <xdr:colOff>101600</xdr:colOff>
      <xdr:row>38</xdr:row>
      <xdr:rowOff>117380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133908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0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161627</xdr:rowOff>
    </xdr:from>
    <xdr:to>
      <xdr:col>102</xdr:col>
      <xdr:colOff>165100</xdr:colOff>
      <xdr:row>37</xdr:row>
      <xdr:rowOff>91777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3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108304</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1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27635</xdr:rowOff>
    </xdr:from>
    <xdr:to>
      <xdr:col>98</xdr:col>
      <xdr:colOff>38100</xdr:colOff>
      <xdr:row>37</xdr:row>
      <xdr:rowOff>129235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145762</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1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40945</xdr:rowOff>
    </xdr:from>
    <xdr:to>
      <xdr:col>116</xdr:col>
      <xdr:colOff>63500</xdr:colOff>
      <xdr:row>59</xdr:row>
      <xdr:rowOff>41798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6495"/>
          <a:ext cx="838200" cy="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41768</xdr:rowOff>
    </xdr:from>
    <xdr:to>
      <xdr:col>111</xdr:col>
      <xdr:colOff>177800</xdr:colOff>
      <xdr:row>59</xdr:row>
      <xdr:rowOff>41798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7318"/>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41318</xdr:rowOff>
    </xdr:from>
    <xdr:to>
      <xdr:col>107</xdr:col>
      <xdr:colOff>50800</xdr:colOff>
      <xdr:row>59</xdr:row>
      <xdr:rowOff>41768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6868"/>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40000</xdr:rowOff>
    </xdr:from>
    <xdr:to>
      <xdr:col>102</xdr:col>
      <xdr:colOff>114300</xdr:colOff>
      <xdr:row>59</xdr:row>
      <xdr:rowOff>41318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5550"/>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161595</xdr:rowOff>
    </xdr:from>
    <xdr:to>
      <xdr:col>116</xdr:col>
      <xdr:colOff>114300</xdr:colOff>
      <xdr:row>59</xdr:row>
      <xdr:rowOff>91745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162448</xdr:rowOff>
    </xdr:from>
    <xdr:to>
      <xdr:col>112</xdr:col>
      <xdr:colOff>38100</xdr:colOff>
      <xdr:row>59</xdr:row>
      <xdr:rowOff>92598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83725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162418</xdr:rowOff>
    </xdr:from>
    <xdr:to>
      <xdr:col>107</xdr:col>
      <xdr:colOff>101600</xdr:colOff>
      <xdr:row>59</xdr:row>
      <xdr:rowOff>92568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83695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9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161968</xdr:rowOff>
    </xdr:from>
    <xdr:to>
      <xdr:col>102</xdr:col>
      <xdr:colOff>165100</xdr:colOff>
      <xdr:row>59</xdr:row>
      <xdr:rowOff>92118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83245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8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160650</xdr:rowOff>
    </xdr:from>
    <xdr:to>
      <xdr:col>98</xdr:col>
      <xdr:colOff>38100</xdr:colOff>
      <xdr:row>59</xdr:row>
      <xdr:rowOff>90800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81927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7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121336</xdr:rowOff>
    </xdr:from>
    <xdr:to>
      <xdr:col>116</xdr:col>
      <xdr:colOff>63500</xdr:colOff>
      <xdr:row>74</xdr:row>
      <xdr:rowOff>151644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08636"/>
          <a:ext cx="838200" cy="3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151644</xdr:rowOff>
    </xdr:from>
    <xdr:to>
      <xdr:col>111</xdr:col>
      <xdr:colOff>177800</xdr:colOff>
      <xdr:row>74</xdr:row>
      <xdr:rowOff>170123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38944"/>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170123</xdr:rowOff>
    </xdr:from>
    <xdr:to>
      <xdr:col>107</xdr:col>
      <xdr:colOff>50800</xdr:colOff>
      <xdr:row>75</xdr:row>
      <xdr:rowOff>2578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57423"/>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2578</xdr:rowOff>
    </xdr:from>
    <xdr:to>
      <xdr:col>102</xdr:col>
      <xdr:colOff>114300</xdr:colOff>
      <xdr:row>75</xdr:row>
      <xdr:rowOff>39001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61328"/>
          <a:ext cx="8890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70536</xdr:rowOff>
    </xdr:from>
    <xdr:to>
      <xdr:col>116</xdr:col>
      <xdr:colOff>114300</xdr:colOff>
      <xdr:row>75</xdr:row>
      <xdr:rowOff>686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93413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100844</xdr:rowOff>
    </xdr:from>
    <xdr:to>
      <xdr:col>112</xdr:col>
      <xdr:colOff>38100</xdr:colOff>
      <xdr:row>75</xdr:row>
      <xdr:rowOff>30994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47521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6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119323</xdr:rowOff>
    </xdr:from>
    <xdr:to>
      <xdr:col>107</xdr:col>
      <xdr:colOff>101600</xdr:colOff>
      <xdr:row>75</xdr:row>
      <xdr:rowOff>49473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66000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8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123228</xdr:rowOff>
    </xdr:from>
    <xdr:to>
      <xdr:col>102</xdr:col>
      <xdr:colOff>165100</xdr:colOff>
      <xdr:row>75</xdr:row>
      <xdr:rowOff>53378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1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69905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8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159651</xdr:rowOff>
    </xdr:from>
    <xdr:to>
      <xdr:col>98</xdr:col>
      <xdr:colOff>38100</xdr:colOff>
      <xdr:row>75</xdr:row>
      <xdr:rowOff>89801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106328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906</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千円となっており、９町村の合併による広大な面積や点在する集落などの地形的な要因に加え、ごみ処理施設や保育所・こども園などの施設運営を直営で行っているため職員数が多く、類似団体と比較し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千円となっており、類似団体と比較して一人当たりコストが高い状況である。財政措置の手厚い起債を有効活用した結果とも言えるが、今後も引き続き、公債費の平準化・適正化に努める。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今後も、物価高騰に伴う物件費の増加や人件費の増加、大型建設事業に伴う公債費の増加が見込まれることから、財政計画を毎年度更新し計画的に事業を実施することで持続可能な財政運営に努める。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岡山県真庭市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40,778
40,295
828.53
38,651,673
36,931,784
1,363,009
20,104,810
33,045,584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96457</xdr:rowOff>
    </xdr:from>
    <xdr:to>
      <xdr:col>24</xdr:col>
      <xdr:colOff>63500</xdr:colOff>
      <xdr:row>37</xdr:row>
      <xdr:rowOff>112459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8657"/>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112459</xdr:rowOff>
    </xdr:from>
    <xdr:to>
      <xdr:col>19</xdr:col>
      <xdr:colOff>177800</xdr:colOff>
      <xdr:row>37</xdr:row>
      <xdr:rowOff>112840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5610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112840</xdr:rowOff>
    </xdr:from>
    <xdr:to>
      <xdr:col>15</xdr:col>
      <xdr:colOff>50800</xdr:colOff>
      <xdr:row>37</xdr:row>
      <xdr:rowOff>138557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56490"/>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138557</xdr:rowOff>
    </xdr:from>
    <xdr:to>
      <xdr:col>10</xdr:col>
      <xdr:colOff>114300</xdr:colOff>
      <xdr:row>37</xdr:row>
      <xdr:rowOff>151892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8220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45657</xdr:rowOff>
    </xdr:from>
    <xdr:to>
      <xdr:col>24</xdr:col>
      <xdr:colOff>114300</xdr:colOff>
      <xdr:row>36</xdr:row>
      <xdr:rowOff>147257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68534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61659</xdr:rowOff>
    </xdr:from>
    <xdr:to>
      <xdr:col>20</xdr:col>
      <xdr:colOff>38100</xdr:colOff>
      <xdr:row>37</xdr:row>
      <xdr:rowOff>163258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5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62040</xdr:rowOff>
    </xdr:from>
    <xdr:to>
      <xdr:col>15</xdr:col>
      <xdr:colOff>101600</xdr:colOff>
      <xdr:row>37</xdr:row>
      <xdr:rowOff>163640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8717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87757</xdr:rowOff>
    </xdr:from>
    <xdr:to>
      <xdr:col>10</xdr:col>
      <xdr:colOff>165100</xdr:colOff>
      <xdr:row>38</xdr:row>
      <xdr:rowOff>17907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34434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101092</xdr:rowOff>
    </xdr:from>
    <xdr:to>
      <xdr:col>6</xdr:col>
      <xdr:colOff>38100</xdr:colOff>
      <xdr:row>38</xdr:row>
      <xdr:rowOff>31242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47769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41432</xdr:rowOff>
    </xdr:from>
    <xdr:to>
      <xdr:col>24</xdr:col>
      <xdr:colOff>63500</xdr:colOff>
      <xdr:row>58</xdr:row>
      <xdr:rowOff>57668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5532"/>
          <a:ext cx="838200" cy="1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57668</xdr:rowOff>
    </xdr:from>
    <xdr:to>
      <xdr:col>19</xdr:col>
      <xdr:colOff>177800</xdr:colOff>
      <xdr:row>58</xdr:row>
      <xdr:rowOff>85781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1768"/>
          <a:ext cx="889000" cy="2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63995</xdr:rowOff>
    </xdr:from>
    <xdr:to>
      <xdr:col>15</xdr:col>
      <xdr:colOff>50800</xdr:colOff>
      <xdr:row>58</xdr:row>
      <xdr:rowOff>85781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08095"/>
          <a:ext cx="8890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106856</xdr:rowOff>
    </xdr:from>
    <xdr:to>
      <xdr:col>10</xdr:col>
      <xdr:colOff>114300</xdr:colOff>
      <xdr:row>58</xdr:row>
      <xdr:rowOff>63995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9506"/>
          <a:ext cx="889000" cy="12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162082</xdr:rowOff>
    </xdr:from>
    <xdr:to>
      <xdr:col>24</xdr:col>
      <xdr:colOff>114300</xdr:colOff>
      <xdr:row>58</xdr:row>
      <xdr:rowOff>92232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6868</xdr:rowOff>
    </xdr:from>
    <xdr:to>
      <xdr:col>20</xdr:col>
      <xdr:colOff>38100</xdr:colOff>
      <xdr:row>58</xdr:row>
      <xdr:rowOff>108468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99595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34981</xdr:rowOff>
    </xdr:from>
    <xdr:to>
      <xdr:col>15</xdr:col>
      <xdr:colOff>101600</xdr:colOff>
      <xdr:row>58</xdr:row>
      <xdr:rowOff>136581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127708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7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13195</xdr:rowOff>
    </xdr:from>
    <xdr:to>
      <xdr:col>10</xdr:col>
      <xdr:colOff>165100</xdr:colOff>
      <xdr:row>58</xdr:row>
      <xdr:rowOff>114795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105922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56056</xdr:rowOff>
    </xdr:from>
    <xdr:to>
      <xdr:col>6</xdr:col>
      <xdr:colOff>38100</xdr:colOff>
      <xdr:row>57</xdr:row>
      <xdr:rowOff>157656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0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101389</xdr:rowOff>
    </xdr:from>
    <xdr:to>
      <xdr:col>24</xdr:col>
      <xdr:colOff>63500</xdr:colOff>
      <xdr:row>77</xdr:row>
      <xdr:rowOff>105163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303039"/>
          <a:ext cx="838200" cy="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101389</xdr:rowOff>
    </xdr:from>
    <xdr:to>
      <xdr:col>19</xdr:col>
      <xdr:colOff>177800</xdr:colOff>
      <xdr:row>77</xdr:row>
      <xdr:rowOff>168249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03039"/>
          <a:ext cx="889000" cy="6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143766</xdr:rowOff>
    </xdr:from>
    <xdr:to>
      <xdr:col>15</xdr:col>
      <xdr:colOff>50800</xdr:colOff>
      <xdr:row>77</xdr:row>
      <xdr:rowOff>168249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5416"/>
          <a:ext cx="889000" cy="2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143766</xdr:rowOff>
    </xdr:from>
    <xdr:to>
      <xdr:col>10</xdr:col>
      <xdr:colOff>114300</xdr:colOff>
      <xdr:row>78</xdr:row>
      <xdr:rowOff>45569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5416"/>
          <a:ext cx="889000" cy="7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54363</xdr:rowOff>
    </xdr:from>
    <xdr:to>
      <xdr:col>24</xdr:col>
      <xdr:colOff>114300</xdr:colOff>
      <xdr:row>77</xdr:row>
      <xdr:rowOff>155963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140740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50589</xdr:rowOff>
    </xdr:from>
    <xdr:to>
      <xdr:col>20</xdr:col>
      <xdr:colOff>38100</xdr:colOff>
      <xdr:row>77</xdr:row>
      <xdr:rowOff>152189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143316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4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117449</xdr:rowOff>
    </xdr:from>
    <xdr:to>
      <xdr:col>15</xdr:col>
      <xdr:colOff>101600</xdr:colOff>
      <xdr:row>78</xdr:row>
      <xdr:rowOff>47599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38726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92966</xdr:rowOff>
    </xdr:from>
    <xdr:to>
      <xdr:col>10</xdr:col>
      <xdr:colOff>165100</xdr:colOff>
      <xdr:row>78</xdr:row>
      <xdr:rowOff>23116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14243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166219</xdr:rowOff>
    </xdr:from>
    <xdr:to>
      <xdr:col>6</xdr:col>
      <xdr:colOff>38100</xdr:colOff>
      <xdr:row>78</xdr:row>
      <xdr:rowOff>96369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87496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6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57621</xdr:rowOff>
    </xdr:from>
    <xdr:to>
      <xdr:col>24</xdr:col>
      <xdr:colOff>63500</xdr:colOff>
      <xdr:row>99</xdr:row>
      <xdr:rowOff>66475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31171"/>
          <a:ext cx="838200" cy="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62613</xdr:rowOff>
    </xdr:from>
    <xdr:to>
      <xdr:col>19</xdr:col>
      <xdr:colOff>177800</xdr:colOff>
      <xdr:row>99</xdr:row>
      <xdr:rowOff>66475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36163"/>
          <a:ext cx="8890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62613</xdr:rowOff>
    </xdr:from>
    <xdr:to>
      <xdr:col>15</xdr:col>
      <xdr:colOff>50800</xdr:colOff>
      <xdr:row>99</xdr:row>
      <xdr:rowOff>71202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36163"/>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71202</xdr:rowOff>
    </xdr:from>
    <xdr:to>
      <xdr:col>10</xdr:col>
      <xdr:colOff>114300</xdr:colOff>
      <xdr:row>99</xdr:row>
      <xdr:rowOff>78823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475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6821</xdr:rowOff>
    </xdr:from>
    <xdr:to>
      <xdr:col>24</xdr:col>
      <xdr:colOff>114300</xdr:colOff>
      <xdr:row>99</xdr:row>
      <xdr:rowOff>108421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8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137648</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6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15675</xdr:rowOff>
    </xdr:from>
    <xdr:to>
      <xdr:col>20</xdr:col>
      <xdr:colOff>38100</xdr:colOff>
      <xdr:row>99</xdr:row>
      <xdr:rowOff>117275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133802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11813</xdr:rowOff>
    </xdr:from>
    <xdr:to>
      <xdr:col>15</xdr:col>
      <xdr:colOff>101600</xdr:colOff>
      <xdr:row>99</xdr:row>
      <xdr:rowOff>113413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129940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76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20402</xdr:rowOff>
    </xdr:from>
    <xdr:to>
      <xdr:col>10</xdr:col>
      <xdr:colOff>165100</xdr:colOff>
      <xdr:row>99</xdr:row>
      <xdr:rowOff>122002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138529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6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28023</xdr:rowOff>
    </xdr:from>
    <xdr:to>
      <xdr:col>6</xdr:col>
      <xdr:colOff>38100</xdr:colOff>
      <xdr:row>99</xdr:row>
      <xdr:rowOff>129623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146150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142177</xdr:rowOff>
    </xdr:from>
    <xdr:to>
      <xdr:col>55</xdr:col>
      <xdr:colOff>0</xdr:colOff>
      <xdr:row>55</xdr:row>
      <xdr:rowOff>14922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229027"/>
          <a:ext cx="838200" cy="21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14922</xdr:rowOff>
    </xdr:from>
    <xdr:to>
      <xdr:col>50</xdr:col>
      <xdr:colOff>114300</xdr:colOff>
      <xdr:row>55</xdr:row>
      <xdr:rowOff>143929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44672"/>
          <a:ext cx="889000" cy="1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143929</xdr:rowOff>
    </xdr:from>
    <xdr:to>
      <xdr:col>45</xdr:col>
      <xdr:colOff>177800</xdr:colOff>
      <xdr:row>56</xdr:row>
      <xdr:rowOff>33884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73679"/>
          <a:ext cx="889000" cy="6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33884</xdr:rowOff>
    </xdr:from>
    <xdr:to>
      <xdr:col>41</xdr:col>
      <xdr:colOff>50800</xdr:colOff>
      <xdr:row>56</xdr:row>
      <xdr:rowOff>53391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635084"/>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91377</xdr:rowOff>
    </xdr:from>
    <xdr:to>
      <xdr:col>55</xdr:col>
      <xdr:colOff>50800</xdr:colOff>
      <xdr:row>54</xdr:row>
      <xdr:rowOff>21527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114254</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135572</xdr:rowOff>
    </xdr:from>
    <xdr:to>
      <xdr:col>50</xdr:col>
      <xdr:colOff>165100</xdr:colOff>
      <xdr:row>55</xdr:row>
      <xdr:rowOff>65722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39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82249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6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93129</xdr:rowOff>
    </xdr:from>
    <xdr:to>
      <xdr:col>46</xdr:col>
      <xdr:colOff>38100</xdr:colOff>
      <xdr:row>56</xdr:row>
      <xdr:rowOff>23279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39806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154534</xdr:rowOff>
    </xdr:from>
    <xdr:to>
      <xdr:col>41</xdr:col>
      <xdr:colOff>101600</xdr:colOff>
      <xdr:row>56</xdr:row>
      <xdr:rowOff>84684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101211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5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2591</xdr:rowOff>
    </xdr:from>
    <xdr:to>
      <xdr:col>36</xdr:col>
      <xdr:colOff>165100</xdr:colOff>
      <xdr:row>56</xdr:row>
      <xdr:rowOff>104191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120718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7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48960</xdr:rowOff>
    </xdr:from>
    <xdr:to>
      <xdr:col>55</xdr:col>
      <xdr:colOff>0</xdr:colOff>
      <xdr:row>78</xdr:row>
      <xdr:rowOff>56170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22060"/>
          <a:ext cx="838200" cy="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158322</xdr:rowOff>
    </xdr:from>
    <xdr:to>
      <xdr:col>50</xdr:col>
      <xdr:colOff>114300</xdr:colOff>
      <xdr:row>78</xdr:row>
      <xdr:rowOff>56170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59972"/>
          <a:ext cx="889000" cy="6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158322</xdr:rowOff>
    </xdr:from>
    <xdr:to>
      <xdr:col>45</xdr:col>
      <xdr:colOff>177800</xdr:colOff>
      <xdr:row>78</xdr:row>
      <xdr:rowOff>18867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59972"/>
          <a:ext cx="889000" cy="3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11368</xdr:rowOff>
    </xdr:from>
    <xdr:to>
      <xdr:col>41</xdr:col>
      <xdr:colOff>50800</xdr:colOff>
      <xdr:row>78</xdr:row>
      <xdr:rowOff>18867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13018"/>
          <a:ext cx="889000" cy="17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169610</xdr:rowOff>
    </xdr:from>
    <xdr:to>
      <xdr:col>55</xdr:col>
      <xdr:colOff>50800</xdr:colOff>
      <xdr:row>78</xdr:row>
      <xdr:rowOff>99760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5370</xdr:rowOff>
    </xdr:from>
    <xdr:to>
      <xdr:col>50</xdr:col>
      <xdr:colOff>165100</xdr:colOff>
      <xdr:row>78</xdr:row>
      <xdr:rowOff>106970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7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98097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7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107522</xdr:rowOff>
    </xdr:from>
    <xdr:to>
      <xdr:col>46</xdr:col>
      <xdr:colOff>38100</xdr:colOff>
      <xdr:row>78</xdr:row>
      <xdr:rowOff>37672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54199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8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139517</xdr:rowOff>
    </xdr:from>
    <xdr:to>
      <xdr:col>41</xdr:col>
      <xdr:colOff>101600</xdr:colOff>
      <xdr:row>78</xdr:row>
      <xdr:rowOff>69667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4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60794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3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132018</xdr:rowOff>
    </xdr:from>
    <xdr:to>
      <xdr:col>36</xdr:col>
      <xdr:colOff>165100</xdr:colOff>
      <xdr:row>77</xdr:row>
      <xdr:rowOff>62168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78695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135913</xdr:rowOff>
    </xdr:from>
    <xdr:to>
      <xdr:col>55</xdr:col>
      <xdr:colOff>0</xdr:colOff>
      <xdr:row>96</xdr:row>
      <xdr:rowOff>72758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23663"/>
          <a:ext cx="838200" cy="10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63905</xdr:rowOff>
    </xdr:from>
    <xdr:to>
      <xdr:col>50</xdr:col>
      <xdr:colOff>114300</xdr:colOff>
      <xdr:row>96</xdr:row>
      <xdr:rowOff>72758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23105"/>
          <a:ext cx="889000" cy="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40077</xdr:rowOff>
    </xdr:from>
    <xdr:to>
      <xdr:col>45</xdr:col>
      <xdr:colOff>177800</xdr:colOff>
      <xdr:row>96</xdr:row>
      <xdr:rowOff>63905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99277"/>
          <a:ext cx="889000" cy="2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40077</xdr:rowOff>
    </xdr:from>
    <xdr:to>
      <xdr:col>41</xdr:col>
      <xdr:colOff>50800</xdr:colOff>
      <xdr:row>96</xdr:row>
      <xdr:rowOff>79646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99277"/>
          <a:ext cx="889000" cy="3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85113</xdr:rowOff>
    </xdr:from>
    <xdr:to>
      <xdr:col>55</xdr:col>
      <xdr:colOff>50800</xdr:colOff>
      <xdr:row>96</xdr:row>
      <xdr:rowOff>15263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7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107990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2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21958</xdr:rowOff>
    </xdr:from>
    <xdr:to>
      <xdr:col>50</xdr:col>
      <xdr:colOff>165100</xdr:colOff>
      <xdr:row>96</xdr:row>
      <xdr:rowOff>123558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140085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13105</xdr:rowOff>
    </xdr:from>
    <xdr:to>
      <xdr:col>46</xdr:col>
      <xdr:colOff>38100</xdr:colOff>
      <xdr:row>96</xdr:row>
      <xdr:rowOff>114705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160727</xdr:rowOff>
    </xdr:from>
    <xdr:to>
      <xdr:col>41</xdr:col>
      <xdr:colOff>101600</xdr:colOff>
      <xdr:row>96</xdr:row>
      <xdr:rowOff>90877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107404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2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28846</xdr:rowOff>
    </xdr:from>
    <xdr:to>
      <xdr:col>36</xdr:col>
      <xdr:colOff>165100</xdr:colOff>
      <xdr:row>96</xdr:row>
      <xdr:rowOff>130446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8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146973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6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159917</xdr:rowOff>
    </xdr:from>
    <xdr:to>
      <xdr:col>85</xdr:col>
      <xdr:colOff>127000</xdr:colOff>
      <xdr:row>37</xdr:row>
      <xdr:rowOff>18571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32117"/>
          <a:ext cx="838200" cy="3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4883</xdr:rowOff>
    </xdr:from>
    <xdr:to>
      <xdr:col>81</xdr:col>
      <xdr:colOff>50800</xdr:colOff>
      <xdr:row>37</xdr:row>
      <xdr:rowOff>18571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48533"/>
          <a:ext cx="889000" cy="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82493</xdr:rowOff>
    </xdr:from>
    <xdr:to>
      <xdr:col>76</xdr:col>
      <xdr:colOff>114300</xdr:colOff>
      <xdr:row>37</xdr:row>
      <xdr:rowOff>4883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54693"/>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82493</xdr:rowOff>
    </xdr:from>
    <xdr:to>
      <xdr:col>71</xdr:col>
      <xdr:colOff>177800</xdr:colOff>
      <xdr:row>37</xdr:row>
      <xdr:rowOff>116297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54693"/>
          <a:ext cx="889000" cy="20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109117</xdr:rowOff>
    </xdr:from>
    <xdr:to>
      <xdr:col>85</xdr:col>
      <xdr:colOff>177800</xdr:colOff>
      <xdr:row>37</xdr:row>
      <xdr:rowOff>39267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131994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3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139221</xdr:rowOff>
    </xdr:from>
    <xdr:to>
      <xdr:col>81</xdr:col>
      <xdr:colOff>101600</xdr:colOff>
      <xdr:row>37</xdr:row>
      <xdr:rowOff>69371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1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85898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8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125533</xdr:rowOff>
    </xdr:from>
    <xdr:to>
      <xdr:col>76</xdr:col>
      <xdr:colOff>165100</xdr:colOff>
      <xdr:row>37</xdr:row>
      <xdr:rowOff>55683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72210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7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31693</xdr:rowOff>
    </xdr:from>
    <xdr:to>
      <xdr:col>72</xdr:col>
      <xdr:colOff>38100</xdr:colOff>
      <xdr:row>36</xdr:row>
      <xdr:rowOff>133293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0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149820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7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65497</xdr:rowOff>
    </xdr:from>
    <xdr:to>
      <xdr:col>67</xdr:col>
      <xdr:colOff>101600</xdr:colOff>
      <xdr:row>37</xdr:row>
      <xdr:rowOff>167097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0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158224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127546</xdr:rowOff>
    </xdr:from>
    <xdr:to>
      <xdr:col>85</xdr:col>
      <xdr:colOff>127000</xdr:colOff>
      <xdr:row>55</xdr:row>
      <xdr:rowOff>8347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8584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8347</xdr:rowOff>
    </xdr:from>
    <xdr:to>
      <xdr:col>81</xdr:col>
      <xdr:colOff>50800</xdr:colOff>
      <xdr:row>55</xdr:row>
      <xdr:rowOff>129085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438097"/>
          <a:ext cx="889000" cy="1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149728</xdr:rowOff>
    </xdr:from>
    <xdr:to>
      <xdr:col>76</xdr:col>
      <xdr:colOff>114300</xdr:colOff>
      <xdr:row>55</xdr:row>
      <xdr:rowOff>129085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08028"/>
          <a:ext cx="889000" cy="15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149728</xdr:rowOff>
    </xdr:from>
    <xdr:to>
      <xdr:col>71</xdr:col>
      <xdr:colOff>177800</xdr:colOff>
      <xdr:row>55</xdr:row>
      <xdr:rowOff>16157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08028"/>
          <a:ext cx="8890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76746</xdr:rowOff>
    </xdr:from>
    <xdr:to>
      <xdr:col>85</xdr:col>
      <xdr:colOff>177800</xdr:colOff>
      <xdr:row>55</xdr:row>
      <xdr:rowOff>6896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33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99623</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8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128997</xdr:rowOff>
    </xdr:from>
    <xdr:to>
      <xdr:col>81</xdr:col>
      <xdr:colOff>101600</xdr:colOff>
      <xdr:row>55</xdr:row>
      <xdr:rowOff>59147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8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75674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16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78285</xdr:rowOff>
    </xdr:from>
    <xdr:to>
      <xdr:col>76</xdr:col>
      <xdr:colOff>165100</xdr:colOff>
      <xdr:row>56</xdr:row>
      <xdr:rowOff>8435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0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24962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8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98928</xdr:rowOff>
    </xdr:from>
    <xdr:to>
      <xdr:col>72</xdr:col>
      <xdr:colOff>38100</xdr:colOff>
      <xdr:row>55</xdr:row>
      <xdr:rowOff>29078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45605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3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136807</xdr:rowOff>
    </xdr:from>
    <xdr:to>
      <xdr:col>67</xdr:col>
      <xdr:colOff>101600</xdr:colOff>
      <xdr:row>55</xdr:row>
      <xdr:rowOff>66957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9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83484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7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93644</xdr:rowOff>
    </xdr:from>
    <xdr:to>
      <xdr:col>85</xdr:col>
      <xdr:colOff>127000</xdr:colOff>
      <xdr:row>79</xdr:row>
      <xdr:rowOff>93725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38194"/>
          <a:ext cx="8382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88167</xdr:rowOff>
    </xdr:from>
    <xdr:to>
      <xdr:col>81</xdr:col>
      <xdr:colOff>50800</xdr:colOff>
      <xdr:row>79</xdr:row>
      <xdr:rowOff>93644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2717"/>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83072</xdr:rowOff>
    </xdr:from>
    <xdr:to>
      <xdr:col>76</xdr:col>
      <xdr:colOff>114300</xdr:colOff>
      <xdr:row>79</xdr:row>
      <xdr:rowOff>88167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7622"/>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69354</xdr:rowOff>
    </xdr:from>
    <xdr:to>
      <xdr:col>71</xdr:col>
      <xdr:colOff>177800</xdr:colOff>
      <xdr:row>79</xdr:row>
      <xdr:rowOff>83072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13904"/>
          <a:ext cx="889000" cy="1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42925</xdr:rowOff>
    </xdr:from>
    <xdr:to>
      <xdr:col>85</xdr:col>
      <xdr:colOff>177800</xdr:colOff>
      <xdr:row>79</xdr:row>
      <xdr:rowOff>144525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42844</xdr:rowOff>
    </xdr:from>
    <xdr:to>
      <xdr:col>81</xdr:col>
      <xdr:colOff>101600</xdr:colOff>
      <xdr:row>79</xdr:row>
      <xdr:rowOff>144444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135571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8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37367</xdr:rowOff>
    </xdr:from>
    <xdr:to>
      <xdr:col>76</xdr:col>
      <xdr:colOff>165100</xdr:colOff>
      <xdr:row>79</xdr:row>
      <xdr:rowOff>138967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130094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32272</xdr:rowOff>
    </xdr:from>
    <xdr:to>
      <xdr:col>72</xdr:col>
      <xdr:colOff>38100</xdr:colOff>
      <xdr:row>79</xdr:row>
      <xdr:rowOff>133872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124999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18554</xdr:rowOff>
    </xdr:from>
    <xdr:to>
      <xdr:col>67</xdr:col>
      <xdr:colOff>101600</xdr:colOff>
      <xdr:row>79</xdr:row>
      <xdr:rowOff>120154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111281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5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27082</xdr:rowOff>
    </xdr:from>
    <xdr:to>
      <xdr:col>85</xdr:col>
      <xdr:colOff>127000</xdr:colOff>
      <xdr:row>97</xdr:row>
      <xdr:rowOff>28691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57732"/>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27082</xdr:rowOff>
    </xdr:from>
    <xdr:to>
      <xdr:col>81</xdr:col>
      <xdr:colOff>50800</xdr:colOff>
      <xdr:row>97</xdr:row>
      <xdr:rowOff>27270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57732"/>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27270</xdr:rowOff>
    </xdr:from>
    <xdr:to>
      <xdr:col>76</xdr:col>
      <xdr:colOff>114300</xdr:colOff>
      <xdr:row>97</xdr:row>
      <xdr:rowOff>46076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57920"/>
          <a:ext cx="889000" cy="1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35483</xdr:rowOff>
    </xdr:from>
    <xdr:to>
      <xdr:col>71</xdr:col>
      <xdr:colOff>177800</xdr:colOff>
      <xdr:row>97</xdr:row>
      <xdr:rowOff>46076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66133"/>
          <a:ext cx="889000" cy="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149341</xdr:rowOff>
    </xdr:from>
    <xdr:to>
      <xdr:col>85</xdr:col>
      <xdr:colOff>177800</xdr:colOff>
      <xdr:row>97</xdr:row>
      <xdr:rowOff>79491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768</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147732</xdr:rowOff>
    </xdr:from>
    <xdr:to>
      <xdr:col>81</xdr:col>
      <xdr:colOff>101600</xdr:colOff>
      <xdr:row>97</xdr:row>
      <xdr:rowOff>77882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94409</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8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147920</xdr:rowOff>
    </xdr:from>
    <xdr:to>
      <xdr:col>76</xdr:col>
      <xdr:colOff>165100</xdr:colOff>
      <xdr:row>97</xdr:row>
      <xdr:rowOff>78070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0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94597</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8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166726</xdr:rowOff>
    </xdr:from>
    <xdr:to>
      <xdr:col>72</xdr:col>
      <xdr:colOff>38100</xdr:colOff>
      <xdr:row>97</xdr:row>
      <xdr:rowOff>96876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113403</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40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156133</xdr:rowOff>
    </xdr:from>
    <xdr:to>
      <xdr:col>67</xdr:col>
      <xdr:colOff>101600</xdr:colOff>
      <xdr:row>97</xdr:row>
      <xdr:rowOff>86283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1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102810</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39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衛生費は令和５年度比で住民一人当たり約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千円増加しているが、これは生ごみ資源化施設整備事業によるものである。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総務費は令和５年度比で住民一人当たり約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千円増加しているが、これは定額減税補足給付事業によるものである。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農林水産業費は令和５年度比で住民一人当たり約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千円増加しているが、これはバイオ液肥濃縮施設整備事業によるものである。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土木費は令和５年度比で住民一人当たり約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千円増加しているが、これは除雪経常管理費によるものである。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教育費は令和５年度比で住民一人当たり約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千円増加しているが、これは学習交流センター整備事業によるものである。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千円となっており、類似団体と比較して一人当たりコストが高い状況である。財源措置の手厚い起債を有効活用した結果とも言えるが、今後も引き続き、公債費の平準化・適正化に努める。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岡山県真庭市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令和６年度は予算の一般財源不足を補うために</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百万円の財政調整基金の取崩しを行ったことにより、前年度比で標準財政規模に対する割合が</a:t>
          </a:r>
          <a:r>
            <a:rPr kumimoji="1" lang="en-US" altLang="ja-JP" sz="1400">
              <a:latin typeface="ＭＳ ゴシック" pitchFamily="49" charset="-128"/>
              <a:ea typeface="ＭＳ ゴシック" pitchFamily="49" charset="-128"/>
            </a:rPr>
            <a:t>5.28</a:t>
          </a:r>
          <a:r>
            <a:rPr kumimoji="1" lang="ja-JP" altLang="en-US" sz="1400">
              <a:latin typeface="ＭＳ ゴシック" pitchFamily="49" charset="-128"/>
              <a:ea typeface="ＭＳ ゴシック" pitchFamily="49" charset="-128"/>
            </a:rPr>
            <a:t>ポイント減少している。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継続的に黒字を確保するも、人件費の増加や物価高騰による物件費の増などにより、引き続き減少傾向にあると予測している。今後も、歳出抑制、行財政改革等に取り組み、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岡山県真庭市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全会計が継続的に黒字で推移しており、標準財政規模比では特に湯原温泉病院事業会計は</a:t>
          </a:r>
          <a:r>
            <a:rPr kumimoji="1" lang="en-US" altLang="ja-JP" sz="1300">
              <a:latin typeface="ＭＳ ゴシック" pitchFamily="49" charset="-128"/>
              <a:ea typeface="ＭＳ ゴシック" pitchFamily="49" charset="-128"/>
            </a:rPr>
            <a:t>9.00</a:t>
          </a:r>
          <a:r>
            <a:rPr kumimoji="1" lang="ja-JP" altLang="en-US" sz="1300">
              <a:latin typeface="ＭＳ ゴシック" pitchFamily="49" charset="-128"/>
              <a:ea typeface="ＭＳ ゴシック" pitchFamily="49" charset="-128"/>
            </a:rPr>
            <a:t>％、水道事業会計が</a:t>
          </a:r>
          <a:r>
            <a:rPr kumimoji="1" lang="en-US" altLang="ja-JP" sz="1300">
              <a:latin typeface="ＭＳ ゴシック" pitchFamily="49" charset="-128"/>
              <a:ea typeface="ＭＳ ゴシック" pitchFamily="49" charset="-128"/>
            </a:rPr>
            <a:t>2.81</a:t>
          </a:r>
          <a:r>
            <a:rPr kumimoji="1" lang="ja-JP" altLang="en-US" sz="1300">
              <a:latin typeface="ＭＳ ゴシック" pitchFamily="49" charset="-128"/>
              <a:ea typeface="ＭＳ ゴシック" pitchFamily="49" charset="-128"/>
            </a:rPr>
            <a:t>％となっている。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般会計については人件費や物件費等の増加により黒字額が減少傾向で、今後も人口減少等による市税や普通地方交付税等の減少により、一般財源の減額が見込まれることから総合計画等に基づき計画的に事業を進めていく。</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病院事業会計においては医業収益が前年度から減となっており、昨年度から引き続き単年では純損失となった。実質赤字は生じていないものの、人口減少による患者数の減や物価高騰による食材費、燃料費等の増により大幅な増益は見込めないため、病院経営強化プランに基づき持続的な経営の健全化を図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水道事業会計については収入面では給水収益が減少傾向であり、支出面では物価高騰などの影響で施設維持に係る委託料や修繕費等が増加傾向である。一方で、減価償却費や企業債償還利息の減少により黒字経営を維持でき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高齢者人口の増加に伴い、社会保障経費の増加が見込まれ、一般会計から後期高齢者医療特別会計や介護保険特別会計への繰出金が増加することが予想される。引き続き歳入確保、歳出削減を徹底し、黒字額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38651673</v>
      </c>
      <c r="BO4" s="750"/>
      <c r="BP4" s="750"/>
      <c r="BQ4" s="750"/>
      <c r="BR4" s="750"/>
      <c r="BS4" s="750"/>
      <c r="BT4" s="750"/>
      <c r="BU4" s="751"/>
      <c r="BV4" s="749">
        <v>36420604</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6.8</v>
      </c>
      <c r="CU4" s="756"/>
      <c r="CV4" s="756"/>
      <c r="CW4" s="756"/>
      <c r="CX4" s="756"/>
      <c r="CY4" s="756"/>
      <c r="CZ4" s="756"/>
      <c r="DA4" s="757"/>
      <c r="DB4" s="755">
        <v>5.9</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36931784</v>
      </c>
      <c r="BO5" s="787"/>
      <c r="BP5" s="787"/>
      <c r="BQ5" s="787"/>
      <c r="BR5" s="787"/>
      <c r="BS5" s="787"/>
      <c r="BT5" s="787"/>
      <c r="BU5" s="788"/>
      <c r="BV5" s="786">
        <v>34388117</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94.2</v>
      </c>
      <c r="CU5" s="784"/>
      <c r="CV5" s="784"/>
      <c r="CW5" s="784"/>
      <c r="CX5" s="784"/>
      <c r="CY5" s="784"/>
      <c r="CZ5" s="784"/>
      <c r="DA5" s="785"/>
      <c r="DB5" s="783">
        <v>93.4</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1719889</v>
      </c>
      <c r="BO6" s="787"/>
      <c r="BP6" s="787"/>
      <c r="BQ6" s="787"/>
      <c r="BR6" s="787"/>
      <c r="BS6" s="787"/>
      <c r="BT6" s="787"/>
      <c r="BU6" s="788"/>
      <c r="BV6" s="786">
        <v>2032487</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94.4</v>
      </c>
      <c r="CU6" s="824"/>
      <c r="CV6" s="824"/>
      <c r="CW6" s="824"/>
      <c r="CX6" s="824"/>
      <c r="CY6" s="824"/>
      <c r="CZ6" s="824"/>
      <c r="DA6" s="825"/>
      <c r="DB6" s="823">
        <v>93.9</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356880</v>
      </c>
      <c r="BO7" s="787"/>
      <c r="BP7" s="787"/>
      <c r="BQ7" s="787"/>
      <c r="BR7" s="787"/>
      <c r="BS7" s="787"/>
      <c r="BT7" s="787"/>
      <c r="BU7" s="788"/>
      <c r="BV7" s="786">
        <v>860484</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20104810</v>
      </c>
      <c r="CU7" s="787"/>
      <c r="CV7" s="787"/>
      <c r="CW7" s="787"/>
      <c r="CX7" s="787"/>
      <c r="CY7" s="787"/>
      <c r="CZ7" s="787"/>
      <c r="DA7" s="788"/>
      <c r="DB7" s="786">
        <v>19941397</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1363009</v>
      </c>
      <c r="BO8" s="787"/>
      <c r="BP8" s="787"/>
      <c r="BQ8" s="787"/>
      <c r="BR8" s="787"/>
      <c r="BS8" s="787"/>
      <c r="BT8" s="787"/>
      <c r="BU8" s="788"/>
      <c r="BV8" s="786">
        <v>1172003</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0.3</v>
      </c>
      <c r="CU8" s="827"/>
      <c r="CV8" s="827"/>
      <c r="CW8" s="827"/>
      <c r="CX8" s="827"/>
      <c r="CY8" s="827"/>
      <c r="CZ8" s="827"/>
      <c r="DA8" s="828"/>
      <c r="DB8" s="826">
        <v>0.28999999999999998</v>
      </c>
      <c r="DC8" s="827"/>
      <c r="DD8" s="827"/>
      <c r="DE8" s="827"/>
      <c r="DF8" s="827"/>
      <c r="DG8" s="827"/>
      <c r="DH8" s="827"/>
      <c r="DI8" s="828"/>
    </row>
    <row r="9" spans="1:119" ht="18.75" customHeight="1" thickBot="1" x14ac:dyDescent="0.25">
      <c r="A9" s="163"/>
      <c r="B9" s="780" t="s">
        <v>106</v>
      </c>
      <c r="C9" s="781"/>
      <c r="D9" s="781"/>
      <c r="E9" s="781"/>
      <c r="F9" s="781"/>
      <c r="G9" s="781"/>
      <c r="H9" s="781"/>
      <c r="I9" s="781"/>
      <c r="J9" s="781"/>
      <c r="K9" s="829"/>
      <c r="L9" s="830" t="s">
        <v>107</v>
      </c>
      <c r="M9" s="831"/>
      <c r="N9" s="831"/>
      <c r="O9" s="831"/>
      <c r="P9" s="831"/>
      <c r="Q9" s="832"/>
      <c r="R9" s="833">
        <v>42725</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191006</v>
      </c>
      <c r="BO9" s="787"/>
      <c r="BP9" s="787"/>
      <c r="BQ9" s="787"/>
      <c r="BR9" s="787"/>
      <c r="BS9" s="787"/>
      <c r="BT9" s="787"/>
      <c r="BU9" s="788"/>
      <c r="BV9" s="786">
        <v>-457682</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19.8</v>
      </c>
      <c r="CU9" s="784"/>
      <c r="CV9" s="784"/>
      <c r="CW9" s="784"/>
      <c r="CX9" s="784"/>
      <c r="CY9" s="784"/>
      <c r="CZ9" s="784"/>
      <c r="DA9" s="785"/>
      <c r="DB9" s="783">
        <v>20.399999999999999</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112</v>
      </c>
      <c r="M10" s="816"/>
      <c r="N10" s="816"/>
      <c r="O10" s="816"/>
      <c r="P10" s="816"/>
      <c r="Q10" s="817"/>
      <c r="R10" s="837">
        <v>46124</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114</v>
      </c>
      <c r="AV10" s="819"/>
      <c r="AW10" s="819"/>
      <c r="AX10" s="819"/>
      <c r="AY10" s="820" t="s">
        <v>115</v>
      </c>
      <c r="AZ10" s="821"/>
      <c r="BA10" s="821"/>
      <c r="BB10" s="821"/>
      <c r="BC10" s="821"/>
      <c r="BD10" s="821"/>
      <c r="BE10" s="821"/>
      <c r="BF10" s="821"/>
      <c r="BG10" s="821"/>
      <c r="BH10" s="821"/>
      <c r="BI10" s="821"/>
      <c r="BJ10" s="821"/>
      <c r="BK10" s="821"/>
      <c r="BL10" s="821"/>
      <c r="BM10" s="822"/>
      <c r="BN10" s="786">
        <v>15053</v>
      </c>
      <c r="BO10" s="787"/>
      <c r="BP10" s="787"/>
      <c r="BQ10" s="787"/>
      <c r="BR10" s="787"/>
      <c r="BS10" s="787"/>
      <c r="BT10" s="787"/>
      <c r="BU10" s="788"/>
      <c r="BV10" s="786">
        <v>18642</v>
      </c>
      <c r="BW10" s="787"/>
      <c r="BX10" s="787"/>
      <c r="BY10" s="787"/>
      <c r="BZ10" s="787"/>
      <c r="CA10" s="787"/>
      <c r="CB10" s="787"/>
      <c r="CC10" s="78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114</v>
      </c>
      <c r="AV11" s="819"/>
      <c r="AW11" s="819"/>
      <c r="AX11" s="819"/>
      <c r="AY11" s="820" t="s">
        <v>120</v>
      </c>
      <c r="AZ11" s="821"/>
      <c r="BA11" s="821"/>
      <c r="BB11" s="821"/>
      <c r="BC11" s="821"/>
      <c r="BD11" s="821"/>
      <c r="BE11" s="821"/>
      <c r="BF11" s="821"/>
      <c r="BG11" s="821"/>
      <c r="BH11" s="821"/>
      <c r="BI11" s="821"/>
      <c r="BJ11" s="821"/>
      <c r="BK11" s="821"/>
      <c r="BL11" s="821"/>
      <c r="BM11" s="822"/>
      <c r="BN11" s="786">
        <v>706925</v>
      </c>
      <c r="BO11" s="787"/>
      <c r="BP11" s="787"/>
      <c r="BQ11" s="787"/>
      <c r="BR11" s="787"/>
      <c r="BS11" s="787"/>
      <c r="BT11" s="787"/>
      <c r="BU11" s="788"/>
      <c r="BV11" s="786">
        <v>752253</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2">
      <c r="A12" s="163"/>
      <c r="B12" s="846" t="s">
        <v>123</v>
      </c>
      <c r="C12" s="847"/>
      <c r="D12" s="847"/>
      <c r="E12" s="847"/>
      <c r="F12" s="847"/>
      <c r="G12" s="847"/>
      <c r="H12" s="847"/>
      <c r="I12" s="847"/>
      <c r="J12" s="847"/>
      <c r="K12" s="848"/>
      <c r="L12" s="855" t="s">
        <v>124</v>
      </c>
      <c r="M12" s="856"/>
      <c r="N12" s="856"/>
      <c r="O12" s="856"/>
      <c r="P12" s="856"/>
      <c r="Q12" s="857"/>
      <c r="R12" s="858">
        <v>40778</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114</v>
      </c>
      <c r="AV12" s="819"/>
      <c r="AW12" s="819"/>
      <c r="AX12" s="819"/>
      <c r="AY12" s="820" t="s">
        <v>128</v>
      </c>
      <c r="AZ12" s="821"/>
      <c r="BA12" s="821"/>
      <c r="BB12" s="821"/>
      <c r="BC12" s="821"/>
      <c r="BD12" s="821"/>
      <c r="BE12" s="821"/>
      <c r="BF12" s="821"/>
      <c r="BG12" s="821"/>
      <c r="BH12" s="821"/>
      <c r="BI12" s="821"/>
      <c r="BJ12" s="821"/>
      <c r="BK12" s="821"/>
      <c r="BL12" s="821"/>
      <c r="BM12" s="822"/>
      <c r="BN12" s="786">
        <v>998844</v>
      </c>
      <c r="BO12" s="787"/>
      <c r="BP12" s="787"/>
      <c r="BQ12" s="787"/>
      <c r="BR12" s="787"/>
      <c r="BS12" s="787"/>
      <c r="BT12" s="787"/>
      <c r="BU12" s="788"/>
      <c r="BV12" s="786">
        <v>311828</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8"/>
      <c r="M13" s="877" t="s">
        <v>130</v>
      </c>
      <c r="N13" s="878"/>
      <c r="O13" s="878"/>
      <c r="P13" s="878"/>
      <c r="Q13" s="879"/>
      <c r="R13" s="870">
        <v>40295</v>
      </c>
      <c r="S13" s="871"/>
      <c r="T13" s="871"/>
      <c r="U13" s="871"/>
      <c r="V13" s="872"/>
      <c r="W13" s="802" t="s">
        <v>131</v>
      </c>
      <c r="X13" s="803"/>
      <c r="Y13" s="803"/>
      <c r="Z13" s="803"/>
      <c r="AA13" s="803"/>
      <c r="AB13" s="793"/>
      <c r="AC13" s="837">
        <v>2810</v>
      </c>
      <c r="AD13" s="838"/>
      <c r="AE13" s="838"/>
      <c r="AF13" s="838"/>
      <c r="AG13" s="880"/>
      <c r="AH13" s="837">
        <v>3227</v>
      </c>
      <c r="AI13" s="838"/>
      <c r="AJ13" s="838"/>
      <c r="AK13" s="838"/>
      <c r="AL13" s="839"/>
      <c r="AM13" s="815" t="s">
        <v>132</v>
      </c>
      <c r="AN13" s="816"/>
      <c r="AO13" s="816"/>
      <c r="AP13" s="816"/>
      <c r="AQ13" s="816"/>
      <c r="AR13" s="816"/>
      <c r="AS13" s="816"/>
      <c r="AT13" s="817"/>
      <c r="AU13" s="818" t="s">
        <v>114</v>
      </c>
      <c r="AV13" s="819"/>
      <c r="AW13" s="819"/>
      <c r="AX13" s="819"/>
      <c r="AY13" s="820" t="s">
        <v>133</v>
      </c>
      <c r="AZ13" s="821"/>
      <c r="BA13" s="821"/>
      <c r="BB13" s="821"/>
      <c r="BC13" s="821"/>
      <c r="BD13" s="821"/>
      <c r="BE13" s="821"/>
      <c r="BF13" s="821"/>
      <c r="BG13" s="821"/>
      <c r="BH13" s="821"/>
      <c r="BI13" s="821"/>
      <c r="BJ13" s="821"/>
      <c r="BK13" s="821"/>
      <c r="BL13" s="821"/>
      <c r="BM13" s="822"/>
      <c r="BN13" s="786">
        <v>-85860</v>
      </c>
      <c r="BO13" s="787"/>
      <c r="BP13" s="787"/>
      <c r="BQ13" s="787"/>
      <c r="BR13" s="787"/>
      <c r="BS13" s="787"/>
      <c r="BT13" s="787"/>
      <c r="BU13" s="788"/>
      <c r="BV13" s="786">
        <v>1385</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10.8</v>
      </c>
      <c r="CU13" s="784"/>
      <c r="CV13" s="784"/>
      <c r="CW13" s="784"/>
      <c r="CX13" s="784"/>
      <c r="CY13" s="784"/>
      <c r="CZ13" s="784"/>
      <c r="DA13" s="785"/>
      <c r="DB13" s="783">
        <v>10.9</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41685</v>
      </c>
      <c r="S14" s="871"/>
      <c r="T14" s="871"/>
      <c r="U14" s="871"/>
      <c r="V14" s="872"/>
      <c r="W14" s="776"/>
      <c r="X14" s="777"/>
      <c r="Y14" s="777"/>
      <c r="Z14" s="777"/>
      <c r="AA14" s="777"/>
      <c r="AB14" s="766"/>
      <c r="AC14" s="873">
        <v>13.2</v>
      </c>
      <c r="AD14" s="874"/>
      <c r="AE14" s="874"/>
      <c r="AF14" s="874"/>
      <c r="AG14" s="875"/>
      <c r="AH14" s="873">
        <v>14.2</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122</v>
      </c>
      <c r="CU14" s="885"/>
      <c r="CV14" s="885"/>
      <c r="CW14" s="885"/>
      <c r="CX14" s="885"/>
      <c r="CY14" s="885"/>
      <c r="CZ14" s="885"/>
      <c r="DA14" s="886"/>
      <c r="DB14" s="884" t="s">
        <v>122</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8"/>
      <c r="M15" s="877" t="s">
        <v>130</v>
      </c>
      <c r="N15" s="878"/>
      <c r="O15" s="878"/>
      <c r="P15" s="878"/>
      <c r="Q15" s="879"/>
      <c r="R15" s="870">
        <v>41267</v>
      </c>
      <c r="S15" s="871"/>
      <c r="T15" s="871"/>
      <c r="U15" s="871"/>
      <c r="V15" s="872"/>
      <c r="W15" s="802" t="s">
        <v>137</v>
      </c>
      <c r="X15" s="803"/>
      <c r="Y15" s="803"/>
      <c r="Z15" s="803"/>
      <c r="AA15" s="803"/>
      <c r="AB15" s="793"/>
      <c r="AC15" s="837">
        <v>5745</v>
      </c>
      <c r="AD15" s="838"/>
      <c r="AE15" s="838"/>
      <c r="AF15" s="838"/>
      <c r="AG15" s="880"/>
      <c r="AH15" s="837">
        <v>6275</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5451779</v>
      </c>
      <c r="BO15" s="750"/>
      <c r="BP15" s="750"/>
      <c r="BQ15" s="750"/>
      <c r="BR15" s="750"/>
      <c r="BS15" s="750"/>
      <c r="BT15" s="750"/>
      <c r="BU15" s="751"/>
      <c r="BV15" s="749">
        <v>5518655</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27</v>
      </c>
      <c r="AD16" s="874"/>
      <c r="AE16" s="874"/>
      <c r="AF16" s="874"/>
      <c r="AG16" s="875"/>
      <c r="AH16" s="873">
        <v>27.7</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18732327</v>
      </c>
      <c r="BO16" s="787"/>
      <c r="BP16" s="787"/>
      <c r="BQ16" s="787"/>
      <c r="BR16" s="787"/>
      <c r="BS16" s="787"/>
      <c r="BT16" s="787"/>
      <c r="BU16" s="788"/>
      <c r="BV16" s="786">
        <v>18482343</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82"/>
      <c r="M17" s="897" t="s">
        <v>143</v>
      </c>
      <c r="N17" s="898"/>
      <c r="O17" s="898"/>
      <c r="P17" s="898"/>
      <c r="Q17" s="899"/>
      <c r="R17" s="892" t="s">
        <v>144</v>
      </c>
      <c r="S17" s="893"/>
      <c r="T17" s="893"/>
      <c r="U17" s="893"/>
      <c r="V17" s="894"/>
      <c r="W17" s="802" t="s">
        <v>145</v>
      </c>
      <c r="X17" s="803"/>
      <c r="Y17" s="803"/>
      <c r="Z17" s="803"/>
      <c r="AA17" s="803"/>
      <c r="AB17" s="793"/>
      <c r="AC17" s="837">
        <v>12698</v>
      </c>
      <c r="AD17" s="838"/>
      <c r="AE17" s="838"/>
      <c r="AF17" s="838"/>
      <c r="AG17" s="880"/>
      <c r="AH17" s="837">
        <v>13150</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6778145</v>
      </c>
      <c r="BO17" s="787"/>
      <c r="BP17" s="787"/>
      <c r="BQ17" s="787"/>
      <c r="BR17" s="787"/>
      <c r="BS17" s="787"/>
      <c r="BT17" s="787"/>
      <c r="BU17" s="788"/>
      <c r="BV17" s="786">
        <v>6885944</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147</v>
      </c>
      <c r="C18" s="829"/>
      <c r="D18" s="829"/>
      <c r="E18" s="909"/>
      <c r="F18" s="909"/>
      <c r="G18" s="909"/>
      <c r="H18" s="909"/>
      <c r="I18" s="909"/>
      <c r="J18" s="909"/>
      <c r="K18" s="909"/>
      <c r="L18" s="910">
        <v>828.53</v>
      </c>
      <c r="M18" s="910"/>
      <c r="N18" s="910"/>
      <c r="O18" s="910"/>
      <c r="P18" s="910"/>
      <c r="Q18" s="910"/>
      <c r="R18" s="911"/>
      <c r="S18" s="911"/>
      <c r="T18" s="911"/>
      <c r="U18" s="911"/>
      <c r="V18" s="912"/>
      <c r="W18" s="804"/>
      <c r="X18" s="805"/>
      <c r="Y18" s="805"/>
      <c r="Z18" s="805"/>
      <c r="AA18" s="805"/>
      <c r="AB18" s="796"/>
      <c r="AC18" s="913">
        <v>59.7</v>
      </c>
      <c r="AD18" s="914"/>
      <c r="AE18" s="914"/>
      <c r="AF18" s="914"/>
      <c r="AG18" s="915"/>
      <c r="AH18" s="913">
        <v>58.1</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19198065</v>
      </c>
      <c r="BO18" s="787"/>
      <c r="BP18" s="787"/>
      <c r="BQ18" s="787"/>
      <c r="BR18" s="787"/>
      <c r="BS18" s="787"/>
      <c r="BT18" s="787"/>
      <c r="BU18" s="788"/>
      <c r="BV18" s="786">
        <v>18585606</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149</v>
      </c>
      <c r="C19" s="829"/>
      <c r="D19" s="829"/>
      <c r="E19" s="909"/>
      <c r="F19" s="909"/>
      <c r="G19" s="909"/>
      <c r="H19" s="909"/>
      <c r="I19" s="909"/>
      <c r="J19" s="909"/>
      <c r="K19" s="909"/>
      <c r="L19" s="917">
        <v>52</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25243798</v>
      </c>
      <c r="BO19" s="787"/>
      <c r="BP19" s="787"/>
      <c r="BQ19" s="787"/>
      <c r="BR19" s="787"/>
      <c r="BS19" s="787"/>
      <c r="BT19" s="787"/>
      <c r="BU19" s="788"/>
      <c r="BV19" s="786">
        <v>25203478</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151</v>
      </c>
      <c r="C20" s="829"/>
      <c r="D20" s="829"/>
      <c r="E20" s="909"/>
      <c r="F20" s="909"/>
      <c r="G20" s="909"/>
      <c r="H20" s="909"/>
      <c r="I20" s="909"/>
      <c r="J20" s="909"/>
      <c r="K20" s="909"/>
      <c r="L20" s="917">
        <v>15845</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33045584</v>
      </c>
      <c r="BO22" s="750"/>
      <c r="BP22" s="750"/>
      <c r="BQ22" s="750"/>
      <c r="BR22" s="750"/>
      <c r="BS22" s="750"/>
      <c r="BT22" s="750"/>
      <c r="BU22" s="751"/>
      <c r="BV22" s="749">
        <v>33045103</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27099433</v>
      </c>
      <c r="BO23" s="787"/>
      <c r="BP23" s="787"/>
      <c r="BQ23" s="787"/>
      <c r="BR23" s="787"/>
      <c r="BS23" s="787"/>
      <c r="BT23" s="787"/>
      <c r="BU23" s="788"/>
      <c r="BV23" s="786">
        <v>27758657</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161</v>
      </c>
      <c r="F24" s="816"/>
      <c r="G24" s="816"/>
      <c r="H24" s="816"/>
      <c r="I24" s="816"/>
      <c r="J24" s="816"/>
      <c r="K24" s="817"/>
      <c r="L24" s="837">
        <v>1</v>
      </c>
      <c r="M24" s="838"/>
      <c r="N24" s="838"/>
      <c r="O24" s="838"/>
      <c r="P24" s="880"/>
      <c r="Q24" s="837">
        <v>8800</v>
      </c>
      <c r="R24" s="838"/>
      <c r="S24" s="838"/>
      <c r="T24" s="838"/>
      <c r="U24" s="838"/>
      <c r="V24" s="880"/>
      <c r="W24" s="932"/>
      <c r="X24" s="933"/>
      <c r="Y24" s="934"/>
      <c r="Z24" s="836" t="s">
        <v>162</v>
      </c>
      <c r="AA24" s="816"/>
      <c r="AB24" s="816"/>
      <c r="AC24" s="816"/>
      <c r="AD24" s="816"/>
      <c r="AE24" s="816"/>
      <c r="AF24" s="816"/>
      <c r="AG24" s="817"/>
      <c r="AH24" s="837">
        <v>568</v>
      </c>
      <c r="AI24" s="838"/>
      <c r="AJ24" s="838"/>
      <c r="AK24" s="838"/>
      <c r="AL24" s="880"/>
      <c r="AM24" s="837">
        <v>1857928</v>
      </c>
      <c r="AN24" s="838"/>
      <c r="AO24" s="838"/>
      <c r="AP24" s="838"/>
      <c r="AQ24" s="838"/>
      <c r="AR24" s="880"/>
      <c r="AS24" s="837">
        <v>3271</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27180259</v>
      </c>
      <c r="BO24" s="787"/>
      <c r="BP24" s="787"/>
      <c r="BQ24" s="787"/>
      <c r="BR24" s="787"/>
      <c r="BS24" s="787"/>
      <c r="BT24" s="787"/>
      <c r="BU24" s="788"/>
      <c r="BV24" s="786">
        <v>25739892</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164</v>
      </c>
      <c r="F25" s="816"/>
      <c r="G25" s="816"/>
      <c r="H25" s="816"/>
      <c r="I25" s="816"/>
      <c r="J25" s="816"/>
      <c r="K25" s="817"/>
      <c r="L25" s="837">
        <v>1</v>
      </c>
      <c r="M25" s="838"/>
      <c r="N25" s="838"/>
      <c r="O25" s="838"/>
      <c r="P25" s="880"/>
      <c r="Q25" s="837">
        <v>7200</v>
      </c>
      <c r="R25" s="838"/>
      <c r="S25" s="838"/>
      <c r="T25" s="838"/>
      <c r="U25" s="838"/>
      <c r="V25" s="880"/>
      <c r="W25" s="932"/>
      <c r="X25" s="933"/>
      <c r="Y25" s="934"/>
      <c r="Z25" s="836" t="s">
        <v>165</v>
      </c>
      <c r="AA25" s="816"/>
      <c r="AB25" s="816"/>
      <c r="AC25" s="816"/>
      <c r="AD25" s="816"/>
      <c r="AE25" s="816"/>
      <c r="AF25" s="816"/>
      <c r="AG25" s="817"/>
      <c r="AH25" s="837">
        <v>99</v>
      </c>
      <c r="AI25" s="838"/>
      <c r="AJ25" s="838"/>
      <c r="AK25" s="838"/>
      <c r="AL25" s="880"/>
      <c r="AM25" s="837">
        <v>300465</v>
      </c>
      <c r="AN25" s="838"/>
      <c r="AO25" s="838"/>
      <c r="AP25" s="838"/>
      <c r="AQ25" s="838"/>
      <c r="AR25" s="880"/>
      <c r="AS25" s="837">
        <v>3035</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5832957</v>
      </c>
      <c r="BO25" s="750"/>
      <c r="BP25" s="750"/>
      <c r="BQ25" s="750"/>
      <c r="BR25" s="750"/>
      <c r="BS25" s="750"/>
      <c r="BT25" s="750"/>
      <c r="BU25" s="751"/>
      <c r="BV25" s="749">
        <v>5341407</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167</v>
      </c>
      <c r="F26" s="816"/>
      <c r="G26" s="816"/>
      <c r="H26" s="816"/>
      <c r="I26" s="816"/>
      <c r="J26" s="816"/>
      <c r="K26" s="817"/>
      <c r="L26" s="837">
        <v>1</v>
      </c>
      <c r="M26" s="838"/>
      <c r="N26" s="838"/>
      <c r="O26" s="838"/>
      <c r="P26" s="880"/>
      <c r="Q26" s="837">
        <v>6500</v>
      </c>
      <c r="R26" s="838"/>
      <c r="S26" s="838"/>
      <c r="T26" s="838"/>
      <c r="U26" s="838"/>
      <c r="V26" s="880"/>
      <c r="W26" s="932"/>
      <c r="X26" s="933"/>
      <c r="Y26" s="934"/>
      <c r="Z26" s="836" t="s">
        <v>168</v>
      </c>
      <c r="AA26" s="938"/>
      <c r="AB26" s="938"/>
      <c r="AC26" s="938"/>
      <c r="AD26" s="938"/>
      <c r="AE26" s="938"/>
      <c r="AF26" s="938"/>
      <c r="AG26" s="939"/>
      <c r="AH26" s="837">
        <v>30</v>
      </c>
      <c r="AI26" s="838"/>
      <c r="AJ26" s="838"/>
      <c r="AK26" s="838"/>
      <c r="AL26" s="880"/>
      <c r="AM26" s="837">
        <v>81570</v>
      </c>
      <c r="AN26" s="838"/>
      <c r="AO26" s="838"/>
      <c r="AP26" s="838"/>
      <c r="AQ26" s="838"/>
      <c r="AR26" s="880"/>
      <c r="AS26" s="837">
        <v>2719</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170</v>
      </c>
      <c r="F27" s="816"/>
      <c r="G27" s="816"/>
      <c r="H27" s="816"/>
      <c r="I27" s="816"/>
      <c r="J27" s="816"/>
      <c r="K27" s="817"/>
      <c r="L27" s="837">
        <v>1</v>
      </c>
      <c r="M27" s="838"/>
      <c r="N27" s="838"/>
      <c r="O27" s="838"/>
      <c r="P27" s="880"/>
      <c r="Q27" s="837">
        <v>4500</v>
      </c>
      <c r="R27" s="838"/>
      <c r="S27" s="838"/>
      <c r="T27" s="838"/>
      <c r="U27" s="838"/>
      <c r="V27" s="880"/>
      <c r="W27" s="932"/>
      <c r="X27" s="933"/>
      <c r="Y27" s="934"/>
      <c r="Z27" s="836" t="s">
        <v>171</v>
      </c>
      <c r="AA27" s="816"/>
      <c r="AB27" s="816"/>
      <c r="AC27" s="816"/>
      <c r="AD27" s="816"/>
      <c r="AE27" s="816"/>
      <c r="AF27" s="816"/>
      <c r="AG27" s="817"/>
      <c r="AH27" s="837">
        <v>34</v>
      </c>
      <c r="AI27" s="838"/>
      <c r="AJ27" s="838"/>
      <c r="AK27" s="838"/>
      <c r="AL27" s="880"/>
      <c r="AM27" s="837">
        <v>87476</v>
      </c>
      <c r="AN27" s="838"/>
      <c r="AO27" s="838"/>
      <c r="AP27" s="838"/>
      <c r="AQ27" s="838"/>
      <c r="AR27" s="880"/>
      <c r="AS27" s="837">
        <v>2573</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v>405750</v>
      </c>
      <c r="BO27" s="906"/>
      <c r="BP27" s="906"/>
      <c r="BQ27" s="906"/>
      <c r="BR27" s="906"/>
      <c r="BS27" s="906"/>
      <c r="BT27" s="906"/>
      <c r="BU27" s="907"/>
      <c r="BV27" s="905">
        <v>405513</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173</v>
      </c>
      <c r="F28" s="816"/>
      <c r="G28" s="816"/>
      <c r="H28" s="816"/>
      <c r="I28" s="816"/>
      <c r="J28" s="816"/>
      <c r="K28" s="817"/>
      <c r="L28" s="837">
        <v>1</v>
      </c>
      <c r="M28" s="838"/>
      <c r="N28" s="838"/>
      <c r="O28" s="838"/>
      <c r="P28" s="880"/>
      <c r="Q28" s="837">
        <v>4000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8496128</v>
      </c>
      <c r="BO28" s="750"/>
      <c r="BP28" s="750"/>
      <c r="BQ28" s="750"/>
      <c r="BR28" s="750"/>
      <c r="BS28" s="750"/>
      <c r="BT28" s="750"/>
      <c r="BU28" s="751"/>
      <c r="BV28" s="749">
        <v>9479919</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176</v>
      </c>
      <c r="F29" s="816"/>
      <c r="G29" s="816"/>
      <c r="H29" s="816"/>
      <c r="I29" s="816"/>
      <c r="J29" s="816"/>
      <c r="K29" s="817"/>
      <c r="L29" s="837">
        <v>24</v>
      </c>
      <c r="M29" s="838"/>
      <c r="N29" s="838"/>
      <c r="O29" s="838"/>
      <c r="P29" s="880"/>
      <c r="Q29" s="837">
        <v>3500</v>
      </c>
      <c r="R29" s="838"/>
      <c r="S29" s="838"/>
      <c r="T29" s="838"/>
      <c r="U29" s="838"/>
      <c r="V29" s="880"/>
      <c r="W29" s="935"/>
      <c r="X29" s="936"/>
      <c r="Y29" s="937"/>
      <c r="Z29" s="836" t="s">
        <v>177</v>
      </c>
      <c r="AA29" s="816"/>
      <c r="AB29" s="816"/>
      <c r="AC29" s="816"/>
      <c r="AD29" s="816"/>
      <c r="AE29" s="816"/>
      <c r="AF29" s="816"/>
      <c r="AG29" s="817"/>
      <c r="AH29" s="837">
        <v>602</v>
      </c>
      <c r="AI29" s="838"/>
      <c r="AJ29" s="838"/>
      <c r="AK29" s="838"/>
      <c r="AL29" s="880"/>
      <c r="AM29" s="837">
        <v>1945404</v>
      </c>
      <c r="AN29" s="838"/>
      <c r="AO29" s="838"/>
      <c r="AP29" s="838"/>
      <c r="AQ29" s="838"/>
      <c r="AR29" s="880"/>
      <c r="AS29" s="837">
        <v>3232</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2987191</v>
      </c>
      <c r="BO29" s="787"/>
      <c r="BP29" s="787"/>
      <c r="BQ29" s="787"/>
      <c r="BR29" s="787"/>
      <c r="BS29" s="787"/>
      <c r="BT29" s="787"/>
      <c r="BU29" s="788"/>
      <c r="BV29" s="786">
        <v>3039428</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97.7</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19023457</v>
      </c>
      <c r="BO30" s="906"/>
      <c r="BP30" s="906"/>
      <c r="BQ30" s="906"/>
      <c r="BR30" s="906"/>
      <c r="BS30" s="906"/>
      <c r="BT30" s="906"/>
      <c r="BU30" s="907"/>
      <c r="BV30" s="905">
        <v>18898428</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2">
      <c r="A33" s="163"/>
      <c r="B33" s="190"/>
      <c r="C33" s="810" t="s">
        <v>186</v>
      </c>
      <c r="D33" s="810"/>
      <c r="E33" s="775" t="s">
        <v>187</v>
      </c>
      <c r="F33" s="775"/>
      <c r="G33" s="775"/>
      <c r="H33" s="775"/>
      <c r="I33" s="775"/>
      <c r="J33" s="775"/>
      <c r="K33" s="775"/>
      <c r="L33" s="775"/>
      <c r="M33" s="775"/>
      <c r="N33" s="775"/>
      <c r="O33" s="775"/>
      <c r="P33" s="775"/>
      <c r="Q33" s="775"/>
      <c r="R33" s="775"/>
      <c r="S33" s="775"/>
      <c r="T33" s="167"/>
      <c r="U33" s="810" t="s">
        <v>186</v>
      </c>
      <c r="V33" s="810"/>
      <c r="W33" s="775" t="s">
        <v>187</v>
      </c>
      <c r="X33" s="775"/>
      <c r="Y33" s="775"/>
      <c r="Z33" s="775"/>
      <c r="AA33" s="775"/>
      <c r="AB33" s="775"/>
      <c r="AC33" s="775"/>
      <c r="AD33" s="775"/>
      <c r="AE33" s="775"/>
      <c r="AF33" s="775"/>
      <c r="AG33" s="775"/>
      <c r="AH33" s="775"/>
      <c r="AI33" s="775"/>
      <c r="AJ33" s="775"/>
      <c r="AK33" s="775"/>
      <c r="AL33" s="167"/>
      <c r="AM33" s="810" t="s">
        <v>186</v>
      </c>
      <c r="AN33" s="810"/>
      <c r="AO33" s="775" t="s">
        <v>187</v>
      </c>
      <c r="AP33" s="775"/>
      <c r="AQ33" s="775"/>
      <c r="AR33" s="775"/>
      <c r="AS33" s="775"/>
      <c r="AT33" s="775"/>
      <c r="AU33" s="775"/>
      <c r="AV33" s="775"/>
      <c r="AW33" s="775"/>
      <c r="AX33" s="775"/>
      <c r="AY33" s="775"/>
      <c r="AZ33" s="775"/>
      <c r="BA33" s="775"/>
      <c r="BB33" s="775"/>
      <c r="BC33" s="775"/>
      <c r="BD33" s="173"/>
      <c r="BE33" s="775" t="s">
        <v>188</v>
      </c>
      <c r="BF33" s="775"/>
      <c r="BG33" s="775" t="s">
        <v>189</v>
      </c>
      <c r="BH33" s="775"/>
      <c r="BI33" s="775"/>
      <c r="BJ33" s="775"/>
      <c r="BK33" s="775"/>
      <c r="BL33" s="775"/>
      <c r="BM33" s="775"/>
      <c r="BN33" s="775"/>
      <c r="BO33" s="775"/>
      <c r="BP33" s="775"/>
      <c r="BQ33" s="775"/>
      <c r="BR33" s="775"/>
      <c r="BS33" s="775"/>
      <c r="BT33" s="775"/>
      <c r="BU33" s="775"/>
      <c r="BV33" s="173"/>
      <c r="BW33" s="810" t="s">
        <v>188</v>
      </c>
      <c r="BX33" s="810"/>
      <c r="BY33" s="775" t="s">
        <v>190</v>
      </c>
      <c r="BZ33" s="775"/>
      <c r="CA33" s="775"/>
      <c r="CB33" s="775"/>
      <c r="CC33" s="775"/>
      <c r="CD33" s="775"/>
      <c r="CE33" s="775"/>
      <c r="CF33" s="775"/>
      <c r="CG33" s="775"/>
      <c r="CH33" s="775"/>
      <c r="CI33" s="775"/>
      <c r="CJ33" s="775"/>
      <c r="CK33" s="775"/>
      <c r="CL33" s="775"/>
      <c r="CM33" s="775"/>
      <c r="CN33" s="167"/>
      <c r="CO33" s="810" t="s">
        <v>186</v>
      </c>
      <c r="CP33" s="810"/>
      <c r="CQ33" s="775" t="s">
        <v>191</v>
      </c>
      <c r="CR33" s="775"/>
      <c r="CS33" s="775"/>
      <c r="CT33" s="775"/>
      <c r="CU33" s="775"/>
      <c r="CV33" s="775"/>
      <c r="CW33" s="775"/>
      <c r="CX33" s="775"/>
      <c r="CY33" s="775"/>
      <c r="CZ33" s="775"/>
      <c r="DA33" s="775"/>
      <c r="DB33" s="775"/>
      <c r="DC33" s="775"/>
      <c r="DD33" s="775"/>
      <c r="DE33" s="775"/>
      <c r="DF33" s="167"/>
      <c r="DG33" s="975" t="s">
        <v>192</v>
      </c>
      <c r="DH33" s="975"/>
      <c r="DI33" s="168"/>
    </row>
    <row r="34" spans="1:113" ht="32.25" customHeight="1" x14ac:dyDescent="0.2">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2</v>
      </c>
      <c r="V34" s="976"/>
      <c r="W34" s="977" t="str">
        <f>IF('各会計、関係団体の財政状況及び健全化判断比率'!B28="","",'各会計、関係団体の財政状況及び健全化判断比率'!B28)</f>
        <v>真庭市国民健康保険特別会計</v>
      </c>
      <c r="X34" s="977"/>
      <c r="Y34" s="977"/>
      <c r="Z34" s="977"/>
      <c r="AA34" s="977"/>
      <c r="AB34" s="977"/>
      <c r="AC34" s="977"/>
      <c r="AD34" s="977"/>
      <c r="AE34" s="977"/>
      <c r="AF34" s="977"/>
      <c r="AG34" s="977"/>
      <c r="AH34" s="977"/>
      <c r="AI34" s="977"/>
      <c r="AJ34" s="977"/>
      <c r="AK34" s="977"/>
      <c r="AL34" s="163"/>
      <c r="AM34" s="976">
        <f>IF(AO34="","",MAX(C34:D43,U34:V43)+1)</f>
        <v>6</v>
      </c>
      <c r="AN34" s="976"/>
      <c r="AO34" s="977" t="str">
        <f>IF('各会計、関係団体の財政状況及び健全化判断比率'!B32="","",'各会計、関係団体の財政状況及び健全化判断比率'!B32)</f>
        <v>真庭市水道事業会計</v>
      </c>
      <c r="AP34" s="977"/>
      <c r="AQ34" s="977"/>
      <c r="AR34" s="977"/>
      <c r="AS34" s="977"/>
      <c r="AT34" s="977"/>
      <c r="AU34" s="977"/>
      <c r="AV34" s="977"/>
      <c r="AW34" s="977"/>
      <c r="AX34" s="977"/>
      <c r="AY34" s="977"/>
      <c r="AZ34" s="977"/>
      <c r="BA34" s="977"/>
      <c r="BB34" s="977"/>
      <c r="BC34" s="977"/>
      <c r="BD34" s="163"/>
      <c r="BE34" s="976">
        <f>IF(BG34="","",MAX(C34:D43,U34:V43,AM34:AN43)+1)</f>
        <v>9</v>
      </c>
      <c r="BF34" s="976"/>
      <c r="BG34" s="977" t="str">
        <f>IF('各会計、関係団体の財政状況及び健全化判断比率'!B35="","",'各会計、関係団体の財政状況及び健全化判断比率'!B35)</f>
        <v>真庭市浄化槽事業特別会計</v>
      </c>
      <c r="BH34" s="977"/>
      <c r="BI34" s="977"/>
      <c r="BJ34" s="977"/>
      <c r="BK34" s="977"/>
      <c r="BL34" s="977"/>
      <c r="BM34" s="977"/>
      <c r="BN34" s="977"/>
      <c r="BO34" s="977"/>
      <c r="BP34" s="977"/>
      <c r="BQ34" s="977"/>
      <c r="BR34" s="977"/>
      <c r="BS34" s="977"/>
      <c r="BT34" s="977"/>
      <c r="BU34" s="977"/>
      <c r="BV34" s="163"/>
      <c r="BW34" s="976">
        <f>IF(BY34="","",MAX(C34:D43,U34:V43,AM34:AN43,BE34:BF43)+1)</f>
        <v>13</v>
      </c>
      <c r="BX34" s="976"/>
      <c r="BY34" s="977" t="str">
        <f>IF('各会計、関係団体の財政状況及び健全化判断比率'!B68="","",'各会計、関係団体の財政状況及び健全化判断比率'!B68)</f>
        <v>岡山県広域水道企業団</v>
      </c>
      <c r="BZ34" s="977"/>
      <c r="CA34" s="977"/>
      <c r="CB34" s="977"/>
      <c r="CC34" s="977"/>
      <c r="CD34" s="977"/>
      <c r="CE34" s="977"/>
      <c r="CF34" s="977"/>
      <c r="CG34" s="977"/>
      <c r="CH34" s="977"/>
      <c r="CI34" s="977"/>
      <c r="CJ34" s="977"/>
      <c r="CK34" s="977"/>
      <c r="CL34" s="977"/>
      <c r="CM34" s="977"/>
      <c r="CN34" s="163"/>
      <c r="CO34" s="976">
        <f>IF(CQ34="","",MAX(C34:D43,U34:V43,AM34:AN43,BE34:BF43,BW34:BX43)+1)</f>
        <v>21</v>
      </c>
      <c r="CP34" s="976"/>
      <c r="CQ34" s="977" t="str">
        <f>IF('各会計、関係団体の財政状況及び健全化判断比率'!BS7="","",'各会計、関係団体の財政状況及び健全化判断比率'!BS7)</f>
        <v>一般社団法人蒜山農業公社</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68"/>
    </row>
    <row r="35" spans="1:113" ht="32.25" customHeight="1" x14ac:dyDescent="0.2">
      <c r="A35" s="163"/>
      <c r="B35" s="190"/>
      <c r="C35" s="976" t="str">
        <f>IF(E35="","",C34+1)</f>
        <v/>
      </c>
      <c r="D35" s="976"/>
      <c r="E35" s="977" t="str">
        <f>IF('各会計、関係団体の財政状況及び健全化判断比率'!B8="","",'各会計、関係団体の財政状況及び健全化判断比率'!B8)</f>
        <v/>
      </c>
      <c r="F35" s="977"/>
      <c r="G35" s="977"/>
      <c r="H35" s="977"/>
      <c r="I35" s="977"/>
      <c r="J35" s="977"/>
      <c r="K35" s="977"/>
      <c r="L35" s="977"/>
      <c r="M35" s="977"/>
      <c r="N35" s="977"/>
      <c r="O35" s="977"/>
      <c r="P35" s="977"/>
      <c r="Q35" s="977"/>
      <c r="R35" s="977"/>
      <c r="S35" s="977"/>
      <c r="T35" s="163"/>
      <c r="U35" s="976">
        <f>IF(W35="","",U34+1)</f>
        <v>3</v>
      </c>
      <c r="V35" s="976"/>
      <c r="W35" s="977" t="str">
        <f>IF('各会計、関係団体の財政状況及び健全化判断比率'!B29="","",'各会計、関係団体の財政状況及び健全化判断比率'!B29)</f>
        <v>真庭市後期高齢者医療特別会計</v>
      </c>
      <c r="X35" s="977"/>
      <c r="Y35" s="977"/>
      <c r="Z35" s="977"/>
      <c r="AA35" s="977"/>
      <c r="AB35" s="977"/>
      <c r="AC35" s="977"/>
      <c r="AD35" s="977"/>
      <c r="AE35" s="977"/>
      <c r="AF35" s="977"/>
      <c r="AG35" s="977"/>
      <c r="AH35" s="977"/>
      <c r="AI35" s="977"/>
      <c r="AJ35" s="977"/>
      <c r="AK35" s="977"/>
      <c r="AL35" s="163"/>
      <c r="AM35" s="976">
        <f t="shared" ref="AM35:AM43" si="0">IF(AO35="","",AM34+1)</f>
        <v>7</v>
      </c>
      <c r="AN35" s="976"/>
      <c r="AO35" s="977" t="str">
        <f>IF('各会計、関係団体の財政状況及び健全化判断比率'!B33="","",'各会計、関係団体の財政状況及び健全化判断比率'!B33)</f>
        <v>真庭市下水道事業会計</v>
      </c>
      <c r="AP35" s="977"/>
      <c r="AQ35" s="977"/>
      <c r="AR35" s="977"/>
      <c r="AS35" s="977"/>
      <c r="AT35" s="977"/>
      <c r="AU35" s="977"/>
      <c r="AV35" s="977"/>
      <c r="AW35" s="977"/>
      <c r="AX35" s="977"/>
      <c r="AY35" s="977"/>
      <c r="AZ35" s="977"/>
      <c r="BA35" s="977"/>
      <c r="BB35" s="977"/>
      <c r="BC35" s="977"/>
      <c r="BD35" s="163"/>
      <c r="BE35" s="976">
        <f t="shared" ref="BE35:BE43" si="1">IF(BG35="","",BE34+1)</f>
        <v>10</v>
      </c>
      <c r="BF35" s="976"/>
      <c r="BG35" s="977" t="str">
        <f>IF('各会計、関係団体の財政状況及び健全化判断比率'!B36="","",'各会計、関係団体の財政状況及び健全化判断比率'!B36)</f>
        <v>真庭市津黒高原観光事業特別会計</v>
      </c>
      <c r="BH35" s="977"/>
      <c r="BI35" s="977"/>
      <c r="BJ35" s="977"/>
      <c r="BK35" s="977"/>
      <c r="BL35" s="977"/>
      <c r="BM35" s="977"/>
      <c r="BN35" s="977"/>
      <c r="BO35" s="977"/>
      <c r="BP35" s="977"/>
      <c r="BQ35" s="977"/>
      <c r="BR35" s="977"/>
      <c r="BS35" s="977"/>
      <c r="BT35" s="977"/>
      <c r="BU35" s="977"/>
      <c r="BV35" s="163"/>
      <c r="BW35" s="976">
        <f t="shared" ref="BW35:BW43" si="2">IF(BY35="","",BW34+1)</f>
        <v>14</v>
      </c>
      <c r="BX35" s="976"/>
      <c r="BY35" s="977" t="str">
        <f>IF('各会計、関係団体の財政状況及び健全化判断比率'!B69="","",'各会計、関係団体の財政状況及び健全化判断比率'!B69)</f>
        <v>岡山県後期高齢者医療広域連合一般会計</v>
      </c>
      <c r="BZ35" s="977"/>
      <c r="CA35" s="977"/>
      <c r="CB35" s="977"/>
      <c r="CC35" s="977"/>
      <c r="CD35" s="977"/>
      <c r="CE35" s="977"/>
      <c r="CF35" s="977"/>
      <c r="CG35" s="977"/>
      <c r="CH35" s="977"/>
      <c r="CI35" s="977"/>
      <c r="CJ35" s="977"/>
      <c r="CK35" s="977"/>
      <c r="CL35" s="977"/>
      <c r="CM35" s="977"/>
      <c r="CN35" s="163"/>
      <c r="CO35" s="976">
        <f t="shared" ref="CO35:CO43" si="3">IF(CQ35="","",CO34+1)</f>
        <v>22</v>
      </c>
      <c r="CP35" s="976"/>
      <c r="CQ35" s="977" t="str">
        <f>IF('各会計、関係団体の財政状況及び健全化判断比率'!BS8="","",'各会計、関係団体の財政状況及び健全化判断比率'!BS8)</f>
        <v>公益財団法人真庭エスパス文化振興財団</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2">
      <c r="A36" s="163"/>
      <c r="B36" s="190"/>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4</v>
      </c>
      <c r="V36" s="976"/>
      <c r="W36" s="977" t="str">
        <f>IF('各会計、関係団体の財政状況及び健全化判断比率'!B30="","",'各会計、関係団体の財政状況及び健全化判断比率'!B30)</f>
        <v>真庭市介護保険特別会計</v>
      </c>
      <c r="X36" s="977"/>
      <c r="Y36" s="977"/>
      <c r="Z36" s="977"/>
      <c r="AA36" s="977"/>
      <c r="AB36" s="977"/>
      <c r="AC36" s="977"/>
      <c r="AD36" s="977"/>
      <c r="AE36" s="977"/>
      <c r="AF36" s="977"/>
      <c r="AG36" s="977"/>
      <c r="AH36" s="977"/>
      <c r="AI36" s="977"/>
      <c r="AJ36" s="977"/>
      <c r="AK36" s="977"/>
      <c r="AL36" s="163"/>
      <c r="AM36" s="976">
        <f t="shared" si="0"/>
        <v>8</v>
      </c>
      <c r="AN36" s="976"/>
      <c r="AO36" s="977" t="str">
        <f>IF('各会計、関係団体の財政状況及び健全化判断比率'!B34="","",'各会計、関係団体の財政状況及び健全化判断比率'!B34)</f>
        <v>真庭市国民健康保険湯原温泉病院事業会計</v>
      </c>
      <c r="AP36" s="977"/>
      <c r="AQ36" s="977"/>
      <c r="AR36" s="977"/>
      <c r="AS36" s="977"/>
      <c r="AT36" s="977"/>
      <c r="AU36" s="977"/>
      <c r="AV36" s="977"/>
      <c r="AW36" s="977"/>
      <c r="AX36" s="977"/>
      <c r="AY36" s="977"/>
      <c r="AZ36" s="977"/>
      <c r="BA36" s="977"/>
      <c r="BB36" s="977"/>
      <c r="BC36" s="977"/>
      <c r="BD36" s="163"/>
      <c r="BE36" s="976">
        <f t="shared" si="1"/>
        <v>11</v>
      </c>
      <c r="BF36" s="976"/>
      <c r="BG36" s="977" t="str">
        <f>IF('各会計、関係団体の財政状況及び健全化判断比率'!B37="","",'各会計、関係団体の財政状況及び健全化判断比率'!B37)</f>
        <v>真庭市クリエイト菅谷事業特別会計</v>
      </c>
      <c r="BH36" s="977"/>
      <c r="BI36" s="977"/>
      <c r="BJ36" s="977"/>
      <c r="BK36" s="977"/>
      <c r="BL36" s="977"/>
      <c r="BM36" s="977"/>
      <c r="BN36" s="977"/>
      <c r="BO36" s="977"/>
      <c r="BP36" s="977"/>
      <c r="BQ36" s="977"/>
      <c r="BR36" s="977"/>
      <c r="BS36" s="977"/>
      <c r="BT36" s="977"/>
      <c r="BU36" s="977"/>
      <c r="BV36" s="163"/>
      <c r="BW36" s="976">
        <f t="shared" si="2"/>
        <v>15</v>
      </c>
      <c r="BX36" s="976"/>
      <c r="BY36" s="977" t="str">
        <f>IF('各会計、関係団体の財政状況及び健全化判断比率'!B70="","",'各会計、関係団体の財政状況及び健全化判断比率'!B70)</f>
        <v>岡山県後期高齢者医療広域連合特別会計</v>
      </c>
      <c r="BZ36" s="977"/>
      <c r="CA36" s="977"/>
      <c r="CB36" s="977"/>
      <c r="CC36" s="977"/>
      <c r="CD36" s="977"/>
      <c r="CE36" s="977"/>
      <c r="CF36" s="977"/>
      <c r="CG36" s="977"/>
      <c r="CH36" s="977"/>
      <c r="CI36" s="977"/>
      <c r="CJ36" s="977"/>
      <c r="CK36" s="977"/>
      <c r="CL36" s="977"/>
      <c r="CM36" s="977"/>
      <c r="CN36" s="163"/>
      <c r="CO36" s="976">
        <f t="shared" si="3"/>
        <v>23</v>
      </c>
      <c r="CP36" s="976"/>
      <c r="CQ36" s="977" t="str">
        <f>IF('各会計、関係団体の財政状況及び健全化判断比率'!BS9="","",'各会計、関係団体の財政状況及び健全化判断比率'!BS9)</f>
        <v>公益財団法人真庭スポーツ振興財団</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2">
      <c r="A37" s="163"/>
      <c r="B37" s="190"/>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f t="shared" si="4"/>
        <v>5</v>
      </c>
      <c r="V37" s="976"/>
      <c r="W37" s="977" t="str">
        <f>IF('各会計、関係団体の財政状況及び健全化判断比率'!B31="","",'各会計、関係団体の財政状況及び健全化判断比率'!B31)</f>
        <v>真庭市介護保険特別会計（介護サービス事業勘定）</v>
      </c>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f t="shared" si="1"/>
        <v>12</v>
      </c>
      <c r="BF37" s="976"/>
      <c r="BG37" s="977" t="str">
        <f>IF('各会計、関係団体の財政状況及び健全化判断比率'!B38="","",'各会計、関係団体の財政状況及び健全化判断比率'!B38)</f>
        <v>真庭市温泉事業特別会計</v>
      </c>
      <c r="BH37" s="977"/>
      <c r="BI37" s="977"/>
      <c r="BJ37" s="977"/>
      <c r="BK37" s="977"/>
      <c r="BL37" s="977"/>
      <c r="BM37" s="977"/>
      <c r="BN37" s="977"/>
      <c r="BO37" s="977"/>
      <c r="BP37" s="977"/>
      <c r="BQ37" s="977"/>
      <c r="BR37" s="977"/>
      <c r="BS37" s="977"/>
      <c r="BT37" s="977"/>
      <c r="BU37" s="977"/>
      <c r="BV37" s="163"/>
      <c r="BW37" s="976">
        <f t="shared" si="2"/>
        <v>16</v>
      </c>
      <c r="BX37" s="976"/>
      <c r="BY37" s="977" t="str">
        <f>IF('各会計、関係団体の財政状況及び健全化判断比率'!B71="","",'各会計、関係団体の財政状況及び健全化判断比率'!B71)</f>
        <v>岡山県市町村総合事務組合一般会計</v>
      </c>
      <c r="BZ37" s="977"/>
      <c r="CA37" s="977"/>
      <c r="CB37" s="977"/>
      <c r="CC37" s="977"/>
      <c r="CD37" s="977"/>
      <c r="CE37" s="977"/>
      <c r="CF37" s="977"/>
      <c r="CG37" s="977"/>
      <c r="CH37" s="977"/>
      <c r="CI37" s="977"/>
      <c r="CJ37" s="977"/>
      <c r="CK37" s="977"/>
      <c r="CL37" s="977"/>
      <c r="CM37" s="977"/>
      <c r="CN37" s="163"/>
      <c r="CO37" s="976">
        <f t="shared" si="3"/>
        <v>24</v>
      </c>
      <c r="CP37" s="976"/>
      <c r="CQ37" s="977" t="str">
        <f>IF('各会計、関係団体の財政状況及び健全化判断比率'!BS10="","",'各会計、関係団体の財政状況及び健全化判断比率'!BS10)</f>
        <v>有限会社醍醐の里</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68"/>
    </row>
    <row r="38" spans="1:113" ht="32.25" customHeight="1" x14ac:dyDescent="0.2">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17</v>
      </c>
      <c r="BX38" s="976"/>
      <c r="BY38" s="977" t="str">
        <f>IF('各会計、関係団体の財政状況及び健全化判断比率'!B72="","",'各会計、関係団体の財政状況及び健全化判断比率'!B72)</f>
        <v>岡山県市町村総合事務組合貸付金特別会計</v>
      </c>
      <c r="BZ38" s="977"/>
      <c r="CA38" s="977"/>
      <c r="CB38" s="977"/>
      <c r="CC38" s="977"/>
      <c r="CD38" s="977"/>
      <c r="CE38" s="977"/>
      <c r="CF38" s="977"/>
      <c r="CG38" s="977"/>
      <c r="CH38" s="977"/>
      <c r="CI38" s="977"/>
      <c r="CJ38" s="977"/>
      <c r="CK38" s="977"/>
      <c r="CL38" s="977"/>
      <c r="CM38" s="977"/>
      <c r="CN38" s="163"/>
      <c r="CO38" s="976">
        <f t="shared" si="3"/>
        <v>25</v>
      </c>
      <c r="CP38" s="976"/>
      <c r="CQ38" s="977" t="str">
        <f>IF('各会計、関係団体の財政状況及び健全化判断比率'!BS11="","",'各会計、関係団体の財政状況及び健全化判断比率'!BS11)</f>
        <v>株式会社アストピア蒜山</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2">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18</v>
      </c>
      <c r="BX39" s="976"/>
      <c r="BY39" s="977" t="str">
        <f>IF('各会計、関係団体の財政状況及び健全化判断比率'!B73="","",'各会計、関係団体の財政状況及び健全化判断比率'!B73)</f>
        <v>岡山県市町村総合事務組合拠出金事業特別会計</v>
      </c>
      <c r="BZ39" s="977"/>
      <c r="CA39" s="977"/>
      <c r="CB39" s="977"/>
      <c r="CC39" s="977"/>
      <c r="CD39" s="977"/>
      <c r="CE39" s="977"/>
      <c r="CF39" s="977"/>
      <c r="CG39" s="977"/>
      <c r="CH39" s="977"/>
      <c r="CI39" s="977"/>
      <c r="CJ39" s="977"/>
      <c r="CK39" s="977"/>
      <c r="CL39" s="977"/>
      <c r="CM39" s="977"/>
      <c r="CN39" s="163"/>
      <c r="CO39" s="976">
        <f t="shared" si="3"/>
        <v>26</v>
      </c>
      <c r="CP39" s="976"/>
      <c r="CQ39" s="977" t="str">
        <f>IF('各会計、関係団体の財政状況及び健全化判断比率'!BS12="","",'各会計、関係団体の財政状況及び健全化判断比率'!BS12)</f>
        <v>株式会社グリーンピア蒜山</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2">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19</v>
      </c>
      <c r="BX40" s="976"/>
      <c r="BY40" s="977" t="str">
        <f>IF('各会計、関係団体の財政状況及び健全化判断比率'!B74="","",'各会計、関係団体の財政状況及び健全化判断比率'!B74)</f>
        <v>岡山県市町村税整理組合</v>
      </c>
      <c r="BZ40" s="977"/>
      <c r="CA40" s="977"/>
      <c r="CB40" s="977"/>
      <c r="CC40" s="977"/>
      <c r="CD40" s="977"/>
      <c r="CE40" s="977"/>
      <c r="CF40" s="977"/>
      <c r="CG40" s="977"/>
      <c r="CH40" s="977"/>
      <c r="CI40" s="977"/>
      <c r="CJ40" s="977"/>
      <c r="CK40" s="977"/>
      <c r="CL40" s="977"/>
      <c r="CM40" s="977"/>
      <c r="CN40" s="163"/>
      <c r="CO40" s="976">
        <f t="shared" si="3"/>
        <v>27</v>
      </c>
      <c r="CP40" s="976"/>
      <c r="CQ40" s="977" t="str">
        <f>IF('各会計、関係団体の財政状況及び健全化判断比率'!BS13="","",'各会計、関係団体の財政状況及び健全化判断比率'!BS13)</f>
        <v>株式会社グリーンズ</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2">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20</v>
      </c>
      <c r="BX41" s="976"/>
      <c r="BY41" s="977" t="str">
        <f>IF('各会計、関係団体の財政状況及び健全化判断比率'!B75="","",'各会計、関係団体の財政状況及び健全化判断比率'!B75)</f>
        <v>岡山県中部環境施設組合</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2">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str">
        <f t="shared" si="2"/>
        <v/>
      </c>
      <c r="BX42" s="976"/>
      <c r="BY42" s="977" t="str">
        <f>IF('各会計、関係団体の財政状況及び健全化判断比率'!B76="","",'各会計、関係団体の財政状況及び健全化判断比率'!B76)</f>
        <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2">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z8d+qir6O1/t+RKt0tJa+TSyg/vpSyqGq49TtOucyX/Xppu70dbivzJgigb8rGwSRVEnk/q9bIZXKsA2WzJljw==" saltValue="yGJSg3su3bPjFxEkOFp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70" zoomScaleNormal="70" zoomScaleSheetLayoutView="100" workbookViewId="0">
      <selection activeCell="P42" sqref="P4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538</v>
      </c>
      <c r="D34" s="1136"/>
      <c r="E34" s="1137"/>
      <c r="F34" s="32">
        <v>7.17</v>
      </c>
      <c r="G34" s="33">
        <v>8.5299999999999994</v>
      </c>
      <c r="H34" s="33">
        <v>9.76</v>
      </c>
      <c r="I34" s="33">
        <v>9.85</v>
      </c>
      <c r="J34" s="34">
        <v>9</v>
      </c>
      <c r="K34" s="22"/>
      <c r="L34" s="22"/>
      <c r="M34" s="22"/>
      <c r="N34" s="22"/>
      <c r="O34" s="22"/>
      <c r="P34" s="22"/>
    </row>
    <row r="35" spans="1:16" ht="39" customHeight="1" x14ac:dyDescent="0.2">
      <c r="A35" s="22"/>
      <c r="B35" s="35"/>
      <c r="C35" s="1132" t="s">
        <v>539</v>
      </c>
      <c r="D35" s="1132"/>
      <c r="E35" s="1133"/>
      <c r="F35" s="36">
        <v>4.5999999999999996</v>
      </c>
      <c r="G35" s="37">
        <v>7.11</v>
      </c>
      <c r="H35" s="37">
        <v>8.18</v>
      </c>
      <c r="I35" s="37">
        <v>5.87</v>
      </c>
      <c r="J35" s="38">
        <v>6.77</v>
      </c>
      <c r="K35" s="22"/>
      <c r="L35" s="22"/>
      <c r="M35" s="22"/>
      <c r="N35" s="22"/>
      <c r="O35" s="22"/>
      <c r="P35" s="22"/>
    </row>
    <row r="36" spans="1:16" ht="39" customHeight="1" x14ac:dyDescent="0.2">
      <c r="A36" s="22"/>
      <c r="B36" s="35"/>
      <c r="C36" s="1132" t="s">
        <v>540</v>
      </c>
      <c r="D36" s="1132"/>
      <c r="E36" s="1133"/>
      <c r="F36" s="36">
        <v>5.98</v>
      </c>
      <c r="G36" s="37">
        <v>4.99</v>
      </c>
      <c r="H36" s="37">
        <v>6.43</v>
      </c>
      <c r="I36" s="37">
        <v>5.0999999999999996</v>
      </c>
      <c r="J36" s="38">
        <v>2.81</v>
      </c>
      <c r="K36" s="22"/>
      <c r="L36" s="22"/>
      <c r="M36" s="22"/>
      <c r="N36" s="22"/>
      <c r="O36" s="22"/>
      <c r="P36" s="22"/>
    </row>
    <row r="37" spans="1:16" ht="39" customHeight="1" x14ac:dyDescent="0.2">
      <c r="A37" s="22"/>
      <c r="B37" s="35"/>
      <c r="C37" s="1132" t="s">
        <v>541</v>
      </c>
      <c r="D37" s="1132"/>
      <c r="E37" s="1133"/>
      <c r="F37" s="36">
        <v>0.66</v>
      </c>
      <c r="G37" s="37">
        <v>1.06</v>
      </c>
      <c r="H37" s="37">
        <v>1.63</v>
      </c>
      <c r="I37" s="37">
        <v>0.86</v>
      </c>
      <c r="J37" s="38">
        <v>0.51</v>
      </c>
      <c r="K37" s="22"/>
      <c r="L37" s="22"/>
      <c r="M37" s="22"/>
      <c r="N37" s="22"/>
      <c r="O37" s="22"/>
      <c r="P37" s="22"/>
    </row>
    <row r="38" spans="1:16" ht="39" customHeight="1" x14ac:dyDescent="0.2">
      <c r="A38" s="22"/>
      <c r="B38" s="35"/>
      <c r="C38" s="1132" t="s">
        <v>542</v>
      </c>
      <c r="D38" s="1132"/>
      <c r="E38" s="1133"/>
      <c r="F38" s="36">
        <v>0.77</v>
      </c>
      <c r="G38" s="37">
        <v>0.63</v>
      </c>
      <c r="H38" s="37">
        <v>1.47</v>
      </c>
      <c r="I38" s="37">
        <v>0.75</v>
      </c>
      <c r="J38" s="38">
        <v>0.36</v>
      </c>
      <c r="K38" s="22"/>
      <c r="L38" s="22"/>
      <c r="M38" s="22"/>
      <c r="N38" s="22"/>
      <c r="O38" s="22"/>
      <c r="P38" s="22"/>
    </row>
    <row r="39" spans="1:16" ht="39" customHeight="1" x14ac:dyDescent="0.2">
      <c r="A39" s="22"/>
      <c r="B39" s="35"/>
      <c r="C39" s="1132" t="s">
        <v>543</v>
      </c>
      <c r="D39" s="1132"/>
      <c r="E39" s="1133"/>
      <c r="F39" s="36">
        <v>0.2</v>
      </c>
      <c r="G39" s="37">
        <v>0.16</v>
      </c>
      <c r="H39" s="37">
        <v>0.1</v>
      </c>
      <c r="I39" s="37">
        <v>0.14000000000000001</v>
      </c>
      <c r="J39" s="38">
        <v>0.12</v>
      </c>
      <c r="K39" s="22"/>
      <c r="L39" s="22"/>
      <c r="M39" s="22"/>
      <c r="N39" s="22"/>
      <c r="O39" s="22"/>
      <c r="P39" s="22"/>
    </row>
    <row r="40" spans="1:16" ht="39" customHeight="1" x14ac:dyDescent="0.2">
      <c r="A40" s="22"/>
      <c r="B40" s="35"/>
      <c r="C40" s="1132" t="s">
        <v>544</v>
      </c>
      <c r="D40" s="1132"/>
      <c r="E40" s="1133"/>
      <c r="F40" s="36">
        <v>0.04</v>
      </c>
      <c r="G40" s="37">
        <v>0.01</v>
      </c>
      <c r="H40" s="37">
        <v>0.06</v>
      </c>
      <c r="I40" s="37">
        <v>7.0000000000000007E-2</v>
      </c>
      <c r="J40" s="38">
        <v>7.0000000000000007E-2</v>
      </c>
      <c r="K40" s="22"/>
      <c r="L40" s="22"/>
      <c r="M40" s="22"/>
      <c r="N40" s="22"/>
      <c r="O40" s="22"/>
      <c r="P40" s="22"/>
    </row>
    <row r="41" spans="1:16" ht="39" customHeight="1" x14ac:dyDescent="0.2">
      <c r="A41" s="22"/>
      <c r="B41" s="35"/>
      <c r="C41" s="1132" t="s">
        <v>545</v>
      </c>
      <c r="D41" s="1132"/>
      <c r="E41" s="1133"/>
      <c r="F41" s="36">
        <v>0</v>
      </c>
      <c r="G41" s="37">
        <v>0</v>
      </c>
      <c r="H41" s="37">
        <v>0</v>
      </c>
      <c r="I41" s="37">
        <v>0</v>
      </c>
      <c r="J41" s="38">
        <v>0.01</v>
      </c>
      <c r="K41" s="22"/>
      <c r="L41" s="22"/>
      <c r="M41" s="22"/>
      <c r="N41" s="22"/>
      <c r="O41" s="22"/>
      <c r="P41" s="22"/>
    </row>
    <row r="42" spans="1:16" ht="39" customHeight="1" x14ac:dyDescent="0.2">
      <c r="A42" s="22"/>
      <c r="B42" s="39"/>
      <c r="C42" s="1132" t="s">
        <v>546</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547</v>
      </c>
      <c r="D43" s="1134"/>
      <c r="E43" s="1135"/>
      <c r="F43" s="41">
        <v>0.01</v>
      </c>
      <c r="G43" s="42">
        <v>0.01</v>
      </c>
      <c r="H43" s="42">
        <v>0.01</v>
      </c>
      <c r="I43" s="42">
        <v>0.01</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S7hz6JGF6BFuLpKFWq6Kq3xAX1RVtyMJwDTFG6+F/OgGYAH7E5laznNstA8sZr3h2Lu16VjmjdatSBbPX9T2hQ==" saltValue="S06+9YjJBThwMAxNjQrZ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4198</v>
      </c>
      <c r="L45" s="58">
        <v>4246</v>
      </c>
      <c r="M45" s="58">
        <v>4524</v>
      </c>
      <c r="N45" s="58">
        <v>4428</v>
      </c>
      <c r="O45" s="59">
        <v>4331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2">
      <c r="A48" s="46"/>
      <c r="B48" s="1140"/>
      <c r="C48" s="1141"/>
      <c r="D48" s="60"/>
      <c r="E48" s="1146" t="s">
        <v>13</v>
      </c>
      <c r="F48" s="1146"/>
      <c r="G48" s="1146"/>
      <c r="H48" s="1146"/>
      <c r="I48" s="1146"/>
      <c r="J48" s="1147"/>
      <c r="K48" s="61">
        <v>1435</v>
      </c>
      <c r="L48" s="62">
        <v>1412</v>
      </c>
      <c r="M48" s="62">
        <v>1402</v>
      </c>
      <c r="N48" s="62">
        <v>1395</v>
      </c>
      <c r="O48" s="63">
        <v>1368</v>
      </c>
      <c r="P48" s="46"/>
      <c r="Q48" s="46"/>
      <c r="R48" s="46"/>
      <c r="S48" s="46"/>
      <c r="T48" s="46"/>
      <c r="U48" s="46"/>
    </row>
    <row r="49" spans="1:21" ht="30.75" customHeight="1" x14ac:dyDescent="0.2">
      <c r="A49" s="46"/>
      <c r="B49" s="1140"/>
      <c r="C49" s="1141"/>
      <c r="D49" s="60"/>
      <c r="E49" s="1146" t="s">
        <v>14</v>
      </c>
      <c r="F49" s="1146"/>
      <c r="G49" s="1146"/>
      <c r="H49" s="1146"/>
      <c r="I49" s="1146"/>
      <c r="J49" s="1147"/>
      <c r="K49" s="61">
        <v>12</v>
      </c>
      <c r="L49" s="62">
        <v>12</v>
      </c>
      <c r="M49" s="62">
        <v>12</v>
      </c>
      <c r="N49" s="62">
        <v>12</v>
      </c>
      <c r="O49" s="63">
        <v>12</v>
      </c>
      <c r="P49" s="46"/>
      <c r="Q49" s="46"/>
      <c r="R49" s="46"/>
      <c r="S49" s="46"/>
      <c r="T49" s="46"/>
      <c r="U49" s="46"/>
    </row>
    <row r="50" spans="1:21" ht="30.75" customHeight="1" x14ac:dyDescent="0.2">
      <c r="A50" s="46"/>
      <c r="B50" s="1140"/>
      <c r="C50" s="1141"/>
      <c r="D50" s="60"/>
      <c r="E50" s="1146" t="s">
        <v>15</v>
      </c>
      <c r="F50" s="1146"/>
      <c r="G50" s="1146"/>
      <c r="H50" s="1146"/>
      <c r="I50" s="1146"/>
      <c r="J50" s="1147"/>
      <c r="K50" s="61">
        <v>3</v>
      </c>
      <c r="L50" s="62">
        <v>2</v>
      </c>
      <c r="M50" s="62">
        <v>1</v>
      </c>
      <c r="N50" s="62">
        <v>1</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492</v>
      </c>
      <c r="L51" s="62" t="s">
        <v>492</v>
      </c>
      <c r="M51" s="62" t="s">
        <v>492</v>
      </c>
      <c r="N51" s="62" t="s">
        <v>492</v>
      </c>
      <c r="O51" s="63" t="s">
        <v>492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3990</v>
      </c>
      <c r="L52" s="62">
        <v>3985</v>
      </c>
      <c r="M52" s="62">
        <v>4144</v>
      </c>
      <c r="N52" s="62">
        <v>4064</v>
      </c>
      <c r="O52" s="63">
        <v>4081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1658</v>
      </c>
      <c r="L53" s="67">
        <v>1687</v>
      </c>
      <c r="M53" s="67">
        <v>1795</v>
      </c>
      <c r="N53" s="67">
        <v>1772</v>
      </c>
      <c r="O53" s="68">
        <v>1631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vJidjw7UWLrHfpADBHxvAKag3s65Q2jzwzljigs1MRJiDnAa5TZrJBfsVBbhEkZ60QHJ864YDDIWRAf7zmDsg==" saltValue="BStnT7dW1/02fCXZrjDs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M41" sqref="M41:M46"/>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69" t="s">
        <v>30</v>
      </c>
      <c r="C41" s="1170"/>
      <c r="D41" s="103"/>
      <c r="E41" s="1175" t="s">
        <v>31</v>
      </c>
      <c r="F41" s="1175"/>
      <c r="G41" s="1175"/>
      <c r="H41" s="1176"/>
      <c r="I41" s="330">
        <v>35929</v>
      </c>
      <c r="J41" s="331">
        <v>35432</v>
      </c>
      <c r="K41" s="331">
        <v>34045</v>
      </c>
      <c r="L41" s="331">
        <v>33045</v>
      </c>
      <c r="M41" s="332">
        <v>33046</v>
      </c>
    </row>
    <row r="42" spans="2:13" ht="27.75" customHeight="1" x14ac:dyDescent="0.2">
      <c r="B42" s="1171"/>
      <c r="C42" s="1172"/>
      <c r="D42" s="104"/>
      <c r="E42" s="1177" t="s">
        <v>32</v>
      </c>
      <c r="F42" s="1177"/>
      <c r="G42" s="1177"/>
      <c r="H42" s="1178"/>
      <c r="I42" s="333">
        <v>50</v>
      </c>
      <c r="J42" s="334">
        <v>44</v>
      </c>
      <c r="K42" s="334">
        <v>40</v>
      </c>
      <c r="L42" s="334">
        <v>36</v>
      </c>
      <c r="M42" s="335">
        <v>34</v>
      </c>
    </row>
    <row r="43" spans="2:13" ht="27.75" customHeight="1" x14ac:dyDescent="0.2">
      <c r="B43" s="1171"/>
      <c r="C43" s="1172"/>
      <c r="D43" s="104"/>
      <c r="E43" s="1177" t="s">
        <v>33</v>
      </c>
      <c r="F43" s="1177"/>
      <c r="G43" s="1177"/>
      <c r="H43" s="1178"/>
      <c r="I43" s="333">
        <v>12428</v>
      </c>
      <c r="J43" s="334">
        <v>12181</v>
      </c>
      <c r="K43" s="334">
        <v>11374</v>
      </c>
      <c r="L43" s="334">
        <v>11024</v>
      </c>
      <c r="M43" s="335">
        <v>10211</v>
      </c>
    </row>
    <row r="44" spans="2:13" ht="27.75" customHeight="1" x14ac:dyDescent="0.2">
      <c r="B44" s="1171"/>
      <c r="C44" s="1172"/>
      <c r="D44" s="104"/>
      <c r="E44" s="1177" t="s">
        <v>34</v>
      </c>
      <c r="F44" s="1177"/>
      <c r="G44" s="1177"/>
      <c r="H44" s="1178"/>
      <c r="I44" s="333">
        <v>137</v>
      </c>
      <c r="J44" s="334">
        <v>127</v>
      </c>
      <c r="K44" s="334">
        <v>118</v>
      </c>
      <c r="L44" s="334">
        <v>108</v>
      </c>
      <c r="M44" s="335">
        <v>98</v>
      </c>
    </row>
    <row r="45" spans="2:13" ht="27.75" customHeight="1" x14ac:dyDescent="0.2">
      <c r="B45" s="1171"/>
      <c r="C45" s="1172"/>
      <c r="D45" s="104"/>
      <c r="E45" s="1177" t="s">
        <v>35</v>
      </c>
      <c r="F45" s="1177"/>
      <c r="G45" s="1177"/>
      <c r="H45" s="1178"/>
      <c r="I45" s="333">
        <v>5070</v>
      </c>
      <c r="J45" s="334">
        <v>5063</v>
      </c>
      <c r="K45" s="334">
        <v>5086</v>
      </c>
      <c r="L45" s="334">
        <v>5175</v>
      </c>
      <c r="M45" s="335">
        <v>5244</v>
      </c>
    </row>
    <row r="46" spans="2:13" ht="27.75" customHeight="1" x14ac:dyDescent="0.2">
      <c r="B46" s="1171"/>
      <c r="C46" s="1172"/>
      <c r="D46" s="105"/>
      <c r="E46" s="1177" t="s">
        <v>36</v>
      </c>
      <c r="F46" s="1177"/>
      <c r="G46" s="1177"/>
      <c r="H46" s="1178"/>
      <c r="I46" s="333">
        <v>0</v>
      </c>
      <c r="J46" s="334">
        <v>0</v>
      </c>
      <c r="K46" s="334">
        <v>0</v>
      </c>
      <c r="L46" s="334">
        <v>0</v>
      </c>
      <c r="M46" s="335">
        <v>1</v>
      </c>
    </row>
    <row r="47" spans="2:13" ht="27.75" customHeight="1" x14ac:dyDescent="0.2">
      <c r="B47" s="1171"/>
      <c r="C47" s="1172"/>
      <c r="D47" s="106"/>
      <c r="E47" s="1179" t="s">
        <v>37</v>
      </c>
      <c r="F47" s="1180"/>
      <c r="G47" s="1180"/>
      <c r="H47" s="1181"/>
      <c r="I47" s="333" t="s">
        <v>492</v>
      </c>
      <c r="J47" s="334" t="s">
        <v>492</v>
      </c>
      <c r="K47" s="334" t="s">
        <v>492</v>
      </c>
      <c r="L47" s="334" t="s">
        <v>492</v>
      </c>
      <c r="M47" s="335" t="s">
        <v>492</v>
      </c>
    </row>
    <row r="48" spans="2:13" ht="27.75" customHeight="1" x14ac:dyDescent="0.2">
      <c r="B48" s="1171"/>
      <c r="C48" s="1172"/>
      <c r="D48" s="104"/>
      <c r="E48" s="1177" t="s">
        <v>38</v>
      </c>
      <c r="F48" s="1177"/>
      <c r="G48" s="1177"/>
      <c r="H48" s="1178"/>
      <c r="I48" s="333" t="s">
        <v>492</v>
      </c>
      <c r="J48" s="334" t="s">
        <v>492</v>
      </c>
      <c r="K48" s="334" t="s">
        <v>492</v>
      </c>
      <c r="L48" s="334" t="s">
        <v>492</v>
      </c>
      <c r="M48" s="335" t="s">
        <v>492</v>
      </c>
    </row>
    <row r="49" spans="2:13" ht="27.75" customHeight="1" x14ac:dyDescent="0.2">
      <c r="B49" s="1173"/>
      <c r="C49" s="1174"/>
      <c r="D49" s="104"/>
      <c r="E49" s="1177" t="s">
        <v>39</v>
      </c>
      <c r="F49" s="1177"/>
      <c r="G49" s="1177"/>
      <c r="H49" s="1178"/>
      <c r="I49" s="333" t="s">
        <v>492</v>
      </c>
      <c r="J49" s="334" t="s">
        <v>492</v>
      </c>
      <c r="K49" s="334" t="s">
        <v>492</v>
      </c>
      <c r="L49" s="334" t="s">
        <v>492</v>
      </c>
      <c r="M49" s="335" t="s">
        <v>492</v>
      </c>
    </row>
    <row r="50" spans="2:13" ht="27.75" customHeight="1" x14ac:dyDescent="0.2">
      <c r="B50" s="1182" t="s">
        <v>40</v>
      </c>
      <c r="C50" s="1183"/>
      <c r="D50" s="107"/>
      <c r="E50" s="1177" t="s">
        <v>41</v>
      </c>
      <c r="F50" s="1177"/>
      <c r="G50" s="1177"/>
      <c r="H50" s="1178"/>
      <c r="I50" s="333">
        <v>28222</v>
      </c>
      <c r="J50" s="334">
        <v>29359</v>
      </c>
      <c r="K50" s="334">
        <v>29642</v>
      </c>
      <c r="L50" s="334">
        <v>29448</v>
      </c>
      <c r="M50" s="335">
        <v>28448</v>
      </c>
    </row>
    <row r="51" spans="2:13" ht="27.75" customHeight="1" x14ac:dyDescent="0.2">
      <c r="B51" s="1171"/>
      <c r="C51" s="1172"/>
      <c r="D51" s="104"/>
      <c r="E51" s="1177" t="s">
        <v>42</v>
      </c>
      <c r="F51" s="1177"/>
      <c r="G51" s="1177"/>
      <c r="H51" s="1178"/>
      <c r="I51" s="333">
        <v>279</v>
      </c>
      <c r="J51" s="334">
        <v>233</v>
      </c>
      <c r="K51" s="334">
        <v>190</v>
      </c>
      <c r="L51" s="334">
        <v>152</v>
      </c>
      <c r="M51" s="335">
        <v>121</v>
      </c>
    </row>
    <row r="52" spans="2:13" ht="27.75" customHeight="1" x14ac:dyDescent="0.2">
      <c r="B52" s="1173"/>
      <c r="C52" s="1174"/>
      <c r="D52" s="104"/>
      <c r="E52" s="1177" t="s">
        <v>43</v>
      </c>
      <c r="F52" s="1177"/>
      <c r="G52" s="1177"/>
      <c r="H52" s="1178"/>
      <c r="I52" s="333">
        <v>36527</v>
      </c>
      <c r="J52" s="334">
        <v>36139</v>
      </c>
      <c r="K52" s="334">
        <v>35234</v>
      </c>
      <c r="L52" s="334">
        <v>34616</v>
      </c>
      <c r="M52" s="335">
        <v>34359</v>
      </c>
    </row>
    <row r="53" spans="2:13" ht="27.75" customHeight="1" thickBot="1" x14ac:dyDescent="0.25">
      <c r="B53" s="1184" t="s">
        <v>19</v>
      </c>
      <c r="C53" s="1185"/>
      <c r="D53" s="108"/>
      <c r="E53" s="1186" t="s">
        <v>44</v>
      </c>
      <c r="F53" s="1186"/>
      <c r="G53" s="1186"/>
      <c r="H53" s="1187"/>
      <c r="I53" s="336">
        <v>-11415</v>
      </c>
      <c r="J53" s="337">
        <v>-12883</v>
      </c>
      <c r="K53" s="337">
        <v>-14403</v>
      </c>
      <c r="L53" s="337">
        <v>-14827</v>
      </c>
      <c r="M53" s="338">
        <v>-14295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7EvRLtKPIDYn+87yb+bAKBjtNUJUUnT61OnvAJUWG0vdCzM3Lxw+SCwzkej+0jPLNcXVQdDUt0Mb5IAaBKM0w==" saltValue="4Jt/nI9OXWJPru864laE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2" sqref="G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533</v>
      </c>
      <c r="G54" s="117" t="s">
        <v>534</v>
      </c>
      <c r="H54" s="118" t="s">
        <v>535</v>
      </c>
    </row>
    <row r="55" spans="2:8" ht="52.5" customHeight="1" x14ac:dyDescent="0.2">
      <c r="B55" s="119"/>
      <c r="C55" s="1196" t="s">
        <v>46</v>
      </c>
      <c r="D55" s="1196"/>
      <c r="E55" s="1197"/>
      <c r="F55" s="339">
        <v>9773</v>
      </c>
      <c r="G55" s="339">
        <v>9480</v>
      </c>
      <c r="H55" s="340">
        <v>8496</v>
      </c>
    </row>
    <row r="56" spans="2:8" ht="52.5" customHeight="1" x14ac:dyDescent="0.2">
      <c r="B56" s="120"/>
      <c r="C56" s="1198" t="s">
        <v>47</v>
      </c>
      <c r="D56" s="1198"/>
      <c r="E56" s="1199"/>
      <c r="F56" s="341">
        <v>2951</v>
      </c>
      <c r="G56" s="341">
        <v>3039</v>
      </c>
      <c r="H56" s="342">
        <v>2987</v>
      </c>
    </row>
    <row r="57" spans="2:8" ht="53.25" customHeight="1" x14ac:dyDescent="0.2">
      <c r="B57" s="120"/>
      <c r="C57" s="1200" t="s">
        <v>48</v>
      </c>
      <c r="D57" s="1200"/>
      <c r="E57" s="1201"/>
      <c r="F57" s="343">
        <v>18794</v>
      </c>
      <c r="G57" s="343">
        <v>18898</v>
      </c>
      <c r="H57" s="344">
        <v>19023</v>
      </c>
    </row>
    <row r="58" spans="2:8" ht="45.75" customHeight="1" x14ac:dyDescent="0.2">
      <c r="B58" s="121"/>
      <c r="C58" s="1188" t="s">
        <v>569</v>
      </c>
      <c r="D58" s="1189"/>
      <c r="E58" s="1190"/>
      <c r="F58" s="345">
        <v>11964</v>
      </c>
      <c r="G58" s="345">
        <v>11713</v>
      </c>
      <c r="H58" s="346">
        <v>11514</v>
      </c>
    </row>
    <row r="59" spans="2:8" ht="45.75" customHeight="1" x14ac:dyDescent="0.2">
      <c r="B59" s="121"/>
      <c r="C59" s="1188" t="s">
        <v>570</v>
      </c>
      <c r="D59" s="1189"/>
      <c r="E59" s="1190"/>
      <c r="F59" s="345">
        <v>3487</v>
      </c>
      <c r="G59" s="345">
        <v>3699</v>
      </c>
      <c r="H59" s="346">
        <v>3800</v>
      </c>
    </row>
    <row r="60" spans="2:8" ht="45.75" customHeight="1" x14ac:dyDescent="0.2">
      <c r="B60" s="121"/>
      <c r="C60" s="1188" t="s">
        <v>571</v>
      </c>
      <c r="D60" s="1189"/>
      <c r="E60" s="1190"/>
      <c r="F60" s="345">
        <v>907</v>
      </c>
      <c r="G60" s="345">
        <v>968</v>
      </c>
      <c r="H60" s="346">
        <v>1033</v>
      </c>
    </row>
    <row r="61" spans="2:8" ht="45.75" customHeight="1" x14ac:dyDescent="0.2">
      <c r="B61" s="121"/>
      <c r="C61" s="1188" t="s">
        <v>572</v>
      </c>
      <c r="D61" s="1189"/>
      <c r="E61" s="1190"/>
      <c r="F61" s="345">
        <v>973</v>
      </c>
      <c r="G61" s="345">
        <v>988</v>
      </c>
      <c r="H61" s="346">
        <v>909</v>
      </c>
    </row>
    <row r="62" spans="2:8" ht="45.75" customHeight="1" thickBot="1" x14ac:dyDescent="0.25">
      <c r="B62" s="122"/>
      <c r="C62" s="1191" t="s">
        <v>573</v>
      </c>
      <c r="D62" s="1192"/>
      <c r="E62" s="1193"/>
      <c r="F62" s="347">
        <v>334</v>
      </c>
      <c r="G62" s="347">
        <v>350</v>
      </c>
      <c r="H62" s="348">
        <v>371</v>
      </c>
    </row>
    <row r="63" spans="2:8" ht="52.5" customHeight="1" thickBot="1" x14ac:dyDescent="0.25">
      <c r="B63" s="123"/>
      <c r="C63" s="1194" t="s">
        <v>49</v>
      </c>
      <c r="D63" s="1194"/>
      <c r="E63" s="1195"/>
      <c r="F63" s="349">
        <v>31519</v>
      </c>
      <c r="G63" s="349">
        <v>31418</v>
      </c>
      <c r="H63" s="350">
        <v>30507</v>
      </c>
    </row>
    <row r="64" spans="2:8" ht="13" x14ac:dyDescent="0.2"/>
  </sheetData>
  <sheetProtection algorithmName="SHA-512" hashValue="EPsSIKmrD9YlCfEP/ydmKsyCWBaj1MHIGs1BVs7Sdj8Lp079CU3Yj+Bu0gtdSUQ3Y5fbddtyjvBo5zjbyLt41w==" saltValue="90phFfQpS97AP/qMtXx9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128235</v>
      </c>
      <c r="E3" s="142"/>
      <c r="F3" s="143">
        <v>92632</v>
      </c>
      <c r="G3" s="144"/>
      <c r="H3" s="145"/>
    </row>
    <row r="4" spans="1:8" x14ac:dyDescent="0.2">
      <c r="A4" s="146"/>
      <c r="B4" s="147"/>
      <c r="C4" s="148"/>
      <c r="D4" s="149">
        <v>53926</v>
      </c>
      <c r="E4" s="150"/>
      <c r="F4" s="151">
        <v>47978</v>
      </c>
      <c r="G4" s="152"/>
      <c r="H4" s="153"/>
    </row>
    <row r="5" spans="1:8" x14ac:dyDescent="0.2">
      <c r="A5" s="134" t="s">
        <v>525</v>
      </c>
      <c r="B5" s="139"/>
      <c r="C5" s="140"/>
      <c r="D5" s="141">
        <v>125968</v>
      </c>
      <c r="E5" s="142"/>
      <c r="F5" s="143">
        <v>96469</v>
      </c>
      <c r="G5" s="144"/>
      <c r="H5" s="145"/>
    </row>
    <row r="6" spans="1:8" x14ac:dyDescent="0.2">
      <c r="A6" s="146"/>
      <c r="B6" s="147"/>
      <c r="C6" s="148"/>
      <c r="D6" s="149">
        <v>76951</v>
      </c>
      <c r="E6" s="150"/>
      <c r="F6" s="151">
        <v>49775</v>
      </c>
      <c r="G6" s="152"/>
      <c r="H6" s="153"/>
    </row>
    <row r="7" spans="1:8" x14ac:dyDescent="0.2">
      <c r="A7" s="134" t="s">
        <v>526</v>
      </c>
      <c r="B7" s="139"/>
      <c r="C7" s="140"/>
      <c r="D7" s="141">
        <v>116103</v>
      </c>
      <c r="E7" s="142"/>
      <c r="F7" s="143">
        <v>85743</v>
      </c>
      <c r="G7" s="144"/>
      <c r="H7" s="145"/>
    </row>
    <row r="8" spans="1:8" x14ac:dyDescent="0.2">
      <c r="A8" s="146"/>
      <c r="B8" s="147"/>
      <c r="C8" s="148"/>
      <c r="D8" s="149">
        <v>49691</v>
      </c>
      <c r="E8" s="150"/>
      <c r="F8" s="151">
        <v>45231</v>
      </c>
      <c r="G8" s="152"/>
      <c r="H8" s="153"/>
    </row>
    <row r="9" spans="1:8" x14ac:dyDescent="0.2">
      <c r="A9" s="134" t="s">
        <v>527</v>
      </c>
      <c r="B9" s="139"/>
      <c r="C9" s="140"/>
      <c r="D9" s="141">
        <v>127827</v>
      </c>
      <c r="E9" s="142"/>
      <c r="F9" s="143">
        <v>92509</v>
      </c>
      <c r="G9" s="144"/>
      <c r="H9" s="145"/>
    </row>
    <row r="10" spans="1:8" x14ac:dyDescent="0.2">
      <c r="A10" s="146"/>
      <c r="B10" s="147"/>
      <c r="C10" s="148"/>
      <c r="D10" s="149">
        <v>60627</v>
      </c>
      <c r="E10" s="150"/>
      <c r="F10" s="151">
        <v>52274</v>
      </c>
      <c r="G10" s="152"/>
      <c r="H10" s="153"/>
    </row>
    <row r="11" spans="1:8" x14ac:dyDescent="0.2">
      <c r="A11" s="134" t="s">
        <v>528</v>
      </c>
      <c r="B11" s="139"/>
      <c r="C11" s="140"/>
      <c r="D11" s="141">
        <v>156256</v>
      </c>
      <c r="E11" s="142"/>
      <c r="F11" s="143">
        <v>98544</v>
      </c>
      <c r="G11" s="144"/>
      <c r="H11" s="145"/>
    </row>
    <row r="12" spans="1:8" x14ac:dyDescent="0.2">
      <c r="A12" s="146"/>
      <c r="B12" s="147"/>
      <c r="C12" s="154"/>
      <c r="D12" s="149">
        <v>61875</v>
      </c>
      <c r="E12" s="150"/>
      <c r="F12" s="151">
        <v>55816</v>
      </c>
      <c r="G12" s="152"/>
      <c r="H12" s="153"/>
    </row>
    <row r="13" spans="1:8" x14ac:dyDescent="0.2">
      <c r="A13" s="134"/>
      <c r="B13" s="139"/>
      <c r="C13" s="140"/>
      <c r="D13" s="141">
        <v>130878</v>
      </c>
      <c r="E13" s="142"/>
      <c r="F13" s="143">
        <v>93179</v>
      </c>
      <c r="G13" s="155"/>
      <c r="H13" s="145"/>
    </row>
    <row r="14" spans="1:8" x14ac:dyDescent="0.2">
      <c r="A14" s="146"/>
      <c r="B14" s="147"/>
      <c r="C14" s="148"/>
      <c r="D14" s="149">
        <v>60614</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4.5999999999999996</v>
      </c>
      <c r="C19" s="156">
        <f>ROUND(VALUE(SUBSTITUTE(実質収支比率等に係る経年分析!G$48,"▲","-")),2)</f>
        <v>7.12</v>
      </c>
      <c r="D19" s="156">
        <f>ROUND(VALUE(SUBSTITUTE(実質収支比率等に係る経年分析!H$48,"▲","-")),2)</f>
        <v>8.18</v>
      </c>
      <c r="E19" s="156">
        <f>ROUND(VALUE(SUBSTITUTE(実質収支比率等に係る経年分析!I$48,"▲","-")),2)</f>
        <v>5.88</v>
      </c>
      <c r="F19" s="156">
        <f>ROUND(VALUE(SUBSTITUTE(実質収支比率等に係る経年分析!J$48,"▲","-")),2)</f>
        <v>6.78</v>
      </c>
    </row>
    <row r="20" spans="1:11" x14ac:dyDescent="0.2">
      <c r="A20" s="156" t="s">
        <v>53</v>
      </c>
      <c r="B20" s="156">
        <f>ROUND(VALUE(SUBSTITUTE(実質収支比率等に係る経年分析!F$47,"▲","-")),2)</f>
        <v>49.44</v>
      </c>
      <c r="C20" s="156">
        <f>ROUND(VALUE(SUBSTITUTE(実質収支比率等に係る経年分析!G$47,"▲","-")),2)</f>
        <v>48.16</v>
      </c>
      <c r="D20" s="156">
        <f>ROUND(VALUE(SUBSTITUTE(実質収支比率等に係る経年分析!H$47,"▲","-")),2)</f>
        <v>49.06</v>
      </c>
      <c r="E20" s="156">
        <f>ROUND(VALUE(SUBSTITUTE(実質収支比率等に係る経年分析!I$47,"▲","-")),2)</f>
        <v>47.54</v>
      </c>
      <c r="F20" s="156">
        <f>ROUND(VALUE(SUBSTITUTE(実質収支比率等に係る経年分析!J$47,"▲","-")),2)</f>
        <v>42.26</v>
      </c>
    </row>
    <row r="21" spans="1:11" x14ac:dyDescent="0.2">
      <c r="A21" s="156" t="s">
        <v>54</v>
      </c>
      <c r="B21" s="156">
        <f>IF(ISNUMBER(VALUE(SUBSTITUTE(実質収支比率等に係る経年分析!F$49,"▲","-"))),ROUND(VALUE(SUBSTITUTE(実質収支比率等に係る経年分析!F$49,"▲","-")),2),NA())</f>
        <v>-2.17</v>
      </c>
      <c r="C21" s="156">
        <f>IF(ISNUMBER(VALUE(SUBSTITUTE(実質収支比率等に係る経年分析!G$49,"▲","-"))),ROUND(VALUE(SUBSTITUTE(実質収支比率等に係る経年分析!G$49,"▲","-")),2),NA())</f>
        <v>6.62</v>
      </c>
      <c r="D21" s="156">
        <f>IF(ISNUMBER(VALUE(SUBSTITUTE(実質収支比率等に係る経年分析!H$49,"▲","-"))),ROUND(VALUE(SUBSTITUTE(実質収支比率等に係る経年分析!H$49,"▲","-")),2),NA())</f>
        <v>4.75</v>
      </c>
      <c r="E21" s="156">
        <f>IF(ISNUMBER(VALUE(SUBSTITUTE(実質収支比率等に係る経年分析!I$49,"▲","-"))),ROUND(VALUE(SUBSTITUTE(実質収支比率等に係る経年分析!I$49,"▲","-")),2),NA())</f>
        <v>0.01</v>
      </c>
      <c r="F21" s="156">
        <f>IF(ISNUMBER(VALUE(SUBSTITUTE(実質収支比率等に係る経年分析!J$49,"▲","-"))),ROUND(VALUE(SUBSTITUTE(実質収支比率等に係る経年分析!J$49,"▲","-")),2),NA())</f>
        <v>-0.43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真庭市介護保険特別会計（介護サービス事業勘定）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真庭市温泉事業特別会計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7.0000000000000007E-2</v>
      </c>
    </row>
    <row r="31" spans="1:11" x14ac:dyDescent="0.2">
      <c r="A31" s="157" t="str">
        <f>IF(連結実質赤字比率に係る赤字・黒字の構成分析!C$39="",NA(),連結実質赤字比率に係る赤字・黒字の構成分析!C$39)</f>
        <v>真庭市国民健康保険特別会計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0.14000000000000001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0.12</v>
      </c>
    </row>
    <row r="32" spans="1:11" x14ac:dyDescent="0.2">
      <c r="A32" s="157" t="str">
        <f>IF(連結実質赤字比率に係る赤字・黒字の構成分析!C$38="",NA(),連結実質赤字比率に係る赤字・黒字の構成分析!C$38)</f>
        <v>真庭市下水道事業会計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0.36</v>
      </c>
    </row>
    <row r="33" spans="1:16" x14ac:dyDescent="0.2">
      <c r="A33" s="157" t="str">
        <f>IF(連結実質赤字比率に係る赤字・黒字の構成分析!C$37="",NA(),連結実質赤字比率に係る赤字・黒字の構成分析!C$37)</f>
        <v>真庭市介護保険特別会計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2">
      <c r="A34" s="157" t="str">
        <f>IF(連結実質赤字比率に係る赤字・黒字の構成分析!C$36="",NA(),連結実質赤字比率に係る赤字・黒字の構成分析!C$36)</f>
        <v>真庭市水道事業会計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6.43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5.0999999999999996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4.5999999999999996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7.11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8.18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5.87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6.77</v>
      </c>
    </row>
    <row r="36" spans="1:16" x14ac:dyDescent="0.2">
      <c r="A36" s="157" t="str">
        <f>IF(連結実質赤字比率に係る赤字・黒字の構成分析!C$34="",NA(),連結実質赤字比率に係る赤字・黒字の構成分析!C$34)</f>
        <v>真庭市国民健康保険湯原温泉病院事業会計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7.17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8.5299999999999994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9.76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9.85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3990</v>
      </c>
      <c r="E42" s="158"/>
      <c r="F42" s="158"/>
      <c r="G42" s="158">
        <f>'実質公債費比率（分子）の構造'!L$52</f>
        <v>3985</v>
      </c>
      <c r="H42" s="158"/>
      <c r="I42" s="158"/>
      <c r="J42" s="158">
        <f>'実質公債費比率（分子）の構造'!M$52</f>
        <v>4144</v>
      </c>
      <c r="K42" s="158"/>
      <c r="L42" s="158"/>
      <c r="M42" s="158">
        <f>'実質公債費比率（分子）の構造'!N$52</f>
        <v>4064</v>
      </c>
      <c r="N42" s="158"/>
      <c r="O42" s="158"/>
      <c r="P42" s="158">
        <f>'実質公債費比率（分子）の構造'!O$52</f>
        <v>4081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v>
      </c>
      <c r="C44" s="158"/>
      <c r="D44" s="158"/>
      <c r="E44" s="158">
        <f>'実質公債費比率（分子）の構造'!L$50</f>
        <v>2</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2">
      <c r="A45" s="158" t="s">
        <v>63</v>
      </c>
      <c r="B45" s="158">
        <f>'実質公債費比率（分子）の構造'!K$49</f>
        <v>12</v>
      </c>
      <c r="C45" s="158"/>
      <c r="D45" s="158"/>
      <c r="E45" s="158">
        <f>'実質公債費比率（分子）の構造'!L$49</f>
        <v>12</v>
      </c>
      <c r="F45" s="158"/>
      <c r="G45" s="158"/>
      <c r="H45" s="158">
        <f>'実質公債費比率（分子）の構造'!M$49</f>
        <v>12</v>
      </c>
      <c r="I45" s="158"/>
      <c r="J45" s="158"/>
      <c r="K45" s="158">
        <f>'実質公債費比率（分子）の構造'!N$49</f>
        <v>12</v>
      </c>
      <c r="L45" s="158"/>
      <c r="M45" s="158"/>
      <c r="N45" s="158">
        <f>'実質公債費比率（分子）の構造'!O$49</f>
        <v>12</v>
      </c>
      <c r="O45" s="158"/>
      <c r="P45" s="158"/>
    </row>
    <row r="46" spans="1:16" x14ac:dyDescent="0.2">
      <c r="A46" s="158" t="s">
        <v>64</v>
      </c>
      <c r="B46" s="158">
        <f>'実質公債費比率（分子）の構造'!K$48</f>
        <v>1435</v>
      </c>
      <c r="C46" s="158"/>
      <c r="D46" s="158"/>
      <c r="E46" s="158">
        <f>'実質公債費比率（分子）の構造'!L$48</f>
        <v>1412</v>
      </c>
      <c r="F46" s="158"/>
      <c r="G46" s="158"/>
      <c r="H46" s="158">
        <f>'実質公債費比率（分子）の構造'!M$48</f>
        <v>1402</v>
      </c>
      <c r="I46" s="158"/>
      <c r="J46" s="158"/>
      <c r="K46" s="158">
        <f>'実質公債費比率（分子）の構造'!N$48</f>
        <v>1395</v>
      </c>
      <c r="L46" s="158"/>
      <c r="M46" s="158"/>
      <c r="N46" s="158">
        <f>'実質公債費比率（分子）の構造'!O$48</f>
        <v>1368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4198</v>
      </c>
      <c r="C49" s="158"/>
      <c r="D49" s="158"/>
      <c r="E49" s="158">
        <f>'実質公債費比率（分子）の構造'!L$45</f>
        <v>4246</v>
      </c>
      <c r="F49" s="158"/>
      <c r="G49" s="158"/>
      <c r="H49" s="158">
        <f>'実質公債費比率（分子）の構造'!M$45</f>
        <v>4524</v>
      </c>
      <c r="I49" s="158"/>
      <c r="J49" s="158"/>
      <c r="K49" s="158">
        <f>'実質公債費比率（分子）の構造'!N$45</f>
        <v>4428</v>
      </c>
      <c r="L49" s="158"/>
      <c r="M49" s="158"/>
      <c r="N49" s="158">
        <f>'実質公債費比率（分子）の構造'!O$45</f>
        <v>4331</v>
      </c>
      <c r="O49" s="158"/>
      <c r="P49" s="158"/>
    </row>
    <row r="50" spans="1:16" x14ac:dyDescent="0.2">
      <c r="A50" s="158" t="s">
        <v>67</v>
      </c>
      <c r="B50" s="158" t="e">
        <f>NA()</f>
        <v>#N/A</v>
      </c>
      <c r="C50" s="158">
        <f>IF(ISNUMBER('実質公債費比率（分子）の構造'!K$53),'実質公債費比率（分子）の構造'!K$53,NA())</f>
        <v>1658</v>
      </c>
      <c r="D50" s="158" t="e">
        <f>NA()</f>
        <v>#N/A</v>
      </c>
      <c r="E50" s="158" t="e">
        <f>NA()</f>
        <v>#N/A</v>
      </c>
      <c r="F50" s="158">
        <f>IF(ISNUMBER('実質公債費比率（分子）の構造'!L$53),'実質公債費比率（分子）の構造'!L$53,NA())</f>
        <v>1687</v>
      </c>
      <c r="G50" s="158" t="e">
        <f>NA()</f>
        <v>#N/A</v>
      </c>
      <c r="H50" s="158" t="e">
        <f>NA()</f>
        <v>#N/A</v>
      </c>
      <c r="I50" s="158">
        <f>IF(ISNUMBER('実質公債費比率（分子）の構造'!M$53),'実質公債費比率（分子）の構造'!M$53,NA())</f>
        <v>1795</v>
      </c>
      <c r="J50" s="158" t="e">
        <f>NA()</f>
        <v>#N/A</v>
      </c>
      <c r="K50" s="158" t="e">
        <f>NA()</f>
        <v>#N/A</v>
      </c>
      <c r="L50" s="158">
        <f>IF(ISNUMBER('実質公債費比率（分子）の構造'!N$53),'実質公債費比率（分子）の構造'!N$53,NA())</f>
        <v>1772</v>
      </c>
      <c r="M50" s="158" t="e">
        <f>NA()</f>
        <v>#N/A</v>
      </c>
      <c r="N50" s="158" t="e">
        <f>NA()</f>
        <v>#N/A</v>
      </c>
      <c r="O50" s="158">
        <f>IF(ISNUMBER('実質公債費比率（分子）の構造'!O$53),'実質公債費比率（分子）の構造'!O$53,NA())</f>
        <v>1631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36527</v>
      </c>
      <c r="E56" s="157"/>
      <c r="F56" s="157"/>
      <c r="G56" s="157">
        <f>'将来負担比率（分子）の構造'!J$52</f>
        <v>36139</v>
      </c>
      <c r="H56" s="157"/>
      <c r="I56" s="157"/>
      <c r="J56" s="157">
        <f>'将来負担比率（分子）の構造'!K$52</f>
        <v>35234</v>
      </c>
      <c r="K56" s="157"/>
      <c r="L56" s="157"/>
      <c r="M56" s="157">
        <f>'将来負担比率（分子）の構造'!L$52</f>
        <v>34616</v>
      </c>
      <c r="N56" s="157"/>
      <c r="O56" s="157"/>
      <c r="P56" s="157">
        <f>'将来負担比率（分子）の構造'!M$52</f>
        <v>34359</v>
      </c>
    </row>
    <row r="57" spans="1:16" x14ac:dyDescent="0.2">
      <c r="A57" s="157" t="s">
        <v>42</v>
      </c>
      <c r="B57" s="157"/>
      <c r="C57" s="157"/>
      <c r="D57" s="157">
        <f>'将来負担比率（分子）の構造'!I$51</f>
        <v>279</v>
      </c>
      <c r="E57" s="157"/>
      <c r="F57" s="157"/>
      <c r="G57" s="157">
        <f>'将来負担比率（分子）の構造'!J$51</f>
        <v>233</v>
      </c>
      <c r="H57" s="157"/>
      <c r="I57" s="157"/>
      <c r="J57" s="157">
        <f>'将来負担比率（分子）の構造'!K$51</f>
        <v>190</v>
      </c>
      <c r="K57" s="157"/>
      <c r="L57" s="157"/>
      <c r="M57" s="157">
        <f>'将来負担比率（分子）の構造'!L$51</f>
        <v>152</v>
      </c>
      <c r="N57" s="157"/>
      <c r="O57" s="157"/>
      <c r="P57" s="157">
        <f>'将来負担比率（分子）の構造'!M$51</f>
        <v>121</v>
      </c>
    </row>
    <row r="58" spans="1:16" x14ac:dyDescent="0.2">
      <c r="A58" s="157" t="s">
        <v>41</v>
      </c>
      <c r="B58" s="157"/>
      <c r="C58" s="157"/>
      <c r="D58" s="157">
        <f>'将来負担比率（分子）の構造'!I$50</f>
        <v>28222</v>
      </c>
      <c r="E58" s="157"/>
      <c r="F58" s="157"/>
      <c r="G58" s="157">
        <f>'将来負担比率（分子）の構造'!J$50</f>
        <v>29359</v>
      </c>
      <c r="H58" s="157"/>
      <c r="I58" s="157"/>
      <c r="J58" s="157">
        <f>'将来負担比率（分子）の構造'!K$50</f>
        <v>29642</v>
      </c>
      <c r="K58" s="157"/>
      <c r="L58" s="157"/>
      <c r="M58" s="157">
        <f>'将来負担比率（分子）の構造'!L$50</f>
        <v>29448</v>
      </c>
      <c r="N58" s="157"/>
      <c r="O58" s="157"/>
      <c r="P58" s="157">
        <f>'将来負担比率（分子）の構造'!M$50</f>
        <v>28448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0</v>
      </c>
      <c r="C61" s="157"/>
      <c r="D61" s="157"/>
      <c r="E61" s="157">
        <f>'将来負担比率（分子）の構造'!J$46</f>
        <v>0</v>
      </c>
      <c r="F61" s="157"/>
      <c r="G61" s="157"/>
      <c r="H61" s="157">
        <f>'将来負担比率（分子）の構造'!K$46</f>
        <v>0</v>
      </c>
      <c r="I61" s="157"/>
      <c r="J61" s="157"/>
      <c r="K61" s="157">
        <f>'将来負担比率（分子）の構造'!L$46</f>
        <v>0</v>
      </c>
      <c r="L61" s="157"/>
      <c r="M61" s="157"/>
      <c r="N61" s="157">
        <f>'将来負担比率（分子）の構造'!M$46</f>
        <v>1</v>
      </c>
      <c r="O61" s="157"/>
      <c r="P61" s="157"/>
    </row>
    <row r="62" spans="1:16" x14ac:dyDescent="0.2">
      <c r="A62" s="157" t="s">
        <v>35</v>
      </c>
      <c r="B62" s="157">
        <f>'将来負担比率（分子）の構造'!I$45</f>
        <v>5070</v>
      </c>
      <c r="C62" s="157"/>
      <c r="D62" s="157"/>
      <c r="E62" s="157">
        <f>'将来負担比率（分子）の構造'!J$45</f>
        <v>5063</v>
      </c>
      <c r="F62" s="157"/>
      <c r="G62" s="157"/>
      <c r="H62" s="157">
        <f>'将来負担比率（分子）の構造'!K$45</f>
        <v>5086</v>
      </c>
      <c r="I62" s="157"/>
      <c r="J62" s="157"/>
      <c r="K62" s="157">
        <f>'将来負担比率（分子）の構造'!L$45</f>
        <v>5175</v>
      </c>
      <c r="L62" s="157"/>
      <c r="M62" s="157"/>
      <c r="N62" s="157">
        <f>'将来負担比率（分子）の構造'!M$45</f>
        <v>5244</v>
      </c>
      <c r="O62" s="157"/>
      <c r="P62" s="157"/>
    </row>
    <row r="63" spans="1:16" x14ac:dyDescent="0.2">
      <c r="A63" s="157" t="s">
        <v>34</v>
      </c>
      <c r="B63" s="157">
        <f>'将来負担比率（分子）の構造'!I$44</f>
        <v>137</v>
      </c>
      <c r="C63" s="157"/>
      <c r="D63" s="157"/>
      <c r="E63" s="157">
        <f>'将来負担比率（分子）の構造'!J$44</f>
        <v>127</v>
      </c>
      <c r="F63" s="157"/>
      <c r="G63" s="157"/>
      <c r="H63" s="157">
        <f>'将来負担比率（分子）の構造'!K$44</f>
        <v>118</v>
      </c>
      <c r="I63" s="157"/>
      <c r="J63" s="157"/>
      <c r="K63" s="157">
        <f>'将来負担比率（分子）の構造'!L$44</f>
        <v>108</v>
      </c>
      <c r="L63" s="157"/>
      <c r="M63" s="157"/>
      <c r="N63" s="157">
        <f>'将来負担比率（分子）の構造'!M$44</f>
        <v>98</v>
      </c>
      <c r="O63" s="157"/>
      <c r="P63" s="157"/>
    </row>
    <row r="64" spans="1:16" x14ac:dyDescent="0.2">
      <c r="A64" s="157" t="s">
        <v>33</v>
      </c>
      <c r="B64" s="157">
        <f>'将来負担比率（分子）の構造'!I$43</f>
        <v>12428</v>
      </c>
      <c r="C64" s="157"/>
      <c r="D64" s="157"/>
      <c r="E64" s="157">
        <f>'将来負担比率（分子）の構造'!J$43</f>
        <v>12181</v>
      </c>
      <c r="F64" s="157"/>
      <c r="G64" s="157"/>
      <c r="H64" s="157">
        <f>'将来負担比率（分子）の構造'!K$43</f>
        <v>11374</v>
      </c>
      <c r="I64" s="157"/>
      <c r="J64" s="157"/>
      <c r="K64" s="157">
        <f>'将来負担比率（分子）の構造'!L$43</f>
        <v>11024</v>
      </c>
      <c r="L64" s="157"/>
      <c r="M64" s="157"/>
      <c r="N64" s="157">
        <f>'将来負担比率（分子）の構造'!M$43</f>
        <v>10211</v>
      </c>
      <c r="O64" s="157"/>
      <c r="P64" s="157"/>
    </row>
    <row r="65" spans="1:16" x14ac:dyDescent="0.2">
      <c r="A65" s="157" t="s">
        <v>32</v>
      </c>
      <c r="B65" s="157">
        <f>'将来負担比率（分子）の構造'!I$42</f>
        <v>50</v>
      </c>
      <c r="C65" s="157"/>
      <c r="D65" s="157"/>
      <c r="E65" s="157">
        <f>'将来負担比率（分子）の構造'!J$42</f>
        <v>44</v>
      </c>
      <c r="F65" s="157"/>
      <c r="G65" s="157"/>
      <c r="H65" s="157">
        <f>'将来負担比率（分子）の構造'!K$42</f>
        <v>40</v>
      </c>
      <c r="I65" s="157"/>
      <c r="J65" s="157"/>
      <c r="K65" s="157">
        <f>'将来負担比率（分子）の構造'!L$42</f>
        <v>36</v>
      </c>
      <c r="L65" s="157"/>
      <c r="M65" s="157"/>
      <c r="N65" s="157">
        <f>'将来負担比率（分子）の構造'!M$42</f>
        <v>34</v>
      </c>
      <c r="O65" s="157"/>
      <c r="P65" s="157"/>
    </row>
    <row r="66" spans="1:16" x14ac:dyDescent="0.2">
      <c r="A66" s="157" t="s">
        <v>31</v>
      </c>
      <c r="B66" s="157">
        <f>'将来負担比率（分子）の構造'!I$41</f>
        <v>35929</v>
      </c>
      <c r="C66" s="157"/>
      <c r="D66" s="157"/>
      <c r="E66" s="157">
        <f>'将来負担比率（分子）の構造'!J$41</f>
        <v>35432</v>
      </c>
      <c r="F66" s="157"/>
      <c r="G66" s="157"/>
      <c r="H66" s="157">
        <f>'将来負担比率（分子）の構造'!K$41</f>
        <v>34045</v>
      </c>
      <c r="I66" s="157"/>
      <c r="J66" s="157"/>
      <c r="K66" s="157">
        <f>'将来負担比率（分子）の構造'!L$41</f>
        <v>33045</v>
      </c>
      <c r="L66" s="157"/>
      <c r="M66" s="157"/>
      <c r="N66" s="157">
        <f>'将来負担比率（分子）の構造'!M$41</f>
        <v>33046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9773</v>
      </c>
      <c r="C72" s="161">
        <f>基金残高に係る経年分析!G55</f>
        <v>9480</v>
      </c>
      <c r="D72" s="161">
        <f>基金残高に係る経年分析!H55</f>
        <v>8496</v>
      </c>
    </row>
    <row r="73" spans="1:16" x14ac:dyDescent="0.2">
      <c r="A73" s="160" t="s">
        <v>74</v>
      </c>
      <c r="B73" s="161">
        <f>基金残高に係る経年分析!F56</f>
        <v>2951</v>
      </c>
      <c r="C73" s="161">
        <f>基金残高に係る経年分析!G56</f>
        <v>3039</v>
      </c>
      <c r="D73" s="161">
        <f>基金残高に係る経年分析!H56</f>
        <v>2987</v>
      </c>
    </row>
    <row r="74" spans="1:16" x14ac:dyDescent="0.2">
      <c r="A74" s="160" t="s">
        <v>75</v>
      </c>
      <c r="B74" s="161">
        <f>基金残高に係る経年分析!F57</f>
        <v>18794</v>
      </c>
      <c r="C74" s="161">
        <f>基金残高に係る経年分析!G57</f>
        <v>18898</v>
      </c>
      <c r="D74" s="161">
        <f>基金残高に係る経年分析!H57</f>
        <v>19023</v>
      </c>
    </row>
  </sheetData>
  <sheetProtection algorithmName="SHA-512" hashValue="MvGpNIRosCa+oCCMM79pijPF4tRJFUngYoKngDKPmxLrXqnoziYA79zWYpk2fju8VRHx4mJGYCc4qPNEW713Vg==" saltValue="ygK3+jLSHpJQZnHrAC5M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215</v>
      </c>
      <c r="C5" s="989"/>
      <c r="D5" s="989"/>
      <c r="E5" s="989"/>
      <c r="F5" s="989"/>
      <c r="G5" s="989"/>
      <c r="H5" s="989"/>
      <c r="I5" s="989"/>
      <c r="J5" s="989"/>
      <c r="K5" s="989"/>
      <c r="L5" s="989"/>
      <c r="M5" s="989"/>
      <c r="N5" s="989"/>
      <c r="O5" s="989"/>
      <c r="P5" s="989"/>
      <c r="Q5" s="990"/>
      <c r="R5" s="991">
        <v>4980289</v>
      </c>
      <c r="S5" s="992"/>
      <c r="T5" s="992"/>
      <c r="U5" s="992"/>
      <c r="V5" s="992"/>
      <c r="W5" s="992"/>
      <c r="X5" s="992"/>
      <c r="Y5" s="993"/>
      <c r="Z5" s="994">
        <v>12.9</v>
      </c>
      <c r="AA5" s="994"/>
      <c r="AB5" s="994"/>
      <c r="AC5" s="994"/>
      <c r="AD5" s="995">
        <v>4980289</v>
      </c>
      <c r="AE5" s="995"/>
      <c r="AF5" s="995"/>
      <c r="AG5" s="995"/>
      <c r="AH5" s="995"/>
      <c r="AI5" s="995"/>
      <c r="AJ5" s="995"/>
      <c r="AK5" s="995"/>
      <c r="AL5" s="996">
        <v>24.5</v>
      </c>
      <c r="AM5" s="997"/>
      <c r="AN5" s="997"/>
      <c r="AO5" s="998"/>
      <c r="AP5" s="988" t="s">
        <v>216</v>
      </c>
      <c r="AQ5" s="989"/>
      <c r="AR5" s="989"/>
      <c r="AS5" s="989"/>
      <c r="AT5" s="989"/>
      <c r="AU5" s="989"/>
      <c r="AV5" s="989"/>
      <c r="AW5" s="989"/>
      <c r="AX5" s="989"/>
      <c r="AY5" s="989"/>
      <c r="AZ5" s="989"/>
      <c r="BA5" s="989"/>
      <c r="BB5" s="989"/>
      <c r="BC5" s="989"/>
      <c r="BD5" s="989"/>
      <c r="BE5" s="989"/>
      <c r="BF5" s="990"/>
      <c r="BG5" s="1002">
        <v>4960975</v>
      </c>
      <c r="BH5" s="1003"/>
      <c r="BI5" s="1003"/>
      <c r="BJ5" s="1003"/>
      <c r="BK5" s="1003"/>
      <c r="BL5" s="1003"/>
      <c r="BM5" s="1003"/>
      <c r="BN5" s="1004"/>
      <c r="BO5" s="1005">
        <v>99.6</v>
      </c>
      <c r="BP5" s="1005"/>
      <c r="BQ5" s="1005"/>
      <c r="BR5" s="1005"/>
      <c r="BS5" s="1006">
        <v>64625</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2">
      <c r="B6" s="999" t="s">
        <v>220</v>
      </c>
      <c r="C6" s="1000"/>
      <c r="D6" s="1000"/>
      <c r="E6" s="1000"/>
      <c r="F6" s="1000"/>
      <c r="G6" s="1000"/>
      <c r="H6" s="1000"/>
      <c r="I6" s="1000"/>
      <c r="J6" s="1000"/>
      <c r="K6" s="1000"/>
      <c r="L6" s="1000"/>
      <c r="M6" s="1000"/>
      <c r="N6" s="1000"/>
      <c r="O6" s="1000"/>
      <c r="P6" s="1000"/>
      <c r="Q6" s="1001"/>
      <c r="R6" s="1002">
        <v>465160</v>
      </c>
      <c r="S6" s="1003"/>
      <c r="T6" s="1003"/>
      <c r="U6" s="1003"/>
      <c r="V6" s="1003"/>
      <c r="W6" s="1003"/>
      <c r="X6" s="1003"/>
      <c r="Y6" s="1004"/>
      <c r="Z6" s="1005">
        <v>1.2</v>
      </c>
      <c r="AA6" s="1005"/>
      <c r="AB6" s="1005"/>
      <c r="AC6" s="1005"/>
      <c r="AD6" s="1006">
        <v>465160</v>
      </c>
      <c r="AE6" s="1006"/>
      <c r="AF6" s="1006"/>
      <c r="AG6" s="1006"/>
      <c r="AH6" s="1006"/>
      <c r="AI6" s="1006"/>
      <c r="AJ6" s="1006"/>
      <c r="AK6" s="1006"/>
      <c r="AL6" s="1007">
        <v>2.2999999999999998</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4960975</v>
      </c>
      <c r="BH6" s="1003"/>
      <c r="BI6" s="1003"/>
      <c r="BJ6" s="1003"/>
      <c r="BK6" s="1003"/>
      <c r="BL6" s="1003"/>
      <c r="BM6" s="1003"/>
      <c r="BN6" s="1004"/>
      <c r="BO6" s="1005">
        <v>99.6</v>
      </c>
      <c r="BP6" s="1005"/>
      <c r="BQ6" s="1005"/>
      <c r="BR6" s="1005"/>
      <c r="BS6" s="1006">
        <v>64625</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262074</v>
      </c>
      <c r="CS6" s="1003"/>
      <c r="CT6" s="1003"/>
      <c r="CU6" s="1003"/>
      <c r="CV6" s="1003"/>
      <c r="CW6" s="1003"/>
      <c r="CX6" s="1003"/>
      <c r="CY6" s="1004"/>
      <c r="CZ6" s="996">
        <v>0.7</v>
      </c>
      <c r="DA6" s="997"/>
      <c r="DB6" s="997"/>
      <c r="DC6" s="1013"/>
      <c r="DD6" s="1011">
        <v>33770</v>
      </c>
      <c r="DE6" s="1003"/>
      <c r="DF6" s="1003"/>
      <c r="DG6" s="1003"/>
      <c r="DH6" s="1003"/>
      <c r="DI6" s="1003"/>
      <c r="DJ6" s="1003"/>
      <c r="DK6" s="1003"/>
      <c r="DL6" s="1003"/>
      <c r="DM6" s="1003"/>
      <c r="DN6" s="1003"/>
      <c r="DO6" s="1003"/>
      <c r="DP6" s="1004"/>
      <c r="DQ6" s="1011">
        <v>257390</v>
      </c>
      <c r="DR6" s="1003"/>
      <c r="DS6" s="1003"/>
      <c r="DT6" s="1003"/>
      <c r="DU6" s="1003"/>
      <c r="DV6" s="1003"/>
      <c r="DW6" s="1003"/>
      <c r="DX6" s="1003"/>
      <c r="DY6" s="1003"/>
      <c r="DZ6" s="1003"/>
      <c r="EA6" s="1003"/>
      <c r="EB6" s="1003"/>
      <c r="EC6" s="1012"/>
    </row>
    <row r="7" spans="2:143" ht="11.25" customHeight="1" x14ac:dyDescent="0.2">
      <c r="B7" s="999" t="s">
        <v>223</v>
      </c>
      <c r="C7" s="1000"/>
      <c r="D7" s="1000"/>
      <c r="E7" s="1000"/>
      <c r="F7" s="1000"/>
      <c r="G7" s="1000"/>
      <c r="H7" s="1000"/>
      <c r="I7" s="1000"/>
      <c r="J7" s="1000"/>
      <c r="K7" s="1000"/>
      <c r="L7" s="1000"/>
      <c r="M7" s="1000"/>
      <c r="N7" s="1000"/>
      <c r="O7" s="1000"/>
      <c r="P7" s="1000"/>
      <c r="Q7" s="1001"/>
      <c r="R7" s="1002">
        <v>2453</v>
      </c>
      <c r="S7" s="1003"/>
      <c r="T7" s="1003"/>
      <c r="U7" s="1003"/>
      <c r="V7" s="1003"/>
      <c r="W7" s="1003"/>
      <c r="X7" s="1003"/>
      <c r="Y7" s="1004"/>
      <c r="Z7" s="1005">
        <v>0</v>
      </c>
      <c r="AA7" s="1005"/>
      <c r="AB7" s="1005"/>
      <c r="AC7" s="1005"/>
      <c r="AD7" s="1006">
        <v>2453</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1843774</v>
      </c>
      <c r="BH7" s="1003"/>
      <c r="BI7" s="1003"/>
      <c r="BJ7" s="1003"/>
      <c r="BK7" s="1003"/>
      <c r="BL7" s="1003"/>
      <c r="BM7" s="1003"/>
      <c r="BN7" s="1004"/>
      <c r="BO7" s="1005">
        <v>37</v>
      </c>
      <c r="BP7" s="1005"/>
      <c r="BQ7" s="1005"/>
      <c r="BR7" s="1005"/>
      <c r="BS7" s="1006">
        <v>64625</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5601907</v>
      </c>
      <c r="CS7" s="1003"/>
      <c r="CT7" s="1003"/>
      <c r="CU7" s="1003"/>
      <c r="CV7" s="1003"/>
      <c r="CW7" s="1003"/>
      <c r="CX7" s="1003"/>
      <c r="CY7" s="1004"/>
      <c r="CZ7" s="1005">
        <v>15.2</v>
      </c>
      <c r="DA7" s="1005"/>
      <c r="DB7" s="1005"/>
      <c r="DC7" s="1005"/>
      <c r="DD7" s="1011">
        <v>182081</v>
      </c>
      <c r="DE7" s="1003"/>
      <c r="DF7" s="1003"/>
      <c r="DG7" s="1003"/>
      <c r="DH7" s="1003"/>
      <c r="DI7" s="1003"/>
      <c r="DJ7" s="1003"/>
      <c r="DK7" s="1003"/>
      <c r="DL7" s="1003"/>
      <c r="DM7" s="1003"/>
      <c r="DN7" s="1003"/>
      <c r="DO7" s="1003"/>
      <c r="DP7" s="1004"/>
      <c r="DQ7" s="1011">
        <v>3605863</v>
      </c>
      <c r="DR7" s="1003"/>
      <c r="DS7" s="1003"/>
      <c r="DT7" s="1003"/>
      <c r="DU7" s="1003"/>
      <c r="DV7" s="1003"/>
      <c r="DW7" s="1003"/>
      <c r="DX7" s="1003"/>
      <c r="DY7" s="1003"/>
      <c r="DZ7" s="1003"/>
      <c r="EA7" s="1003"/>
      <c r="EB7" s="1003"/>
      <c r="EC7" s="1012"/>
    </row>
    <row r="8" spans="2:143" ht="11.25" customHeight="1" x14ac:dyDescent="0.2">
      <c r="B8" s="999" t="s">
        <v>226</v>
      </c>
      <c r="C8" s="1000"/>
      <c r="D8" s="1000"/>
      <c r="E8" s="1000"/>
      <c r="F8" s="1000"/>
      <c r="G8" s="1000"/>
      <c r="H8" s="1000"/>
      <c r="I8" s="1000"/>
      <c r="J8" s="1000"/>
      <c r="K8" s="1000"/>
      <c r="L8" s="1000"/>
      <c r="M8" s="1000"/>
      <c r="N8" s="1000"/>
      <c r="O8" s="1000"/>
      <c r="P8" s="1000"/>
      <c r="Q8" s="1001"/>
      <c r="R8" s="1002">
        <v>34172</v>
      </c>
      <c r="S8" s="1003"/>
      <c r="T8" s="1003"/>
      <c r="U8" s="1003"/>
      <c r="V8" s="1003"/>
      <c r="W8" s="1003"/>
      <c r="X8" s="1003"/>
      <c r="Y8" s="1004"/>
      <c r="Z8" s="1005">
        <v>0.1</v>
      </c>
      <c r="AA8" s="1005"/>
      <c r="AB8" s="1005"/>
      <c r="AC8" s="1005"/>
      <c r="AD8" s="1006">
        <v>34172</v>
      </c>
      <c r="AE8" s="1006"/>
      <c r="AF8" s="1006"/>
      <c r="AG8" s="1006"/>
      <c r="AH8" s="1006"/>
      <c r="AI8" s="1006"/>
      <c r="AJ8" s="1006"/>
      <c r="AK8" s="1006"/>
      <c r="AL8" s="1007">
        <v>0.2</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76512</v>
      </c>
      <c r="BH8" s="1003"/>
      <c r="BI8" s="1003"/>
      <c r="BJ8" s="1003"/>
      <c r="BK8" s="1003"/>
      <c r="BL8" s="1003"/>
      <c r="BM8" s="1003"/>
      <c r="BN8" s="1004"/>
      <c r="BO8" s="1005">
        <v>1.5</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8281025</v>
      </c>
      <c r="CS8" s="1003"/>
      <c r="CT8" s="1003"/>
      <c r="CU8" s="1003"/>
      <c r="CV8" s="1003"/>
      <c r="CW8" s="1003"/>
      <c r="CX8" s="1003"/>
      <c r="CY8" s="1004"/>
      <c r="CZ8" s="1005">
        <v>22.4</v>
      </c>
      <c r="DA8" s="1005"/>
      <c r="DB8" s="1005"/>
      <c r="DC8" s="1005"/>
      <c r="DD8" s="1011">
        <v>323284</v>
      </c>
      <c r="DE8" s="1003"/>
      <c r="DF8" s="1003"/>
      <c r="DG8" s="1003"/>
      <c r="DH8" s="1003"/>
      <c r="DI8" s="1003"/>
      <c r="DJ8" s="1003"/>
      <c r="DK8" s="1003"/>
      <c r="DL8" s="1003"/>
      <c r="DM8" s="1003"/>
      <c r="DN8" s="1003"/>
      <c r="DO8" s="1003"/>
      <c r="DP8" s="1004"/>
      <c r="DQ8" s="1011">
        <v>5027116</v>
      </c>
      <c r="DR8" s="1003"/>
      <c r="DS8" s="1003"/>
      <c r="DT8" s="1003"/>
      <c r="DU8" s="1003"/>
      <c r="DV8" s="1003"/>
      <c r="DW8" s="1003"/>
      <c r="DX8" s="1003"/>
      <c r="DY8" s="1003"/>
      <c r="DZ8" s="1003"/>
      <c r="EA8" s="1003"/>
      <c r="EB8" s="1003"/>
      <c r="EC8" s="1012"/>
    </row>
    <row r="9" spans="2:143" ht="11.25" customHeight="1" x14ac:dyDescent="0.2">
      <c r="B9" s="999" t="s">
        <v>229</v>
      </c>
      <c r="C9" s="1000"/>
      <c r="D9" s="1000"/>
      <c r="E9" s="1000"/>
      <c r="F9" s="1000"/>
      <c r="G9" s="1000"/>
      <c r="H9" s="1000"/>
      <c r="I9" s="1000"/>
      <c r="J9" s="1000"/>
      <c r="K9" s="1000"/>
      <c r="L9" s="1000"/>
      <c r="M9" s="1000"/>
      <c r="N9" s="1000"/>
      <c r="O9" s="1000"/>
      <c r="P9" s="1000"/>
      <c r="Q9" s="1001"/>
      <c r="R9" s="1002">
        <v>55604</v>
      </c>
      <c r="S9" s="1003"/>
      <c r="T9" s="1003"/>
      <c r="U9" s="1003"/>
      <c r="V9" s="1003"/>
      <c r="W9" s="1003"/>
      <c r="X9" s="1003"/>
      <c r="Y9" s="1004"/>
      <c r="Z9" s="1005">
        <v>0.1</v>
      </c>
      <c r="AA9" s="1005"/>
      <c r="AB9" s="1005"/>
      <c r="AC9" s="1005"/>
      <c r="AD9" s="1006">
        <v>55604</v>
      </c>
      <c r="AE9" s="1006"/>
      <c r="AF9" s="1006"/>
      <c r="AG9" s="1006"/>
      <c r="AH9" s="1006"/>
      <c r="AI9" s="1006"/>
      <c r="AJ9" s="1006"/>
      <c r="AK9" s="1006"/>
      <c r="AL9" s="1007">
        <v>0.3</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1429874</v>
      </c>
      <c r="BH9" s="1003"/>
      <c r="BI9" s="1003"/>
      <c r="BJ9" s="1003"/>
      <c r="BK9" s="1003"/>
      <c r="BL9" s="1003"/>
      <c r="BM9" s="1003"/>
      <c r="BN9" s="1004"/>
      <c r="BO9" s="1005">
        <v>28.7</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5151669</v>
      </c>
      <c r="CS9" s="1003"/>
      <c r="CT9" s="1003"/>
      <c r="CU9" s="1003"/>
      <c r="CV9" s="1003"/>
      <c r="CW9" s="1003"/>
      <c r="CX9" s="1003"/>
      <c r="CY9" s="1004"/>
      <c r="CZ9" s="1005">
        <v>13.9</v>
      </c>
      <c r="DA9" s="1005"/>
      <c r="DB9" s="1005"/>
      <c r="DC9" s="1005"/>
      <c r="DD9" s="1011">
        <v>1556122</v>
      </c>
      <c r="DE9" s="1003"/>
      <c r="DF9" s="1003"/>
      <c r="DG9" s="1003"/>
      <c r="DH9" s="1003"/>
      <c r="DI9" s="1003"/>
      <c r="DJ9" s="1003"/>
      <c r="DK9" s="1003"/>
      <c r="DL9" s="1003"/>
      <c r="DM9" s="1003"/>
      <c r="DN9" s="1003"/>
      <c r="DO9" s="1003"/>
      <c r="DP9" s="1004"/>
      <c r="DQ9" s="1011">
        <v>2369484</v>
      </c>
      <c r="DR9" s="1003"/>
      <c r="DS9" s="1003"/>
      <c r="DT9" s="1003"/>
      <c r="DU9" s="1003"/>
      <c r="DV9" s="1003"/>
      <c r="DW9" s="1003"/>
      <c r="DX9" s="1003"/>
      <c r="DY9" s="1003"/>
      <c r="DZ9" s="1003"/>
      <c r="EA9" s="1003"/>
      <c r="EB9" s="1003"/>
      <c r="EC9" s="1012"/>
    </row>
    <row r="10" spans="2:143" ht="11.25" customHeight="1" x14ac:dyDescent="0.2">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111100</v>
      </c>
      <c r="BH10" s="1003"/>
      <c r="BI10" s="1003"/>
      <c r="BJ10" s="1003"/>
      <c r="BK10" s="1003"/>
      <c r="BL10" s="1003"/>
      <c r="BM10" s="1003"/>
      <c r="BN10" s="1004"/>
      <c r="BO10" s="1005">
        <v>2.2000000000000002</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t="s">
        <v>122</v>
      </c>
      <c r="CS10" s="1003"/>
      <c r="CT10" s="1003"/>
      <c r="CU10" s="1003"/>
      <c r="CV10" s="1003"/>
      <c r="CW10" s="1003"/>
      <c r="CX10" s="1003"/>
      <c r="CY10" s="1004"/>
      <c r="CZ10" s="1005" t="s">
        <v>122</v>
      </c>
      <c r="DA10" s="1005"/>
      <c r="DB10" s="1005"/>
      <c r="DC10" s="1005"/>
      <c r="DD10" s="1011" t="s">
        <v>122</v>
      </c>
      <c r="DE10" s="1003"/>
      <c r="DF10" s="1003"/>
      <c r="DG10" s="1003"/>
      <c r="DH10" s="1003"/>
      <c r="DI10" s="1003"/>
      <c r="DJ10" s="1003"/>
      <c r="DK10" s="1003"/>
      <c r="DL10" s="1003"/>
      <c r="DM10" s="1003"/>
      <c r="DN10" s="1003"/>
      <c r="DO10" s="1003"/>
      <c r="DP10" s="1004"/>
      <c r="DQ10" s="1011" t="s">
        <v>122</v>
      </c>
      <c r="DR10" s="1003"/>
      <c r="DS10" s="1003"/>
      <c r="DT10" s="1003"/>
      <c r="DU10" s="1003"/>
      <c r="DV10" s="1003"/>
      <c r="DW10" s="1003"/>
      <c r="DX10" s="1003"/>
      <c r="DY10" s="1003"/>
      <c r="DZ10" s="1003"/>
      <c r="EA10" s="1003"/>
      <c r="EB10" s="1003"/>
      <c r="EC10" s="1012"/>
    </row>
    <row r="11" spans="2:143" ht="11.25" customHeight="1" x14ac:dyDescent="0.2">
      <c r="B11" s="999" t="s">
        <v>235</v>
      </c>
      <c r="C11" s="1000"/>
      <c r="D11" s="1000"/>
      <c r="E11" s="1000"/>
      <c r="F11" s="1000"/>
      <c r="G11" s="1000"/>
      <c r="H11" s="1000"/>
      <c r="I11" s="1000"/>
      <c r="J11" s="1000"/>
      <c r="K11" s="1000"/>
      <c r="L11" s="1000"/>
      <c r="M11" s="1000"/>
      <c r="N11" s="1000"/>
      <c r="O11" s="1000"/>
      <c r="P11" s="1000"/>
      <c r="Q11" s="1001"/>
      <c r="R11" s="1002">
        <v>1120536</v>
      </c>
      <c r="S11" s="1003"/>
      <c r="T11" s="1003"/>
      <c r="U11" s="1003"/>
      <c r="V11" s="1003"/>
      <c r="W11" s="1003"/>
      <c r="X11" s="1003"/>
      <c r="Y11" s="1004"/>
      <c r="Z11" s="1007">
        <v>2.9</v>
      </c>
      <c r="AA11" s="1008"/>
      <c r="AB11" s="1008"/>
      <c r="AC11" s="1014"/>
      <c r="AD11" s="1011">
        <v>1120536</v>
      </c>
      <c r="AE11" s="1003"/>
      <c r="AF11" s="1003"/>
      <c r="AG11" s="1003"/>
      <c r="AH11" s="1003"/>
      <c r="AI11" s="1003"/>
      <c r="AJ11" s="1003"/>
      <c r="AK11" s="1004"/>
      <c r="AL11" s="1007">
        <v>5.5</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226288</v>
      </c>
      <c r="BH11" s="1003"/>
      <c r="BI11" s="1003"/>
      <c r="BJ11" s="1003"/>
      <c r="BK11" s="1003"/>
      <c r="BL11" s="1003"/>
      <c r="BM11" s="1003"/>
      <c r="BN11" s="1004"/>
      <c r="BO11" s="1005">
        <v>4.5</v>
      </c>
      <c r="BP11" s="1005"/>
      <c r="BQ11" s="1005"/>
      <c r="BR11" s="1005"/>
      <c r="BS11" s="1006">
        <v>64625</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2989239</v>
      </c>
      <c r="CS11" s="1003"/>
      <c r="CT11" s="1003"/>
      <c r="CU11" s="1003"/>
      <c r="CV11" s="1003"/>
      <c r="CW11" s="1003"/>
      <c r="CX11" s="1003"/>
      <c r="CY11" s="1004"/>
      <c r="CZ11" s="1005">
        <v>8.1</v>
      </c>
      <c r="DA11" s="1005"/>
      <c r="DB11" s="1005"/>
      <c r="DC11" s="1005"/>
      <c r="DD11" s="1011">
        <v>1482659</v>
      </c>
      <c r="DE11" s="1003"/>
      <c r="DF11" s="1003"/>
      <c r="DG11" s="1003"/>
      <c r="DH11" s="1003"/>
      <c r="DI11" s="1003"/>
      <c r="DJ11" s="1003"/>
      <c r="DK11" s="1003"/>
      <c r="DL11" s="1003"/>
      <c r="DM11" s="1003"/>
      <c r="DN11" s="1003"/>
      <c r="DO11" s="1003"/>
      <c r="DP11" s="1004"/>
      <c r="DQ11" s="1011">
        <v>1194108</v>
      </c>
      <c r="DR11" s="1003"/>
      <c r="DS11" s="1003"/>
      <c r="DT11" s="1003"/>
      <c r="DU11" s="1003"/>
      <c r="DV11" s="1003"/>
      <c r="DW11" s="1003"/>
      <c r="DX11" s="1003"/>
      <c r="DY11" s="1003"/>
      <c r="DZ11" s="1003"/>
      <c r="EA11" s="1003"/>
      <c r="EB11" s="1003"/>
      <c r="EC11" s="1012"/>
    </row>
    <row r="12" spans="2:143" ht="11.25" customHeight="1" x14ac:dyDescent="0.2">
      <c r="B12" s="999" t="s">
        <v>238</v>
      </c>
      <c r="C12" s="1000"/>
      <c r="D12" s="1000"/>
      <c r="E12" s="1000"/>
      <c r="F12" s="1000"/>
      <c r="G12" s="1000"/>
      <c r="H12" s="1000"/>
      <c r="I12" s="1000"/>
      <c r="J12" s="1000"/>
      <c r="K12" s="1000"/>
      <c r="L12" s="1000"/>
      <c r="M12" s="1000"/>
      <c r="N12" s="1000"/>
      <c r="O12" s="1000"/>
      <c r="P12" s="1000"/>
      <c r="Q12" s="1001"/>
      <c r="R12" s="1002">
        <v>14192</v>
      </c>
      <c r="S12" s="1003"/>
      <c r="T12" s="1003"/>
      <c r="U12" s="1003"/>
      <c r="V12" s="1003"/>
      <c r="W12" s="1003"/>
      <c r="X12" s="1003"/>
      <c r="Y12" s="1004"/>
      <c r="Z12" s="1005">
        <v>0</v>
      </c>
      <c r="AA12" s="1005"/>
      <c r="AB12" s="1005"/>
      <c r="AC12" s="1005"/>
      <c r="AD12" s="1006">
        <v>14192</v>
      </c>
      <c r="AE12" s="1006"/>
      <c r="AF12" s="1006"/>
      <c r="AG12" s="1006"/>
      <c r="AH12" s="1006"/>
      <c r="AI12" s="1006"/>
      <c r="AJ12" s="1006"/>
      <c r="AK12" s="1006"/>
      <c r="AL12" s="1007">
        <v>0.1</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2599901</v>
      </c>
      <c r="BH12" s="1003"/>
      <c r="BI12" s="1003"/>
      <c r="BJ12" s="1003"/>
      <c r="BK12" s="1003"/>
      <c r="BL12" s="1003"/>
      <c r="BM12" s="1003"/>
      <c r="BN12" s="1004"/>
      <c r="BO12" s="1005">
        <v>52.2</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809304</v>
      </c>
      <c r="CS12" s="1003"/>
      <c r="CT12" s="1003"/>
      <c r="CU12" s="1003"/>
      <c r="CV12" s="1003"/>
      <c r="CW12" s="1003"/>
      <c r="CX12" s="1003"/>
      <c r="CY12" s="1004"/>
      <c r="CZ12" s="1005">
        <v>2.2000000000000002</v>
      </c>
      <c r="DA12" s="1005"/>
      <c r="DB12" s="1005"/>
      <c r="DC12" s="1005"/>
      <c r="DD12" s="1011">
        <v>225894</v>
      </c>
      <c r="DE12" s="1003"/>
      <c r="DF12" s="1003"/>
      <c r="DG12" s="1003"/>
      <c r="DH12" s="1003"/>
      <c r="DI12" s="1003"/>
      <c r="DJ12" s="1003"/>
      <c r="DK12" s="1003"/>
      <c r="DL12" s="1003"/>
      <c r="DM12" s="1003"/>
      <c r="DN12" s="1003"/>
      <c r="DO12" s="1003"/>
      <c r="DP12" s="1004"/>
      <c r="DQ12" s="1011">
        <v>524063</v>
      </c>
      <c r="DR12" s="1003"/>
      <c r="DS12" s="1003"/>
      <c r="DT12" s="1003"/>
      <c r="DU12" s="1003"/>
      <c r="DV12" s="1003"/>
      <c r="DW12" s="1003"/>
      <c r="DX12" s="1003"/>
      <c r="DY12" s="1003"/>
      <c r="DZ12" s="1003"/>
      <c r="EA12" s="1003"/>
      <c r="EB12" s="1003"/>
      <c r="EC12" s="1012"/>
    </row>
    <row r="13" spans="2:143" ht="11.25" customHeight="1" x14ac:dyDescent="0.2">
      <c r="B13" s="999" t="s">
        <v>241</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2579185</v>
      </c>
      <c r="BH13" s="1003"/>
      <c r="BI13" s="1003"/>
      <c r="BJ13" s="1003"/>
      <c r="BK13" s="1003"/>
      <c r="BL13" s="1003"/>
      <c r="BM13" s="1003"/>
      <c r="BN13" s="1004"/>
      <c r="BO13" s="1005">
        <v>51.8</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3180543</v>
      </c>
      <c r="CS13" s="1003"/>
      <c r="CT13" s="1003"/>
      <c r="CU13" s="1003"/>
      <c r="CV13" s="1003"/>
      <c r="CW13" s="1003"/>
      <c r="CX13" s="1003"/>
      <c r="CY13" s="1004"/>
      <c r="CZ13" s="1005">
        <v>8.6</v>
      </c>
      <c r="DA13" s="1005"/>
      <c r="DB13" s="1005"/>
      <c r="DC13" s="1005"/>
      <c r="DD13" s="1011">
        <v>1223742</v>
      </c>
      <c r="DE13" s="1003"/>
      <c r="DF13" s="1003"/>
      <c r="DG13" s="1003"/>
      <c r="DH13" s="1003"/>
      <c r="DI13" s="1003"/>
      <c r="DJ13" s="1003"/>
      <c r="DK13" s="1003"/>
      <c r="DL13" s="1003"/>
      <c r="DM13" s="1003"/>
      <c r="DN13" s="1003"/>
      <c r="DO13" s="1003"/>
      <c r="DP13" s="1004"/>
      <c r="DQ13" s="1011">
        <v>1860122</v>
      </c>
      <c r="DR13" s="1003"/>
      <c r="DS13" s="1003"/>
      <c r="DT13" s="1003"/>
      <c r="DU13" s="1003"/>
      <c r="DV13" s="1003"/>
      <c r="DW13" s="1003"/>
      <c r="DX13" s="1003"/>
      <c r="DY13" s="1003"/>
      <c r="DZ13" s="1003"/>
      <c r="EA13" s="1003"/>
      <c r="EB13" s="1003"/>
      <c r="EC13" s="1012"/>
    </row>
    <row r="14" spans="2:143" ht="11.25" customHeight="1" x14ac:dyDescent="0.2">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215883</v>
      </c>
      <c r="BH14" s="1003"/>
      <c r="BI14" s="1003"/>
      <c r="BJ14" s="1003"/>
      <c r="BK14" s="1003"/>
      <c r="BL14" s="1003"/>
      <c r="BM14" s="1003"/>
      <c r="BN14" s="1004"/>
      <c r="BO14" s="1005">
        <v>4.3</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1410297</v>
      </c>
      <c r="CS14" s="1003"/>
      <c r="CT14" s="1003"/>
      <c r="CU14" s="1003"/>
      <c r="CV14" s="1003"/>
      <c r="CW14" s="1003"/>
      <c r="CX14" s="1003"/>
      <c r="CY14" s="1004"/>
      <c r="CZ14" s="1005">
        <v>3.8</v>
      </c>
      <c r="DA14" s="1005"/>
      <c r="DB14" s="1005"/>
      <c r="DC14" s="1005"/>
      <c r="DD14" s="1011">
        <v>325850</v>
      </c>
      <c r="DE14" s="1003"/>
      <c r="DF14" s="1003"/>
      <c r="DG14" s="1003"/>
      <c r="DH14" s="1003"/>
      <c r="DI14" s="1003"/>
      <c r="DJ14" s="1003"/>
      <c r="DK14" s="1003"/>
      <c r="DL14" s="1003"/>
      <c r="DM14" s="1003"/>
      <c r="DN14" s="1003"/>
      <c r="DO14" s="1003"/>
      <c r="DP14" s="1004"/>
      <c r="DQ14" s="1011">
        <v>1043106</v>
      </c>
      <c r="DR14" s="1003"/>
      <c r="DS14" s="1003"/>
      <c r="DT14" s="1003"/>
      <c r="DU14" s="1003"/>
      <c r="DV14" s="1003"/>
      <c r="DW14" s="1003"/>
      <c r="DX14" s="1003"/>
      <c r="DY14" s="1003"/>
      <c r="DZ14" s="1003"/>
      <c r="EA14" s="1003"/>
      <c r="EB14" s="1003"/>
      <c r="EC14" s="1012"/>
    </row>
    <row r="15" spans="2:143" ht="11.25" customHeight="1" x14ac:dyDescent="0.2">
      <c r="B15" s="999" t="s">
        <v>247</v>
      </c>
      <c r="C15" s="1000"/>
      <c r="D15" s="1000"/>
      <c r="E15" s="1000"/>
      <c r="F15" s="1000"/>
      <c r="G15" s="1000"/>
      <c r="H15" s="1000"/>
      <c r="I15" s="1000"/>
      <c r="J15" s="1000"/>
      <c r="K15" s="1000"/>
      <c r="L15" s="1000"/>
      <c r="M15" s="1000"/>
      <c r="N15" s="1000"/>
      <c r="O15" s="1000"/>
      <c r="P15" s="1000"/>
      <c r="Q15" s="1001"/>
      <c r="R15" s="1002">
        <v>36715</v>
      </c>
      <c r="S15" s="1003"/>
      <c r="T15" s="1003"/>
      <c r="U15" s="1003"/>
      <c r="V15" s="1003"/>
      <c r="W15" s="1003"/>
      <c r="X15" s="1003"/>
      <c r="Y15" s="1004"/>
      <c r="Z15" s="1005">
        <v>0.1</v>
      </c>
      <c r="AA15" s="1005"/>
      <c r="AB15" s="1005"/>
      <c r="AC15" s="1005"/>
      <c r="AD15" s="1006">
        <v>36715</v>
      </c>
      <c r="AE15" s="1006"/>
      <c r="AF15" s="1006"/>
      <c r="AG15" s="1006"/>
      <c r="AH15" s="1006"/>
      <c r="AI15" s="1006"/>
      <c r="AJ15" s="1006"/>
      <c r="AK15" s="1006"/>
      <c r="AL15" s="1007">
        <v>0.2</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301029</v>
      </c>
      <c r="BH15" s="1003"/>
      <c r="BI15" s="1003"/>
      <c r="BJ15" s="1003"/>
      <c r="BK15" s="1003"/>
      <c r="BL15" s="1003"/>
      <c r="BM15" s="1003"/>
      <c r="BN15" s="1004"/>
      <c r="BO15" s="1005">
        <v>6</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4142848</v>
      </c>
      <c r="CS15" s="1003"/>
      <c r="CT15" s="1003"/>
      <c r="CU15" s="1003"/>
      <c r="CV15" s="1003"/>
      <c r="CW15" s="1003"/>
      <c r="CX15" s="1003"/>
      <c r="CY15" s="1004"/>
      <c r="CZ15" s="1005">
        <v>11.2</v>
      </c>
      <c r="DA15" s="1005"/>
      <c r="DB15" s="1005"/>
      <c r="DC15" s="1005"/>
      <c r="DD15" s="1011">
        <v>1018402</v>
      </c>
      <c r="DE15" s="1003"/>
      <c r="DF15" s="1003"/>
      <c r="DG15" s="1003"/>
      <c r="DH15" s="1003"/>
      <c r="DI15" s="1003"/>
      <c r="DJ15" s="1003"/>
      <c r="DK15" s="1003"/>
      <c r="DL15" s="1003"/>
      <c r="DM15" s="1003"/>
      <c r="DN15" s="1003"/>
      <c r="DO15" s="1003"/>
      <c r="DP15" s="1004"/>
      <c r="DQ15" s="1011">
        <v>2614580</v>
      </c>
      <c r="DR15" s="1003"/>
      <c r="DS15" s="1003"/>
      <c r="DT15" s="1003"/>
      <c r="DU15" s="1003"/>
      <c r="DV15" s="1003"/>
      <c r="DW15" s="1003"/>
      <c r="DX15" s="1003"/>
      <c r="DY15" s="1003"/>
      <c r="DZ15" s="1003"/>
      <c r="EA15" s="1003"/>
      <c r="EB15" s="1003"/>
      <c r="EC15" s="1012"/>
    </row>
    <row r="16" spans="2:143" ht="11.25" customHeight="1" x14ac:dyDescent="0.2">
      <c r="B16" s="999" t="s">
        <v>250</v>
      </c>
      <c r="C16" s="1000"/>
      <c r="D16" s="1000"/>
      <c r="E16" s="1000"/>
      <c r="F16" s="1000"/>
      <c r="G16" s="1000"/>
      <c r="H16" s="1000"/>
      <c r="I16" s="1000"/>
      <c r="J16" s="1000"/>
      <c r="K16" s="1000"/>
      <c r="L16" s="1000"/>
      <c r="M16" s="1000"/>
      <c r="N16" s="1000"/>
      <c r="O16" s="1000"/>
      <c r="P16" s="1000"/>
      <c r="Q16" s="1001"/>
      <c r="R16" s="1002">
        <v>107130</v>
      </c>
      <c r="S16" s="1003"/>
      <c r="T16" s="1003"/>
      <c r="U16" s="1003"/>
      <c r="V16" s="1003"/>
      <c r="W16" s="1003"/>
      <c r="X16" s="1003"/>
      <c r="Y16" s="1004"/>
      <c r="Z16" s="1005">
        <v>0.3</v>
      </c>
      <c r="AA16" s="1005"/>
      <c r="AB16" s="1005"/>
      <c r="AC16" s="1005"/>
      <c r="AD16" s="1006">
        <v>107130</v>
      </c>
      <c r="AE16" s="1006"/>
      <c r="AF16" s="1006"/>
      <c r="AG16" s="1006"/>
      <c r="AH16" s="1006"/>
      <c r="AI16" s="1006"/>
      <c r="AJ16" s="1006"/>
      <c r="AK16" s="1006"/>
      <c r="AL16" s="1007">
        <v>0.5</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v>388</v>
      </c>
      <c r="BH16" s="1003"/>
      <c r="BI16" s="1003"/>
      <c r="BJ16" s="1003"/>
      <c r="BK16" s="1003"/>
      <c r="BL16" s="1003"/>
      <c r="BM16" s="1003"/>
      <c r="BN16" s="1004"/>
      <c r="BO16" s="1005">
        <v>0</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64364</v>
      </c>
      <c r="CS16" s="1003"/>
      <c r="CT16" s="1003"/>
      <c r="CU16" s="1003"/>
      <c r="CV16" s="1003"/>
      <c r="CW16" s="1003"/>
      <c r="CX16" s="1003"/>
      <c r="CY16" s="1004"/>
      <c r="CZ16" s="1005">
        <v>0.2</v>
      </c>
      <c r="DA16" s="1005"/>
      <c r="DB16" s="1005"/>
      <c r="DC16" s="1005"/>
      <c r="DD16" s="1011" t="s">
        <v>122</v>
      </c>
      <c r="DE16" s="1003"/>
      <c r="DF16" s="1003"/>
      <c r="DG16" s="1003"/>
      <c r="DH16" s="1003"/>
      <c r="DI16" s="1003"/>
      <c r="DJ16" s="1003"/>
      <c r="DK16" s="1003"/>
      <c r="DL16" s="1003"/>
      <c r="DM16" s="1003"/>
      <c r="DN16" s="1003"/>
      <c r="DO16" s="1003"/>
      <c r="DP16" s="1004"/>
      <c r="DQ16" s="1011">
        <v>22152</v>
      </c>
      <c r="DR16" s="1003"/>
      <c r="DS16" s="1003"/>
      <c r="DT16" s="1003"/>
      <c r="DU16" s="1003"/>
      <c r="DV16" s="1003"/>
      <c r="DW16" s="1003"/>
      <c r="DX16" s="1003"/>
      <c r="DY16" s="1003"/>
      <c r="DZ16" s="1003"/>
      <c r="EA16" s="1003"/>
      <c r="EB16" s="1003"/>
      <c r="EC16" s="1012"/>
    </row>
    <row r="17" spans="2:133" ht="11.25" customHeight="1" x14ac:dyDescent="0.2">
      <c r="B17" s="999" t="s">
        <v>253</v>
      </c>
      <c r="C17" s="1000"/>
      <c r="D17" s="1000"/>
      <c r="E17" s="1000"/>
      <c r="F17" s="1000"/>
      <c r="G17" s="1000"/>
      <c r="H17" s="1000"/>
      <c r="I17" s="1000"/>
      <c r="J17" s="1000"/>
      <c r="K17" s="1000"/>
      <c r="L17" s="1000"/>
      <c r="M17" s="1000"/>
      <c r="N17" s="1000"/>
      <c r="O17" s="1000"/>
      <c r="P17" s="1000"/>
      <c r="Q17" s="1001"/>
      <c r="R17" s="1002">
        <v>206002</v>
      </c>
      <c r="S17" s="1003"/>
      <c r="T17" s="1003"/>
      <c r="U17" s="1003"/>
      <c r="V17" s="1003"/>
      <c r="W17" s="1003"/>
      <c r="X17" s="1003"/>
      <c r="Y17" s="1004"/>
      <c r="Z17" s="1005">
        <v>0.5</v>
      </c>
      <c r="AA17" s="1005"/>
      <c r="AB17" s="1005"/>
      <c r="AC17" s="1005"/>
      <c r="AD17" s="1006">
        <v>206002</v>
      </c>
      <c r="AE17" s="1006"/>
      <c r="AF17" s="1006"/>
      <c r="AG17" s="1006"/>
      <c r="AH17" s="1006"/>
      <c r="AI17" s="1006"/>
      <c r="AJ17" s="1006"/>
      <c r="AK17" s="1006"/>
      <c r="AL17" s="1007">
        <v>1</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5038514</v>
      </c>
      <c r="CS17" s="1003"/>
      <c r="CT17" s="1003"/>
      <c r="CU17" s="1003"/>
      <c r="CV17" s="1003"/>
      <c r="CW17" s="1003"/>
      <c r="CX17" s="1003"/>
      <c r="CY17" s="1004"/>
      <c r="CZ17" s="1005">
        <v>13.6</v>
      </c>
      <c r="DA17" s="1005"/>
      <c r="DB17" s="1005"/>
      <c r="DC17" s="1005"/>
      <c r="DD17" s="1011" t="s">
        <v>122</v>
      </c>
      <c r="DE17" s="1003"/>
      <c r="DF17" s="1003"/>
      <c r="DG17" s="1003"/>
      <c r="DH17" s="1003"/>
      <c r="DI17" s="1003"/>
      <c r="DJ17" s="1003"/>
      <c r="DK17" s="1003"/>
      <c r="DL17" s="1003"/>
      <c r="DM17" s="1003"/>
      <c r="DN17" s="1003"/>
      <c r="DO17" s="1003"/>
      <c r="DP17" s="1004"/>
      <c r="DQ17" s="1011">
        <v>5005925</v>
      </c>
      <c r="DR17" s="1003"/>
      <c r="DS17" s="1003"/>
      <c r="DT17" s="1003"/>
      <c r="DU17" s="1003"/>
      <c r="DV17" s="1003"/>
      <c r="DW17" s="1003"/>
      <c r="DX17" s="1003"/>
      <c r="DY17" s="1003"/>
      <c r="DZ17" s="1003"/>
      <c r="EA17" s="1003"/>
      <c r="EB17" s="1003"/>
      <c r="EC17" s="1012"/>
    </row>
    <row r="18" spans="2:133" ht="11.25" customHeight="1" x14ac:dyDescent="0.2">
      <c r="B18" s="999" t="s">
        <v>256</v>
      </c>
      <c r="C18" s="1000"/>
      <c r="D18" s="1000"/>
      <c r="E18" s="1000"/>
      <c r="F18" s="1000"/>
      <c r="G18" s="1000"/>
      <c r="H18" s="1000"/>
      <c r="I18" s="1000"/>
      <c r="J18" s="1000"/>
      <c r="K18" s="1000"/>
      <c r="L18" s="1000"/>
      <c r="M18" s="1000"/>
      <c r="N18" s="1000"/>
      <c r="O18" s="1000"/>
      <c r="P18" s="1000"/>
      <c r="Q18" s="1001"/>
      <c r="R18" s="1002">
        <v>28290</v>
      </c>
      <c r="S18" s="1003"/>
      <c r="T18" s="1003"/>
      <c r="U18" s="1003"/>
      <c r="V18" s="1003"/>
      <c r="W18" s="1003"/>
      <c r="X18" s="1003"/>
      <c r="Y18" s="1004"/>
      <c r="Z18" s="1005">
        <v>0.1</v>
      </c>
      <c r="AA18" s="1005"/>
      <c r="AB18" s="1005"/>
      <c r="AC18" s="1005"/>
      <c r="AD18" s="1006">
        <v>28290</v>
      </c>
      <c r="AE18" s="1006"/>
      <c r="AF18" s="1006"/>
      <c r="AG18" s="1006"/>
      <c r="AH18" s="1006"/>
      <c r="AI18" s="1006"/>
      <c r="AJ18" s="1006"/>
      <c r="AK18" s="1006"/>
      <c r="AL18" s="1007">
        <v>0.1</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2">
      <c r="B19" s="999" t="s">
        <v>259</v>
      </c>
      <c r="C19" s="1000"/>
      <c r="D19" s="1000"/>
      <c r="E19" s="1000"/>
      <c r="F19" s="1000"/>
      <c r="G19" s="1000"/>
      <c r="H19" s="1000"/>
      <c r="I19" s="1000"/>
      <c r="J19" s="1000"/>
      <c r="K19" s="1000"/>
      <c r="L19" s="1000"/>
      <c r="M19" s="1000"/>
      <c r="N19" s="1000"/>
      <c r="O19" s="1000"/>
      <c r="P19" s="1000"/>
      <c r="Q19" s="1001"/>
      <c r="R19" s="1002">
        <v>169035</v>
      </c>
      <c r="S19" s="1003"/>
      <c r="T19" s="1003"/>
      <c r="U19" s="1003"/>
      <c r="V19" s="1003"/>
      <c r="W19" s="1003"/>
      <c r="X19" s="1003"/>
      <c r="Y19" s="1004"/>
      <c r="Z19" s="1005">
        <v>0.4</v>
      </c>
      <c r="AA19" s="1005"/>
      <c r="AB19" s="1005"/>
      <c r="AC19" s="1005"/>
      <c r="AD19" s="1006">
        <v>169035</v>
      </c>
      <c r="AE19" s="1006"/>
      <c r="AF19" s="1006"/>
      <c r="AG19" s="1006"/>
      <c r="AH19" s="1006"/>
      <c r="AI19" s="1006"/>
      <c r="AJ19" s="1006"/>
      <c r="AK19" s="1006"/>
      <c r="AL19" s="1007">
        <v>0.8</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19314</v>
      </c>
      <c r="BH19" s="1003"/>
      <c r="BI19" s="1003"/>
      <c r="BJ19" s="1003"/>
      <c r="BK19" s="1003"/>
      <c r="BL19" s="1003"/>
      <c r="BM19" s="1003"/>
      <c r="BN19" s="1004"/>
      <c r="BO19" s="1005">
        <v>0.4</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262</v>
      </c>
      <c r="C20" s="1016"/>
      <c r="D20" s="1016"/>
      <c r="E20" s="1016"/>
      <c r="F20" s="1016"/>
      <c r="G20" s="1016"/>
      <c r="H20" s="1016"/>
      <c r="I20" s="1016"/>
      <c r="J20" s="1016"/>
      <c r="K20" s="1016"/>
      <c r="L20" s="1016"/>
      <c r="M20" s="1016"/>
      <c r="N20" s="1016"/>
      <c r="O20" s="1016"/>
      <c r="P20" s="1016"/>
      <c r="Q20" s="1017"/>
      <c r="R20" s="1002">
        <v>8677</v>
      </c>
      <c r="S20" s="1003"/>
      <c r="T20" s="1003"/>
      <c r="U20" s="1003"/>
      <c r="V20" s="1003"/>
      <c r="W20" s="1003"/>
      <c r="X20" s="1003"/>
      <c r="Y20" s="1004"/>
      <c r="Z20" s="1005">
        <v>0</v>
      </c>
      <c r="AA20" s="1005"/>
      <c r="AB20" s="1005"/>
      <c r="AC20" s="1005"/>
      <c r="AD20" s="1006">
        <v>8677</v>
      </c>
      <c r="AE20" s="1006"/>
      <c r="AF20" s="1006"/>
      <c r="AG20" s="1006"/>
      <c r="AH20" s="1006"/>
      <c r="AI20" s="1006"/>
      <c r="AJ20" s="1006"/>
      <c r="AK20" s="1006"/>
      <c r="AL20" s="1007">
        <v>0</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19314</v>
      </c>
      <c r="BH20" s="1003"/>
      <c r="BI20" s="1003"/>
      <c r="BJ20" s="1003"/>
      <c r="BK20" s="1003"/>
      <c r="BL20" s="1003"/>
      <c r="BM20" s="1003"/>
      <c r="BN20" s="1004"/>
      <c r="BO20" s="1005">
        <v>0.4</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36931784</v>
      </c>
      <c r="CS20" s="1003"/>
      <c r="CT20" s="1003"/>
      <c r="CU20" s="1003"/>
      <c r="CV20" s="1003"/>
      <c r="CW20" s="1003"/>
      <c r="CX20" s="1003"/>
      <c r="CY20" s="1004"/>
      <c r="CZ20" s="1005">
        <v>100</v>
      </c>
      <c r="DA20" s="1005"/>
      <c r="DB20" s="1005"/>
      <c r="DC20" s="1005"/>
      <c r="DD20" s="1011">
        <v>6371804</v>
      </c>
      <c r="DE20" s="1003"/>
      <c r="DF20" s="1003"/>
      <c r="DG20" s="1003"/>
      <c r="DH20" s="1003"/>
      <c r="DI20" s="1003"/>
      <c r="DJ20" s="1003"/>
      <c r="DK20" s="1003"/>
      <c r="DL20" s="1003"/>
      <c r="DM20" s="1003"/>
      <c r="DN20" s="1003"/>
      <c r="DO20" s="1003"/>
      <c r="DP20" s="1004"/>
      <c r="DQ20" s="1011">
        <v>23523909</v>
      </c>
      <c r="DR20" s="1003"/>
      <c r="DS20" s="1003"/>
      <c r="DT20" s="1003"/>
      <c r="DU20" s="1003"/>
      <c r="DV20" s="1003"/>
      <c r="DW20" s="1003"/>
      <c r="DX20" s="1003"/>
      <c r="DY20" s="1003"/>
      <c r="DZ20" s="1003"/>
      <c r="EA20" s="1003"/>
      <c r="EB20" s="1003"/>
      <c r="EC20" s="1012"/>
    </row>
    <row r="21" spans="2:133" ht="11.25" customHeight="1" x14ac:dyDescent="0.2">
      <c r="B21" s="999" t="s">
        <v>265</v>
      </c>
      <c r="C21" s="1000"/>
      <c r="D21" s="1000"/>
      <c r="E21" s="1000"/>
      <c r="F21" s="1000"/>
      <c r="G21" s="1000"/>
      <c r="H21" s="1000"/>
      <c r="I21" s="1000"/>
      <c r="J21" s="1000"/>
      <c r="K21" s="1000"/>
      <c r="L21" s="1000"/>
      <c r="M21" s="1000"/>
      <c r="N21" s="1000"/>
      <c r="O21" s="1000"/>
      <c r="P21" s="1000"/>
      <c r="Q21" s="1001"/>
      <c r="R21" s="1002">
        <v>15024854</v>
      </c>
      <c r="S21" s="1003"/>
      <c r="T21" s="1003"/>
      <c r="U21" s="1003"/>
      <c r="V21" s="1003"/>
      <c r="W21" s="1003"/>
      <c r="X21" s="1003"/>
      <c r="Y21" s="1004"/>
      <c r="Z21" s="1005">
        <v>38.9</v>
      </c>
      <c r="AA21" s="1005"/>
      <c r="AB21" s="1005"/>
      <c r="AC21" s="1005"/>
      <c r="AD21" s="1006">
        <v>13281784</v>
      </c>
      <c r="AE21" s="1006"/>
      <c r="AF21" s="1006"/>
      <c r="AG21" s="1006"/>
      <c r="AH21" s="1006"/>
      <c r="AI21" s="1006"/>
      <c r="AJ21" s="1006"/>
      <c r="AK21" s="1006"/>
      <c r="AL21" s="1007">
        <v>65.3</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19314</v>
      </c>
      <c r="BH21" s="1003"/>
      <c r="BI21" s="1003"/>
      <c r="BJ21" s="1003"/>
      <c r="BK21" s="1003"/>
      <c r="BL21" s="1003"/>
      <c r="BM21" s="1003"/>
      <c r="BN21" s="1004"/>
      <c r="BO21" s="1005">
        <v>0.4</v>
      </c>
      <c r="BP21" s="1005"/>
      <c r="BQ21" s="1005"/>
      <c r="BR21" s="1005"/>
      <c r="BS21" s="1006" t="s">
        <v>122</v>
      </c>
      <c r="BT21" s="1006"/>
      <c r="BU21" s="1006"/>
      <c r="BV21" s="1006"/>
      <c r="BW21" s="1006"/>
      <c r="BX21" s="1006"/>
      <c r="BY21" s="1006"/>
      <c r="BZ21" s="1006"/>
      <c r="CA21" s="1006"/>
      <c r="CB21" s="1010"/>
      <c r="CD21" s="1025"/>
      <c r="CE21" s="1026"/>
      <c r="CF21" s="1026"/>
      <c r="CG21" s="1026"/>
      <c r="CH21" s="1026"/>
      <c r="CI21" s="1026"/>
      <c r="CJ21" s="1026"/>
      <c r="CK21" s="1026"/>
      <c r="CL21" s="1026"/>
      <c r="CM21" s="1026"/>
      <c r="CN21" s="1026"/>
      <c r="CO21" s="1026"/>
      <c r="CP21" s="1026"/>
      <c r="CQ21" s="1027"/>
      <c r="CR21" s="1028"/>
      <c r="CS21" s="1021"/>
      <c r="CT21" s="1021"/>
      <c r="CU21" s="1021"/>
      <c r="CV21" s="1021"/>
      <c r="CW21" s="1021"/>
      <c r="CX21" s="1021"/>
      <c r="CY21" s="1029"/>
      <c r="CZ21" s="1030"/>
      <c r="DA21" s="1030"/>
      <c r="DB21" s="1030"/>
      <c r="DC21" s="1030"/>
      <c r="DD21" s="1020"/>
      <c r="DE21" s="1021"/>
      <c r="DF21" s="1021"/>
      <c r="DG21" s="1021"/>
      <c r="DH21" s="1021"/>
      <c r="DI21" s="1021"/>
      <c r="DJ21" s="1021"/>
      <c r="DK21" s="1021"/>
      <c r="DL21" s="1021"/>
      <c r="DM21" s="1021"/>
      <c r="DN21" s="1021"/>
      <c r="DO21" s="1021"/>
      <c r="DP21" s="1029"/>
      <c r="DQ21" s="1020"/>
      <c r="DR21" s="1021"/>
      <c r="DS21" s="1021"/>
      <c r="DT21" s="1021"/>
      <c r="DU21" s="1021"/>
      <c r="DV21" s="1021"/>
      <c r="DW21" s="1021"/>
      <c r="DX21" s="1021"/>
      <c r="DY21" s="1021"/>
      <c r="DZ21" s="1021"/>
      <c r="EA21" s="1021"/>
      <c r="EB21" s="1021"/>
      <c r="EC21" s="1022"/>
    </row>
    <row r="22" spans="2:133" ht="11.25" customHeight="1" x14ac:dyDescent="0.2">
      <c r="B22" s="999" t="s">
        <v>267</v>
      </c>
      <c r="C22" s="1000"/>
      <c r="D22" s="1000"/>
      <c r="E22" s="1000"/>
      <c r="F22" s="1000"/>
      <c r="G22" s="1000"/>
      <c r="H22" s="1000"/>
      <c r="I22" s="1000"/>
      <c r="J22" s="1000"/>
      <c r="K22" s="1000"/>
      <c r="L22" s="1000"/>
      <c r="M22" s="1000"/>
      <c r="N22" s="1000"/>
      <c r="O22" s="1000"/>
      <c r="P22" s="1000"/>
      <c r="Q22" s="1001"/>
      <c r="R22" s="1002">
        <v>13281784</v>
      </c>
      <c r="S22" s="1003"/>
      <c r="T22" s="1003"/>
      <c r="U22" s="1003"/>
      <c r="V22" s="1003"/>
      <c r="W22" s="1003"/>
      <c r="X22" s="1003"/>
      <c r="Y22" s="1004"/>
      <c r="Z22" s="1005">
        <v>34.4</v>
      </c>
      <c r="AA22" s="1005"/>
      <c r="AB22" s="1005"/>
      <c r="AC22" s="1005"/>
      <c r="AD22" s="1006">
        <v>13281784</v>
      </c>
      <c r="AE22" s="1006"/>
      <c r="AF22" s="1006"/>
      <c r="AG22" s="1006"/>
      <c r="AH22" s="1006"/>
      <c r="AI22" s="1006"/>
      <c r="AJ22" s="1006"/>
      <c r="AK22" s="1006"/>
      <c r="AL22" s="1007">
        <v>65.3</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270</v>
      </c>
      <c r="C23" s="1000"/>
      <c r="D23" s="1000"/>
      <c r="E23" s="1000"/>
      <c r="F23" s="1000"/>
      <c r="G23" s="1000"/>
      <c r="H23" s="1000"/>
      <c r="I23" s="1000"/>
      <c r="J23" s="1000"/>
      <c r="K23" s="1000"/>
      <c r="L23" s="1000"/>
      <c r="M23" s="1000"/>
      <c r="N23" s="1000"/>
      <c r="O23" s="1000"/>
      <c r="P23" s="1000"/>
      <c r="Q23" s="1001"/>
      <c r="R23" s="1002">
        <v>1743070</v>
      </c>
      <c r="S23" s="1003"/>
      <c r="T23" s="1003"/>
      <c r="U23" s="1003"/>
      <c r="V23" s="1003"/>
      <c r="W23" s="1003"/>
      <c r="X23" s="1003"/>
      <c r="Y23" s="1004"/>
      <c r="Z23" s="1005">
        <v>4.5</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31" t="s">
        <v>275</v>
      </c>
      <c r="DM23" s="1032"/>
      <c r="DN23" s="1032"/>
      <c r="DO23" s="1032"/>
      <c r="DP23" s="1032"/>
      <c r="DQ23" s="1032"/>
      <c r="DR23" s="1032"/>
      <c r="DS23" s="1032"/>
      <c r="DT23" s="1032"/>
      <c r="DU23" s="1032"/>
      <c r="DV23" s="1033"/>
      <c r="DW23" s="984" t="s">
        <v>276</v>
      </c>
      <c r="DX23" s="985"/>
      <c r="DY23" s="985"/>
      <c r="DZ23" s="985"/>
      <c r="EA23" s="985"/>
      <c r="EB23" s="985"/>
      <c r="EC23" s="986"/>
    </row>
    <row r="24" spans="2:133" ht="11.25" customHeight="1" x14ac:dyDescent="0.2">
      <c r="B24" s="999" t="s">
        <v>277</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15312948</v>
      </c>
      <c r="CS24" s="992"/>
      <c r="CT24" s="992"/>
      <c r="CU24" s="992"/>
      <c r="CV24" s="992"/>
      <c r="CW24" s="992"/>
      <c r="CX24" s="992"/>
      <c r="CY24" s="993"/>
      <c r="CZ24" s="996">
        <v>41.5</v>
      </c>
      <c r="DA24" s="997"/>
      <c r="DB24" s="997"/>
      <c r="DC24" s="1013"/>
      <c r="DD24" s="1034">
        <v>12527192</v>
      </c>
      <c r="DE24" s="992"/>
      <c r="DF24" s="992"/>
      <c r="DG24" s="992"/>
      <c r="DH24" s="992"/>
      <c r="DI24" s="992"/>
      <c r="DJ24" s="992"/>
      <c r="DK24" s="993"/>
      <c r="DL24" s="1034">
        <v>11617357</v>
      </c>
      <c r="DM24" s="992"/>
      <c r="DN24" s="992"/>
      <c r="DO24" s="992"/>
      <c r="DP24" s="992"/>
      <c r="DQ24" s="992"/>
      <c r="DR24" s="992"/>
      <c r="DS24" s="992"/>
      <c r="DT24" s="992"/>
      <c r="DU24" s="992"/>
      <c r="DV24" s="993"/>
      <c r="DW24" s="996">
        <v>57</v>
      </c>
      <c r="DX24" s="997"/>
      <c r="DY24" s="997"/>
      <c r="DZ24" s="997"/>
      <c r="EA24" s="997"/>
      <c r="EB24" s="997"/>
      <c r="EC24" s="998"/>
    </row>
    <row r="25" spans="2:133" ht="11.25" customHeight="1" x14ac:dyDescent="0.2">
      <c r="B25" s="999" t="s">
        <v>280</v>
      </c>
      <c r="C25" s="1000"/>
      <c r="D25" s="1000"/>
      <c r="E25" s="1000"/>
      <c r="F25" s="1000"/>
      <c r="G25" s="1000"/>
      <c r="H25" s="1000"/>
      <c r="I25" s="1000"/>
      <c r="J25" s="1000"/>
      <c r="K25" s="1000"/>
      <c r="L25" s="1000"/>
      <c r="M25" s="1000"/>
      <c r="N25" s="1000"/>
      <c r="O25" s="1000"/>
      <c r="P25" s="1000"/>
      <c r="Q25" s="1001"/>
      <c r="R25" s="1002">
        <v>22047107</v>
      </c>
      <c r="S25" s="1003"/>
      <c r="T25" s="1003"/>
      <c r="U25" s="1003"/>
      <c r="V25" s="1003"/>
      <c r="W25" s="1003"/>
      <c r="X25" s="1003"/>
      <c r="Y25" s="1004"/>
      <c r="Z25" s="1005">
        <v>57</v>
      </c>
      <c r="AA25" s="1005"/>
      <c r="AB25" s="1005"/>
      <c r="AC25" s="1005"/>
      <c r="AD25" s="1006">
        <v>20304037</v>
      </c>
      <c r="AE25" s="1006"/>
      <c r="AF25" s="1006"/>
      <c r="AG25" s="1006"/>
      <c r="AH25" s="1006"/>
      <c r="AI25" s="1006"/>
      <c r="AJ25" s="1006"/>
      <c r="AK25" s="1006"/>
      <c r="AL25" s="1007">
        <v>99.9</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6699584</v>
      </c>
      <c r="CS25" s="1023"/>
      <c r="CT25" s="1023"/>
      <c r="CU25" s="1023"/>
      <c r="CV25" s="1023"/>
      <c r="CW25" s="1023"/>
      <c r="CX25" s="1023"/>
      <c r="CY25" s="1024"/>
      <c r="CZ25" s="1007">
        <v>18.100000000000001</v>
      </c>
      <c r="DA25" s="1035"/>
      <c r="DB25" s="1035"/>
      <c r="DC25" s="1037"/>
      <c r="DD25" s="1011">
        <v>6295215</v>
      </c>
      <c r="DE25" s="1023"/>
      <c r="DF25" s="1023"/>
      <c r="DG25" s="1023"/>
      <c r="DH25" s="1023"/>
      <c r="DI25" s="1023"/>
      <c r="DJ25" s="1023"/>
      <c r="DK25" s="1024"/>
      <c r="DL25" s="1011">
        <v>6245733</v>
      </c>
      <c r="DM25" s="1023"/>
      <c r="DN25" s="1023"/>
      <c r="DO25" s="1023"/>
      <c r="DP25" s="1023"/>
      <c r="DQ25" s="1023"/>
      <c r="DR25" s="1023"/>
      <c r="DS25" s="1023"/>
      <c r="DT25" s="1023"/>
      <c r="DU25" s="1023"/>
      <c r="DV25" s="1024"/>
      <c r="DW25" s="1007">
        <v>30.7</v>
      </c>
      <c r="DX25" s="1035"/>
      <c r="DY25" s="1035"/>
      <c r="DZ25" s="1035"/>
      <c r="EA25" s="1035"/>
      <c r="EB25" s="1035"/>
      <c r="EC25" s="1036"/>
    </row>
    <row r="26" spans="2:133" ht="11.25" customHeight="1" x14ac:dyDescent="0.2">
      <c r="B26" s="999" t="s">
        <v>283</v>
      </c>
      <c r="C26" s="1000"/>
      <c r="D26" s="1000"/>
      <c r="E26" s="1000"/>
      <c r="F26" s="1000"/>
      <c r="G26" s="1000"/>
      <c r="H26" s="1000"/>
      <c r="I26" s="1000"/>
      <c r="J26" s="1000"/>
      <c r="K26" s="1000"/>
      <c r="L26" s="1000"/>
      <c r="M26" s="1000"/>
      <c r="N26" s="1000"/>
      <c r="O26" s="1000"/>
      <c r="P26" s="1000"/>
      <c r="Q26" s="1001"/>
      <c r="R26" s="1002">
        <v>3341</v>
      </c>
      <c r="S26" s="1003"/>
      <c r="T26" s="1003"/>
      <c r="U26" s="1003"/>
      <c r="V26" s="1003"/>
      <c r="W26" s="1003"/>
      <c r="X26" s="1003"/>
      <c r="Y26" s="1004"/>
      <c r="Z26" s="1005">
        <v>0</v>
      </c>
      <c r="AA26" s="1005"/>
      <c r="AB26" s="1005"/>
      <c r="AC26" s="1005"/>
      <c r="AD26" s="1006">
        <v>3341</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4440416</v>
      </c>
      <c r="CS26" s="1003"/>
      <c r="CT26" s="1003"/>
      <c r="CU26" s="1003"/>
      <c r="CV26" s="1003"/>
      <c r="CW26" s="1003"/>
      <c r="CX26" s="1003"/>
      <c r="CY26" s="1004"/>
      <c r="CZ26" s="1007">
        <v>12</v>
      </c>
      <c r="DA26" s="1035"/>
      <c r="DB26" s="1035"/>
      <c r="DC26" s="1037"/>
      <c r="DD26" s="1011">
        <v>4178194</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5"/>
      <c r="DY26" s="1035"/>
      <c r="DZ26" s="1035"/>
      <c r="EA26" s="1035"/>
      <c r="EB26" s="1035"/>
      <c r="EC26" s="1036"/>
    </row>
    <row r="27" spans="2:133" ht="11.25" customHeight="1" x14ac:dyDescent="0.2">
      <c r="B27" s="999" t="s">
        <v>286</v>
      </c>
      <c r="C27" s="1000"/>
      <c r="D27" s="1000"/>
      <c r="E27" s="1000"/>
      <c r="F27" s="1000"/>
      <c r="G27" s="1000"/>
      <c r="H27" s="1000"/>
      <c r="I27" s="1000"/>
      <c r="J27" s="1000"/>
      <c r="K27" s="1000"/>
      <c r="L27" s="1000"/>
      <c r="M27" s="1000"/>
      <c r="N27" s="1000"/>
      <c r="O27" s="1000"/>
      <c r="P27" s="1000"/>
      <c r="Q27" s="1001"/>
      <c r="R27" s="1002">
        <v>140793</v>
      </c>
      <c r="S27" s="1003"/>
      <c r="T27" s="1003"/>
      <c r="U27" s="1003"/>
      <c r="V27" s="1003"/>
      <c r="W27" s="1003"/>
      <c r="X27" s="1003"/>
      <c r="Y27" s="1004"/>
      <c r="Z27" s="1005">
        <v>0.4</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4980289</v>
      </c>
      <c r="BH27" s="1003"/>
      <c r="BI27" s="1003"/>
      <c r="BJ27" s="1003"/>
      <c r="BK27" s="1003"/>
      <c r="BL27" s="1003"/>
      <c r="BM27" s="1003"/>
      <c r="BN27" s="1004"/>
      <c r="BO27" s="1005">
        <v>100</v>
      </c>
      <c r="BP27" s="1005"/>
      <c r="BQ27" s="1005"/>
      <c r="BR27" s="1005"/>
      <c r="BS27" s="1006">
        <v>64625</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3574850</v>
      </c>
      <c r="CS27" s="1023"/>
      <c r="CT27" s="1023"/>
      <c r="CU27" s="1023"/>
      <c r="CV27" s="1023"/>
      <c r="CW27" s="1023"/>
      <c r="CX27" s="1023"/>
      <c r="CY27" s="1024"/>
      <c r="CZ27" s="1007">
        <v>9.6999999999999993</v>
      </c>
      <c r="DA27" s="1035"/>
      <c r="DB27" s="1035"/>
      <c r="DC27" s="1037"/>
      <c r="DD27" s="1011">
        <v>1226052</v>
      </c>
      <c r="DE27" s="1023"/>
      <c r="DF27" s="1023"/>
      <c r="DG27" s="1023"/>
      <c r="DH27" s="1023"/>
      <c r="DI27" s="1023"/>
      <c r="DJ27" s="1023"/>
      <c r="DK27" s="1024"/>
      <c r="DL27" s="1011">
        <v>1072624</v>
      </c>
      <c r="DM27" s="1023"/>
      <c r="DN27" s="1023"/>
      <c r="DO27" s="1023"/>
      <c r="DP27" s="1023"/>
      <c r="DQ27" s="1023"/>
      <c r="DR27" s="1023"/>
      <c r="DS27" s="1023"/>
      <c r="DT27" s="1023"/>
      <c r="DU27" s="1023"/>
      <c r="DV27" s="1024"/>
      <c r="DW27" s="1007">
        <v>5.3</v>
      </c>
      <c r="DX27" s="1035"/>
      <c r="DY27" s="1035"/>
      <c r="DZ27" s="1035"/>
      <c r="EA27" s="1035"/>
      <c r="EB27" s="1035"/>
      <c r="EC27" s="1036"/>
    </row>
    <row r="28" spans="2:133" ht="11.25" customHeight="1" x14ac:dyDescent="0.2">
      <c r="B28" s="999" t="s">
        <v>289</v>
      </c>
      <c r="C28" s="1000"/>
      <c r="D28" s="1000"/>
      <c r="E28" s="1000"/>
      <c r="F28" s="1000"/>
      <c r="G28" s="1000"/>
      <c r="H28" s="1000"/>
      <c r="I28" s="1000"/>
      <c r="J28" s="1000"/>
      <c r="K28" s="1000"/>
      <c r="L28" s="1000"/>
      <c r="M28" s="1000"/>
      <c r="N28" s="1000"/>
      <c r="O28" s="1000"/>
      <c r="P28" s="1000"/>
      <c r="Q28" s="1001"/>
      <c r="R28" s="1002">
        <v>251901</v>
      </c>
      <c r="S28" s="1003"/>
      <c r="T28" s="1003"/>
      <c r="U28" s="1003"/>
      <c r="V28" s="1003"/>
      <c r="W28" s="1003"/>
      <c r="X28" s="1003"/>
      <c r="Y28" s="1004"/>
      <c r="Z28" s="1005">
        <v>0.7</v>
      </c>
      <c r="AA28" s="1005"/>
      <c r="AB28" s="1005"/>
      <c r="AC28" s="1005"/>
      <c r="AD28" s="1006">
        <v>13963</v>
      </c>
      <c r="AE28" s="1006"/>
      <c r="AF28" s="1006"/>
      <c r="AG28" s="1006"/>
      <c r="AH28" s="1006"/>
      <c r="AI28" s="1006"/>
      <c r="AJ28" s="1006"/>
      <c r="AK28" s="1006"/>
      <c r="AL28" s="1007">
        <v>0.1</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5038514</v>
      </c>
      <c r="CS28" s="1003"/>
      <c r="CT28" s="1003"/>
      <c r="CU28" s="1003"/>
      <c r="CV28" s="1003"/>
      <c r="CW28" s="1003"/>
      <c r="CX28" s="1003"/>
      <c r="CY28" s="1004"/>
      <c r="CZ28" s="1007">
        <v>13.6</v>
      </c>
      <c r="DA28" s="1035"/>
      <c r="DB28" s="1035"/>
      <c r="DC28" s="1037"/>
      <c r="DD28" s="1011">
        <v>5005925</v>
      </c>
      <c r="DE28" s="1003"/>
      <c r="DF28" s="1003"/>
      <c r="DG28" s="1003"/>
      <c r="DH28" s="1003"/>
      <c r="DI28" s="1003"/>
      <c r="DJ28" s="1003"/>
      <c r="DK28" s="1004"/>
      <c r="DL28" s="1011">
        <v>4299000</v>
      </c>
      <c r="DM28" s="1003"/>
      <c r="DN28" s="1003"/>
      <c r="DO28" s="1003"/>
      <c r="DP28" s="1003"/>
      <c r="DQ28" s="1003"/>
      <c r="DR28" s="1003"/>
      <c r="DS28" s="1003"/>
      <c r="DT28" s="1003"/>
      <c r="DU28" s="1003"/>
      <c r="DV28" s="1004"/>
      <c r="DW28" s="1007">
        <v>21.1</v>
      </c>
      <c r="DX28" s="1035"/>
      <c r="DY28" s="1035"/>
      <c r="DZ28" s="1035"/>
      <c r="EA28" s="1035"/>
      <c r="EB28" s="1035"/>
      <c r="EC28" s="1036"/>
    </row>
    <row r="29" spans="2:133" ht="11.25" customHeight="1" x14ac:dyDescent="0.2">
      <c r="B29" s="999" t="s">
        <v>291</v>
      </c>
      <c r="C29" s="1000"/>
      <c r="D29" s="1000"/>
      <c r="E29" s="1000"/>
      <c r="F29" s="1000"/>
      <c r="G29" s="1000"/>
      <c r="H29" s="1000"/>
      <c r="I29" s="1000"/>
      <c r="J29" s="1000"/>
      <c r="K29" s="1000"/>
      <c r="L29" s="1000"/>
      <c r="M29" s="1000"/>
      <c r="N29" s="1000"/>
      <c r="O29" s="1000"/>
      <c r="P29" s="1000"/>
      <c r="Q29" s="1001"/>
      <c r="R29" s="1002">
        <v>125174</v>
      </c>
      <c r="S29" s="1003"/>
      <c r="T29" s="1003"/>
      <c r="U29" s="1003"/>
      <c r="V29" s="1003"/>
      <c r="W29" s="1003"/>
      <c r="X29" s="1003"/>
      <c r="Y29" s="1004"/>
      <c r="Z29" s="1005">
        <v>0.3</v>
      </c>
      <c r="AA29" s="1005"/>
      <c r="AB29" s="1005"/>
      <c r="AC29" s="1005"/>
      <c r="AD29" s="1006" t="s">
        <v>122</v>
      </c>
      <c r="AE29" s="1006"/>
      <c r="AF29" s="1006"/>
      <c r="AG29" s="1006"/>
      <c r="AH29" s="1006"/>
      <c r="AI29" s="1006"/>
      <c r="AJ29" s="1006"/>
      <c r="AK29" s="1006"/>
      <c r="AL29" s="1007" t="s">
        <v>122</v>
      </c>
      <c r="AM29" s="1008"/>
      <c r="AN29" s="1008"/>
      <c r="AO29" s="1009"/>
      <c r="AP29" s="1025"/>
      <c r="AQ29" s="1026"/>
      <c r="AR29" s="1026"/>
      <c r="AS29" s="1026"/>
      <c r="AT29" s="1026"/>
      <c r="AU29" s="1026"/>
      <c r="AV29" s="1026"/>
      <c r="AW29" s="1026"/>
      <c r="AX29" s="1026"/>
      <c r="AY29" s="1026"/>
      <c r="AZ29" s="1026"/>
      <c r="BA29" s="1026"/>
      <c r="BB29" s="1026"/>
      <c r="BC29" s="1026"/>
      <c r="BD29" s="1026"/>
      <c r="BE29" s="1026"/>
      <c r="BF29" s="1027"/>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292</v>
      </c>
      <c r="CE29" s="1041"/>
      <c r="CF29" s="999" t="s">
        <v>66</v>
      </c>
      <c r="CG29" s="1000"/>
      <c r="CH29" s="1000"/>
      <c r="CI29" s="1000"/>
      <c r="CJ29" s="1000"/>
      <c r="CK29" s="1000"/>
      <c r="CL29" s="1000"/>
      <c r="CM29" s="1000"/>
      <c r="CN29" s="1000"/>
      <c r="CO29" s="1000"/>
      <c r="CP29" s="1000"/>
      <c r="CQ29" s="1001"/>
      <c r="CR29" s="1002">
        <v>5038378</v>
      </c>
      <c r="CS29" s="1023"/>
      <c r="CT29" s="1023"/>
      <c r="CU29" s="1023"/>
      <c r="CV29" s="1023"/>
      <c r="CW29" s="1023"/>
      <c r="CX29" s="1023"/>
      <c r="CY29" s="1024"/>
      <c r="CZ29" s="1007">
        <v>13.6</v>
      </c>
      <c r="DA29" s="1035"/>
      <c r="DB29" s="1035"/>
      <c r="DC29" s="1037"/>
      <c r="DD29" s="1011">
        <v>5005789</v>
      </c>
      <c r="DE29" s="1023"/>
      <c r="DF29" s="1023"/>
      <c r="DG29" s="1023"/>
      <c r="DH29" s="1023"/>
      <c r="DI29" s="1023"/>
      <c r="DJ29" s="1023"/>
      <c r="DK29" s="1024"/>
      <c r="DL29" s="1011">
        <v>4298864</v>
      </c>
      <c r="DM29" s="1023"/>
      <c r="DN29" s="1023"/>
      <c r="DO29" s="1023"/>
      <c r="DP29" s="1023"/>
      <c r="DQ29" s="1023"/>
      <c r="DR29" s="1023"/>
      <c r="DS29" s="1023"/>
      <c r="DT29" s="1023"/>
      <c r="DU29" s="1023"/>
      <c r="DV29" s="1024"/>
      <c r="DW29" s="1007">
        <v>21.1</v>
      </c>
      <c r="DX29" s="1035"/>
      <c r="DY29" s="1035"/>
      <c r="DZ29" s="1035"/>
      <c r="EA29" s="1035"/>
      <c r="EB29" s="1035"/>
      <c r="EC29" s="1036"/>
    </row>
    <row r="30" spans="2:133" ht="11.25" customHeight="1" x14ac:dyDescent="0.2">
      <c r="B30" s="999" t="s">
        <v>293</v>
      </c>
      <c r="C30" s="1000"/>
      <c r="D30" s="1000"/>
      <c r="E30" s="1000"/>
      <c r="F30" s="1000"/>
      <c r="G30" s="1000"/>
      <c r="H30" s="1000"/>
      <c r="I30" s="1000"/>
      <c r="J30" s="1000"/>
      <c r="K30" s="1000"/>
      <c r="L30" s="1000"/>
      <c r="M30" s="1000"/>
      <c r="N30" s="1000"/>
      <c r="O30" s="1000"/>
      <c r="P30" s="1000"/>
      <c r="Q30" s="1001"/>
      <c r="R30" s="1002">
        <v>3728726</v>
      </c>
      <c r="S30" s="1003"/>
      <c r="T30" s="1003"/>
      <c r="U30" s="1003"/>
      <c r="V30" s="1003"/>
      <c r="W30" s="1003"/>
      <c r="X30" s="1003"/>
      <c r="Y30" s="1004"/>
      <c r="Z30" s="1005">
        <v>9.6</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38"/>
      <c r="BI30" s="1038"/>
      <c r="BJ30" s="1038"/>
      <c r="BK30" s="1038"/>
      <c r="BL30" s="1038"/>
      <c r="BM30" s="1038"/>
      <c r="BN30" s="1038"/>
      <c r="BO30" s="1038"/>
      <c r="BP30" s="1038"/>
      <c r="BQ30" s="1039"/>
      <c r="BR30" s="984" t="s">
        <v>295</v>
      </c>
      <c r="BS30" s="1038"/>
      <c r="BT30" s="1038"/>
      <c r="BU30" s="1038"/>
      <c r="BV30" s="1038"/>
      <c r="BW30" s="1038"/>
      <c r="BX30" s="1038"/>
      <c r="BY30" s="1038"/>
      <c r="BZ30" s="1038"/>
      <c r="CA30" s="1038"/>
      <c r="CB30" s="1039"/>
      <c r="CD30" s="1042"/>
      <c r="CE30" s="1043"/>
      <c r="CF30" s="999" t="s">
        <v>296</v>
      </c>
      <c r="CG30" s="1000"/>
      <c r="CH30" s="1000"/>
      <c r="CI30" s="1000"/>
      <c r="CJ30" s="1000"/>
      <c r="CK30" s="1000"/>
      <c r="CL30" s="1000"/>
      <c r="CM30" s="1000"/>
      <c r="CN30" s="1000"/>
      <c r="CO30" s="1000"/>
      <c r="CP30" s="1000"/>
      <c r="CQ30" s="1001"/>
      <c r="CR30" s="1002">
        <v>4947600</v>
      </c>
      <c r="CS30" s="1003"/>
      <c r="CT30" s="1003"/>
      <c r="CU30" s="1003"/>
      <c r="CV30" s="1003"/>
      <c r="CW30" s="1003"/>
      <c r="CX30" s="1003"/>
      <c r="CY30" s="1004"/>
      <c r="CZ30" s="1007">
        <v>13.4</v>
      </c>
      <c r="DA30" s="1035"/>
      <c r="DB30" s="1035"/>
      <c r="DC30" s="1037"/>
      <c r="DD30" s="1011">
        <v>4917542</v>
      </c>
      <c r="DE30" s="1003"/>
      <c r="DF30" s="1003"/>
      <c r="DG30" s="1003"/>
      <c r="DH30" s="1003"/>
      <c r="DI30" s="1003"/>
      <c r="DJ30" s="1003"/>
      <c r="DK30" s="1004"/>
      <c r="DL30" s="1011">
        <v>4210617</v>
      </c>
      <c r="DM30" s="1003"/>
      <c r="DN30" s="1003"/>
      <c r="DO30" s="1003"/>
      <c r="DP30" s="1003"/>
      <c r="DQ30" s="1003"/>
      <c r="DR30" s="1003"/>
      <c r="DS30" s="1003"/>
      <c r="DT30" s="1003"/>
      <c r="DU30" s="1003"/>
      <c r="DV30" s="1004"/>
      <c r="DW30" s="1007">
        <v>20.7</v>
      </c>
      <c r="DX30" s="1035"/>
      <c r="DY30" s="1035"/>
      <c r="DZ30" s="1035"/>
      <c r="EA30" s="1035"/>
      <c r="EB30" s="1035"/>
      <c r="EC30" s="1036"/>
    </row>
    <row r="31" spans="2:133" ht="11.25" customHeight="1" x14ac:dyDescent="0.2">
      <c r="B31" s="1015" t="s">
        <v>297</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50" t="s">
        <v>298</v>
      </c>
      <c r="AQ31" s="1051"/>
      <c r="AR31" s="1051"/>
      <c r="AS31" s="1051"/>
      <c r="AT31" s="1056" t="s">
        <v>299</v>
      </c>
      <c r="AU31" s="200"/>
      <c r="AV31" s="200"/>
      <c r="AW31" s="200"/>
      <c r="AX31" s="988" t="s">
        <v>177</v>
      </c>
      <c r="AY31" s="989"/>
      <c r="AZ31" s="989"/>
      <c r="BA31" s="989"/>
      <c r="BB31" s="989"/>
      <c r="BC31" s="989"/>
      <c r="BD31" s="989"/>
      <c r="BE31" s="989"/>
      <c r="BF31" s="990"/>
      <c r="BG31" s="1049">
        <v>99.3</v>
      </c>
      <c r="BH31" s="1046"/>
      <c r="BI31" s="1046"/>
      <c r="BJ31" s="1046"/>
      <c r="BK31" s="1046"/>
      <c r="BL31" s="1046"/>
      <c r="BM31" s="997">
        <v>97.5</v>
      </c>
      <c r="BN31" s="1046"/>
      <c r="BO31" s="1046"/>
      <c r="BP31" s="1046"/>
      <c r="BQ31" s="1047"/>
      <c r="BR31" s="1049">
        <v>99.4</v>
      </c>
      <c r="BS31" s="1046"/>
      <c r="BT31" s="1046"/>
      <c r="BU31" s="1046"/>
      <c r="BV31" s="1046"/>
      <c r="BW31" s="1046"/>
      <c r="BX31" s="997">
        <v>97.6</v>
      </c>
      <c r="BY31" s="1046"/>
      <c r="BZ31" s="1046"/>
      <c r="CA31" s="1046"/>
      <c r="CB31" s="1047"/>
      <c r="CD31" s="1042"/>
      <c r="CE31" s="1043"/>
      <c r="CF31" s="999" t="s">
        <v>300</v>
      </c>
      <c r="CG31" s="1000"/>
      <c r="CH31" s="1000"/>
      <c r="CI31" s="1000"/>
      <c r="CJ31" s="1000"/>
      <c r="CK31" s="1000"/>
      <c r="CL31" s="1000"/>
      <c r="CM31" s="1000"/>
      <c r="CN31" s="1000"/>
      <c r="CO31" s="1000"/>
      <c r="CP31" s="1000"/>
      <c r="CQ31" s="1001"/>
      <c r="CR31" s="1002">
        <v>90778</v>
      </c>
      <c r="CS31" s="1023"/>
      <c r="CT31" s="1023"/>
      <c r="CU31" s="1023"/>
      <c r="CV31" s="1023"/>
      <c r="CW31" s="1023"/>
      <c r="CX31" s="1023"/>
      <c r="CY31" s="1024"/>
      <c r="CZ31" s="1007">
        <v>0.2</v>
      </c>
      <c r="DA31" s="1035"/>
      <c r="DB31" s="1035"/>
      <c r="DC31" s="1037"/>
      <c r="DD31" s="1011">
        <v>88247</v>
      </c>
      <c r="DE31" s="1023"/>
      <c r="DF31" s="1023"/>
      <c r="DG31" s="1023"/>
      <c r="DH31" s="1023"/>
      <c r="DI31" s="1023"/>
      <c r="DJ31" s="1023"/>
      <c r="DK31" s="1024"/>
      <c r="DL31" s="1011">
        <v>88247</v>
      </c>
      <c r="DM31" s="1023"/>
      <c r="DN31" s="1023"/>
      <c r="DO31" s="1023"/>
      <c r="DP31" s="1023"/>
      <c r="DQ31" s="1023"/>
      <c r="DR31" s="1023"/>
      <c r="DS31" s="1023"/>
      <c r="DT31" s="1023"/>
      <c r="DU31" s="1023"/>
      <c r="DV31" s="1024"/>
      <c r="DW31" s="1007">
        <v>0.4</v>
      </c>
      <c r="DX31" s="1035"/>
      <c r="DY31" s="1035"/>
      <c r="DZ31" s="1035"/>
      <c r="EA31" s="1035"/>
      <c r="EB31" s="1035"/>
      <c r="EC31" s="1036"/>
    </row>
    <row r="32" spans="2:133" ht="11.25" customHeight="1" x14ac:dyDescent="0.2">
      <c r="B32" s="999" t="s">
        <v>301</v>
      </c>
      <c r="C32" s="1000"/>
      <c r="D32" s="1000"/>
      <c r="E32" s="1000"/>
      <c r="F32" s="1000"/>
      <c r="G32" s="1000"/>
      <c r="H32" s="1000"/>
      <c r="I32" s="1000"/>
      <c r="J32" s="1000"/>
      <c r="K32" s="1000"/>
      <c r="L32" s="1000"/>
      <c r="M32" s="1000"/>
      <c r="N32" s="1000"/>
      <c r="O32" s="1000"/>
      <c r="P32" s="1000"/>
      <c r="Q32" s="1001"/>
      <c r="R32" s="1002">
        <v>1786045</v>
      </c>
      <c r="S32" s="1003"/>
      <c r="T32" s="1003"/>
      <c r="U32" s="1003"/>
      <c r="V32" s="1003"/>
      <c r="W32" s="1003"/>
      <c r="X32" s="1003"/>
      <c r="Y32" s="1004"/>
      <c r="Z32" s="1005">
        <v>4.5999999999999996</v>
      </c>
      <c r="AA32" s="1005"/>
      <c r="AB32" s="1005"/>
      <c r="AC32" s="1005"/>
      <c r="AD32" s="1006" t="s">
        <v>122</v>
      </c>
      <c r="AE32" s="1006"/>
      <c r="AF32" s="1006"/>
      <c r="AG32" s="1006"/>
      <c r="AH32" s="1006"/>
      <c r="AI32" s="1006"/>
      <c r="AJ32" s="1006"/>
      <c r="AK32" s="1006"/>
      <c r="AL32" s="1007" t="s">
        <v>122</v>
      </c>
      <c r="AM32" s="1008"/>
      <c r="AN32" s="1008"/>
      <c r="AO32" s="1009"/>
      <c r="AP32" s="1052"/>
      <c r="AQ32" s="1053"/>
      <c r="AR32" s="1053"/>
      <c r="AS32" s="1053"/>
      <c r="AT32" s="1057"/>
      <c r="AU32" s="196" t="s">
        <v>302</v>
      </c>
      <c r="AX32" s="999" t="s">
        <v>303</v>
      </c>
      <c r="AY32" s="1000"/>
      <c r="AZ32" s="1000"/>
      <c r="BA32" s="1000"/>
      <c r="BB32" s="1000"/>
      <c r="BC32" s="1000"/>
      <c r="BD32" s="1000"/>
      <c r="BE32" s="1000"/>
      <c r="BF32" s="1001"/>
      <c r="BG32" s="1059">
        <v>99.3</v>
      </c>
      <c r="BH32" s="1023"/>
      <c r="BI32" s="1023"/>
      <c r="BJ32" s="1023"/>
      <c r="BK32" s="1023"/>
      <c r="BL32" s="1023"/>
      <c r="BM32" s="1008">
        <v>98.6</v>
      </c>
      <c r="BN32" s="1023"/>
      <c r="BO32" s="1023"/>
      <c r="BP32" s="1023"/>
      <c r="BQ32" s="1048"/>
      <c r="BR32" s="1059">
        <v>99.4</v>
      </c>
      <c r="BS32" s="1023"/>
      <c r="BT32" s="1023"/>
      <c r="BU32" s="1023"/>
      <c r="BV32" s="1023"/>
      <c r="BW32" s="1023"/>
      <c r="BX32" s="1008">
        <v>98.9</v>
      </c>
      <c r="BY32" s="1023"/>
      <c r="BZ32" s="1023"/>
      <c r="CA32" s="1023"/>
      <c r="CB32" s="1048"/>
      <c r="CD32" s="1044"/>
      <c r="CE32" s="1045"/>
      <c r="CF32" s="999" t="s">
        <v>304</v>
      </c>
      <c r="CG32" s="1000"/>
      <c r="CH32" s="1000"/>
      <c r="CI32" s="1000"/>
      <c r="CJ32" s="1000"/>
      <c r="CK32" s="1000"/>
      <c r="CL32" s="1000"/>
      <c r="CM32" s="1000"/>
      <c r="CN32" s="1000"/>
      <c r="CO32" s="1000"/>
      <c r="CP32" s="1000"/>
      <c r="CQ32" s="1001"/>
      <c r="CR32" s="1002">
        <v>136</v>
      </c>
      <c r="CS32" s="1003"/>
      <c r="CT32" s="1003"/>
      <c r="CU32" s="1003"/>
      <c r="CV32" s="1003"/>
      <c r="CW32" s="1003"/>
      <c r="CX32" s="1003"/>
      <c r="CY32" s="1004"/>
      <c r="CZ32" s="1007">
        <v>0</v>
      </c>
      <c r="DA32" s="1035"/>
      <c r="DB32" s="1035"/>
      <c r="DC32" s="1037"/>
      <c r="DD32" s="1011">
        <v>136</v>
      </c>
      <c r="DE32" s="1003"/>
      <c r="DF32" s="1003"/>
      <c r="DG32" s="1003"/>
      <c r="DH32" s="1003"/>
      <c r="DI32" s="1003"/>
      <c r="DJ32" s="1003"/>
      <c r="DK32" s="1004"/>
      <c r="DL32" s="1011">
        <v>136</v>
      </c>
      <c r="DM32" s="1003"/>
      <c r="DN32" s="1003"/>
      <c r="DO32" s="1003"/>
      <c r="DP32" s="1003"/>
      <c r="DQ32" s="1003"/>
      <c r="DR32" s="1003"/>
      <c r="DS32" s="1003"/>
      <c r="DT32" s="1003"/>
      <c r="DU32" s="1003"/>
      <c r="DV32" s="1004"/>
      <c r="DW32" s="1007">
        <v>0</v>
      </c>
      <c r="DX32" s="1035"/>
      <c r="DY32" s="1035"/>
      <c r="DZ32" s="1035"/>
      <c r="EA32" s="1035"/>
      <c r="EB32" s="1035"/>
      <c r="EC32" s="1036"/>
    </row>
    <row r="33" spans="2:133" ht="11.25" customHeight="1" x14ac:dyDescent="0.2">
      <c r="B33" s="999" t="s">
        <v>305</v>
      </c>
      <c r="C33" s="1000"/>
      <c r="D33" s="1000"/>
      <c r="E33" s="1000"/>
      <c r="F33" s="1000"/>
      <c r="G33" s="1000"/>
      <c r="H33" s="1000"/>
      <c r="I33" s="1000"/>
      <c r="J33" s="1000"/>
      <c r="K33" s="1000"/>
      <c r="L33" s="1000"/>
      <c r="M33" s="1000"/>
      <c r="N33" s="1000"/>
      <c r="O33" s="1000"/>
      <c r="P33" s="1000"/>
      <c r="Q33" s="1001"/>
      <c r="R33" s="1002">
        <v>272821</v>
      </c>
      <c r="S33" s="1003"/>
      <c r="T33" s="1003"/>
      <c r="U33" s="1003"/>
      <c r="V33" s="1003"/>
      <c r="W33" s="1003"/>
      <c r="X33" s="1003"/>
      <c r="Y33" s="1004"/>
      <c r="Z33" s="1005">
        <v>0.7</v>
      </c>
      <c r="AA33" s="1005"/>
      <c r="AB33" s="1005"/>
      <c r="AC33" s="1005"/>
      <c r="AD33" s="1006">
        <v>7447</v>
      </c>
      <c r="AE33" s="1006"/>
      <c r="AF33" s="1006"/>
      <c r="AG33" s="1006"/>
      <c r="AH33" s="1006"/>
      <c r="AI33" s="1006"/>
      <c r="AJ33" s="1006"/>
      <c r="AK33" s="1006"/>
      <c r="AL33" s="1007">
        <v>0</v>
      </c>
      <c r="AM33" s="1008"/>
      <c r="AN33" s="1008"/>
      <c r="AO33" s="1009"/>
      <c r="AP33" s="1054"/>
      <c r="AQ33" s="1055"/>
      <c r="AR33" s="1055"/>
      <c r="AS33" s="1055"/>
      <c r="AT33" s="1058"/>
      <c r="AU33" s="201"/>
      <c r="AV33" s="201"/>
      <c r="AW33" s="201"/>
      <c r="AX33" s="1025" t="s">
        <v>306</v>
      </c>
      <c r="AY33" s="1026"/>
      <c r="AZ33" s="1026"/>
      <c r="BA33" s="1026"/>
      <c r="BB33" s="1026"/>
      <c r="BC33" s="1026"/>
      <c r="BD33" s="1026"/>
      <c r="BE33" s="1026"/>
      <c r="BF33" s="1027"/>
      <c r="BG33" s="1060">
        <v>99.3</v>
      </c>
      <c r="BH33" s="1061"/>
      <c r="BI33" s="1061"/>
      <c r="BJ33" s="1061"/>
      <c r="BK33" s="1061"/>
      <c r="BL33" s="1061"/>
      <c r="BM33" s="1062">
        <v>96.5</v>
      </c>
      <c r="BN33" s="1061"/>
      <c r="BO33" s="1061"/>
      <c r="BP33" s="1061"/>
      <c r="BQ33" s="1063"/>
      <c r="BR33" s="1060">
        <v>99.3</v>
      </c>
      <c r="BS33" s="1061"/>
      <c r="BT33" s="1061"/>
      <c r="BU33" s="1061"/>
      <c r="BV33" s="1061"/>
      <c r="BW33" s="1061"/>
      <c r="BX33" s="1062">
        <v>96.5</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15182668</v>
      </c>
      <c r="CS33" s="1023"/>
      <c r="CT33" s="1023"/>
      <c r="CU33" s="1023"/>
      <c r="CV33" s="1023"/>
      <c r="CW33" s="1023"/>
      <c r="CX33" s="1023"/>
      <c r="CY33" s="1024"/>
      <c r="CZ33" s="1007">
        <v>41.1</v>
      </c>
      <c r="DA33" s="1035"/>
      <c r="DB33" s="1035"/>
      <c r="DC33" s="1037"/>
      <c r="DD33" s="1011">
        <v>10411721</v>
      </c>
      <c r="DE33" s="1023"/>
      <c r="DF33" s="1023"/>
      <c r="DG33" s="1023"/>
      <c r="DH33" s="1023"/>
      <c r="DI33" s="1023"/>
      <c r="DJ33" s="1023"/>
      <c r="DK33" s="1024"/>
      <c r="DL33" s="1011">
        <v>7580708</v>
      </c>
      <c r="DM33" s="1023"/>
      <c r="DN33" s="1023"/>
      <c r="DO33" s="1023"/>
      <c r="DP33" s="1023"/>
      <c r="DQ33" s="1023"/>
      <c r="DR33" s="1023"/>
      <c r="DS33" s="1023"/>
      <c r="DT33" s="1023"/>
      <c r="DU33" s="1023"/>
      <c r="DV33" s="1024"/>
      <c r="DW33" s="1007">
        <v>37.200000000000003</v>
      </c>
      <c r="DX33" s="1035"/>
      <c r="DY33" s="1035"/>
      <c r="DZ33" s="1035"/>
      <c r="EA33" s="1035"/>
      <c r="EB33" s="1035"/>
      <c r="EC33" s="1036"/>
    </row>
    <row r="34" spans="2:133" ht="11.25" customHeight="1" x14ac:dyDescent="0.2">
      <c r="B34" s="999" t="s">
        <v>308</v>
      </c>
      <c r="C34" s="1000"/>
      <c r="D34" s="1000"/>
      <c r="E34" s="1000"/>
      <c r="F34" s="1000"/>
      <c r="G34" s="1000"/>
      <c r="H34" s="1000"/>
      <c r="I34" s="1000"/>
      <c r="J34" s="1000"/>
      <c r="K34" s="1000"/>
      <c r="L34" s="1000"/>
      <c r="M34" s="1000"/>
      <c r="N34" s="1000"/>
      <c r="O34" s="1000"/>
      <c r="P34" s="1000"/>
      <c r="Q34" s="1001"/>
      <c r="R34" s="1002">
        <v>449022</v>
      </c>
      <c r="S34" s="1003"/>
      <c r="T34" s="1003"/>
      <c r="U34" s="1003"/>
      <c r="V34" s="1003"/>
      <c r="W34" s="1003"/>
      <c r="X34" s="1003"/>
      <c r="Y34" s="1004"/>
      <c r="Z34" s="1005">
        <v>1.2</v>
      </c>
      <c r="AA34" s="1005"/>
      <c r="AB34" s="1005"/>
      <c r="AC34" s="1005"/>
      <c r="AD34" s="1006" t="s">
        <v>122</v>
      </c>
      <c r="AE34" s="1006"/>
      <c r="AF34" s="1006"/>
      <c r="AG34" s="1006"/>
      <c r="AH34" s="1006"/>
      <c r="AI34" s="1006"/>
      <c r="AJ34" s="1006"/>
      <c r="AK34" s="1006"/>
      <c r="AL34" s="1007" t="s">
        <v>122</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309</v>
      </c>
      <c r="CE34" s="1000"/>
      <c r="CF34" s="1000"/>
      <c r="CG34" s="1000"/>
      <c r="CH34" s="1000"/>
      <c r="CI34" s="1000"/>
      <c r="CJ34" s="1000"/>
      <c r="CK34" s="1000"/>
      <c r="CL34" s="1000"/>
      <c r="CM34" s="1000"/>
      <c r="CN34" s="1000"/>
      <c r="CO34" s="1000"/>
      <c r="CP34" s="1000"/>
      <c r="CQ34" s="1001"/>
      <c r="CR34" s="1002">
        <v>5777560</v>
      </c>
      <c r="CS34" s="1003"/>
      <c r="CT34" s="1003"/>
      <c r="CU34" s="1003"/>
      <c r="CV34" s="1003"/>
      <c r="CW34" s="1003"/>
      <c r="CX34" s="1003"/>
      <c r="CY34" s="1004"/>
      <c r="CZ34" s="1007">
        <v>15.6</v>
      </c>
      <c r="DA34" s="1035"/>
      <c r="DB34" s="1035"/>
      <c r="DC34" s="1037"/>
      <c r="DD34" s="1011">
        <v>3619221</v>
      </c>
      <c r="DE34" s="1003"/>
      <c r="DF34" s="1003"/>
      <c r="DG34" s="1003"/>
      <c r="DH34" s="1003"/>
      <c r="DI34" s="1003"/>
      <c r="DJ34" s="1003"/>
      <c r="DK34" s="1004"/>
      <c r="DL34" s="1011">
        <v>3050588</v>
      </c>
      <c r="DM34" s="1003"/>
      <c r="DN34" s="1003"/>
      <c r="DO34" s="1003"/>
      <c r="DP34" s="1003"/>
      <c r="DQ34" s="1003"/>
      <c r="DR34" s="1003"/>
      <c r="DS34" s="1003"/>
      <c r="DT34" s="1003"/>
      <c r="DU34" s="1003"/>
      <c r="DV34" s="1004"/>
      <c r="DW34" s="1007">
        <v>15</v>
      </c>
      <c r="DX34" s="1035"/>
      <c r="DY34" s="1035"/>
      <c r="DZ34" s="1035"/>
      <c r="EA34" s="1035"/>
      <c r="EB34" s="1035"/>
      <c r="EC34" s="1036"/>
    </row>
    <row r="35" spans="2:133" ht="11.25" customHeight="1" x14ac:dyDescent="0.2">
      <c r="B35" s="999" t="s">
        <v>310</v>
      </c>
      <c r="C35" s="1000"/>
      <c r="D35" s="1000"/>
      <c r="E35" s="1000"/>
      <c r="F35" s="1000"/>
      <c r="G35" s="1000"/>
      <c r="H35" s="1000"/>
      <c r="I35" s="1000"/>
      <c r="J35" s="1000"/>
      <c r="K35" s="1000"/>
      <c r="L35" s="1000"/>
      <c r="M35" s="1000"/>
      <c r="N35" s="1000"/>
      <c r="O35" s="1000"/>
      <c r="P35" s="1000"/>
      <c r="Q35" s="1001"/>
      <c r="R35" s="1002">
        <v>2154274</v>
      </c>
      <c r="S35" s="1003"/>
      <c r="T35" s="1003"/>
      <c r="U35" s="1003"/>
      <c r="V35" s="1003"/>
      <c r="W35" s="1003"/>
      <c r="X35" s="1003"/>
      <c r="Y35" s="1004"/>
      <c r="Z35" s="1005">
        <v>5.6</v>
      </c>
      <c r="AA35" s="1005"/>
      <c r="AB35" s="1005"/>
      <c r="AC35" s="1005"/>
      <c r="AD35" s="1006" t="s">
        <v>122</v>
      </c>
      <c r="AE35" s="1006"/>
      <c r="AF35" s="1006"/>
      <c r="AG35" s="1006"/>
      <c r="AH35" s="1006"/>
      <c r="AI35" s="1006"/>
      <c r="AJ35" s="1006"/>
      <c r="AK35" s="1006"/>
      <c r="AL35" s="1007" t="s">
        <v>122</v>
      </c>
      <c r="AM35" s="1008"/>
      <c r="AN35" s="1008"/>
      <c r="AO35" s="1009"/>
      <c r="AP35" s="206"/>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945539</v>
      </c>
      <c r="CS35" s="1023"/>
      <c r="CT35" s="1023"/>
      <c r="CU35" s="1023"/>
      <c r="CV35" s="1023"/>
      <c r="CW35" s="1023"/>
      <c r="CX35" s="1023"/>
      <c r="CY35" s="1024"/>
      <c r="CZ35" s="1007">
        <v>2.6</v>
      </c>
      <c r="DA35" s="1035"/>
      <c r="DB35" s="1035"/>
      <c r="DC35" s="1037"/>
      <c r="DD35" s="1011">
        <v>656576</v>
      </c>
      <c r="DE35" s="1023"/>
      <c r="DF35" s="1023"/>
      <c r="DG35" s="1023"/>
      <c r="DH35" s="1023"/>
      <c r="DI35" s="1023"/>
      <c r="DJ35" s="1023"/>
      <c r="DK35" s="1024"/>
      <c r="DL35" s="1011">
        <v>424703</v>
      </c>
      <c r="DM35" s="1023"/>
      <c r="DN35" s="1023"/>
      <c r="DO35" s="1023"/>
      <c r="DP35" s="1023"/>
      <c r="DQ35" s="1023"/>
      <c r="DR35" s="1023"/>
      <c r="DS35" s="1023"/>
      <c r="DT35" s="1023"/>
      <c r="DU35" s="1023"/>
      <c r="DV35" s="1024"/>
      <c r="DW35" s="1007">
        <v>2.1</v>
      </c>
      <c r="DX35" s="1035"/>
      <c r="DY35" s="1035"/>
      <c r="DZ35" s="1035"/>
      <c r="EA35" s="1035"/>
      <c r="EB35" s="1035"/>
      <c r="EC35" s="1036"/>
    </row>
    <row r="36" spans="2:133" ht="11.25" customHeight="1" x14ac:dyDescent="0.2">
      <c r="B36" s="999" t="s">
        <v>314</v>
      </c>
      <c r="C36" s="1000"/>
      <c r="D36" s="1000"/>
      <c r="E36" s="1000"/>
      <c r="F36" s="1000"/>
      <c r="G36" s="1000"/>
      <c r="H36" s="1000"/>
      <c r="I36" s="1000"/>
      <c r="J36" s="1000"/>
      <c r="K36" s="1000"/>
      <c r="L36" s="1000"/>
      <c r="M36" s="1000"/>
      <c r="N36" s="1000"/>
      <c r="O36" s="1000"/>
      <c r="P36" s="1000"/>
      <c r="Q36" s="1001"/>
      <c r="R36" s="1002">
        <v>2032487</v>
      </c>
      <c r="S36" s="1003"/>
      <c r="T36" s="1003"/>
      <c r="U36" s="1003"/>
      <c r="V36" s="1003"/>
      <c r="W36" s="1003"/>
      <c r="X36" s="1003"/>
      <c r="Y36" s="1004"/>
      <c r="Z36" s="1005">
        <v>5.3</v>
      </c>
      <c r="AA36" s="1005"/>
      <c r="AB36" s="1005"/>
      <c r="AC36" s="1005"/>
      <c r="AD36" s="1006" t="s">
        <v>122</v>
      </c>
      <c r="AE36" s="1006"/>
      <c r="AF36" s="1006"/>
      <c r="AG36" s="1006"/>
      <c r="AH36" s="1006"/>
      <c r="AI36" s="1006"/>
      <c r="AJ36" s="1006"/>
      <c r="AK36" s="1006"/>
      <c r="AL36" s="1007" t="s">
        <v>122</v>
      </c>
      <c r="AM36" s="1008"/>
      <c r="AN36" s="1008"/>
      <c r="AO36" s="1009"/>
      <c r="AP36" s="206"/>
      <c r="AQ36" s="1068" t="s">
        <v>315</v>
      </c>
      <c r="AR36" s="1069"/>
      <c r="AS36" s="1069"/>
      <c r="AT36" s="1069"/>
      <c r="AU36" s="1069"/>
      <c r="AV36" s="1069"/>
      <c r="AW36" s="1069"/>
      <c r="AX36" s="1069"/>
      <c r="AY36" s="1070"/>
      <c r="AZ36" s="991">
        <v>4392094</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25475</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4276027</v>
      </c>
      <c r="CS36" s="1003"/>
      <c r="CT36" s="1003"/>
      <c r="CU36" s="1003"/>
      <c r="CV36" s="1003"/>
      <c r="CW36" s="1003"/>
      <c r="CX36" s="1003"/>
      <c r="CY36" s="1004"/>
      <c r="CZ36" s="1007">
        <v>11.6</v>
      </c>
      <c r="DA36" s="1035"/>
      <c r="DB36" s="1035"/>
      <c r="DC36" s="1037"/>
      <c r="DD36" s="1011">
        <v>3120233</v>
      </c>
      <c r="DE36" s="1003"/>
      <c r="DF36" s="1003"/>
      <c r="DG36" s="1003"/>
      <c r="DH36" s="1003"/>
      <c r="DI36" s="1003"/>
      <c r="DJ36" s="1003"/>
      <c r="DK36" s="1004"/>
      <c r="DL36" s="1011">
        <v>1932238</v>
      </c>
      <c r="DM36" s="1003"/>
      <c r="DN36" s="1003"/>
      <c r="DO36" s="1003"/>
      <c r="DP36" s="1003"/>
      <c r="DQ36" s="1003"/>
      <c r="DR36" s="1003"/>
      <c r="DS36" s="1003"/>
      <c r="DT36" s="1003"/>
      <c r="DU36" s="1003"/>
      <c r="DV36" s="1004"/>
      <c r="DW36" s="1007">
        <v>9.5</v>
      </c>
      <c r="DX36" s="1035"/>
      <c r="DY36" s="1035"/>
      <c r="DZ36" s="1035"/>
      <c r="EA36" s="1035"/>
      <c r="EB36" s="1035"/>
      <c r="EC36" s="1036"/>
    </row>
    <row r="37" spans="2:133" ht="11.25" customHeight="1" x14ac:dyDescent="0.2">
      <c r="B37" s="999" t="s">
        <v>318</v>
      </c>
      <c r="C37" s="1000"/>
      <c r="D37" s="1000"/>
      <c r="E37" s="1000"/>
      <c r="F37" s="1000"/>
      <c r="G37" s="1000"/>
      <c r="H37" s="1000"/>
      <c r="I37" s="1000"/>
      <c r="J37" s="1000"/>
      <c r="K37" s="1000"/>
      <c r="L37" s="1000"/>
      <c r="M37" s="1000"/>
      <c r="N37" s="1000"/>
      <c r="O37" s="1000"/>
      <c r="P37" s="1000"/>
      <c r="Q37" s="1001"/>
      <c r="R37" s="1002">
        <v>711901</v>
      </c>
      <c r="S37" s="1003"/>
      <c r="T37" s="1003"/>
      <c r="U37" s="1003"/>
      <c r="V37" s="1003"/>
      <c r="W37" s="1003"/>
      <c r="X37" s="1003"/>
      <c r="Y37" s="1004"/>
      <c r="Z37" s="1005">
        <v>1.8</v>
      </c>
      <c r="AA37" s="1005"/>
      <c r="AB37" s="1005"/>
      <c r="AC37" s="1005"/>
      <c r="AD37" s="1006">
        <v>2998</v>
      </c>
      <c r="AE37" s="1006"/>
      <c r="AF37" s="1006"/>
      <c r="AG37" s="1006"/>
      <c r="AH37" s="1006"/>
      <c r="AI37" s="1006"/>
      <c r="AJ37" s="1006"/>
      <c r="AK37" s="1006"/>
      <c r="AL37" s="1007">
        <v>0</v>
      </c>
      <c r="AM37" s="1008"/>
      <c r="AN37" s="1008"/>
      <c r="AO37" s="1009"/>
      <c r="AQ37" s="1065" t="s">
        <v>319</v>
      </c>
      <c r="AR37" s="1066"/>
      <c r="AS37" s="1066"/>
      <c r="AT37" s="1066"/>
      <c r="AU37" s="1066"/>
      <c r="AV37" s="1066"/>
      <c r="AW37" s="1066"/>
      <c r="AX37" s="1066"/>
      <c r="AY37" s="1067"/>
      <c r="AZ37" s="1002">
        <v>1260649</v>
      </c>
      <c r="BA37" s="1003"/>
      <c r="BB37" s="1003"/>
      <c r="BC37" s="1003"/>
      <c r="BD37" s="1023"/>
      <c r="BE37" s="1023"/>
      <c r="BF37" s="1048"/>
      <c r="BG37" s="999" t="s">
        <v>320</v>
      </c>
      <c r="BH37" s="1000"/>
      <c r="BI37" s="1000"/>
      <c r="BJ37" s="1000"/>
      <c r="BK37" s="1000"/>
      <c r="BL37" s="1000"/>
      <c r="BM37" s="1000"/>
      <c r="BN37" s="1000"/>
      <c r="BO37" s="1000"/>
      <c r="BP37" s="1000"/>
      <c r="BQ37" s="1000"/>
      <c r="BR37" s="1000"/>
      <c r="BS37" s="1000"/>
      <c r="BT37" s="1000"/>
      <c r="BU37" s="1001"/>
      <c r="BV37" s="1002">
        <v>-38913</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583216</v>
      </c>
      <c r="CS37" s="1023"/>
      <c r="CT37" s="1023"/>
      <c r="CU37" s="1023"/>
      <c r="CV37" s="1023"/>
      <c r="CW37" s="1023"/>
      <c r="CX37" s="1023"/>
      <c r="CY37" s="1024"/>
      <c r="CZ37" s="1007">
        <v>1.6</v>
      </c>
      <c r="DA37" s="1035"/>
      <c r="DB37" s="1035"/>
      <c r="DC37" s="1037"/>
      <c r="DD37" s="1011">
        <v>265916</v>
      </c>
      <c r="DE37" s="1023"/>
      <c r="DF37" s="1023"/>
      <c r="DG37" s="1023"/>
      <c r="DH37" s="1023"/>
      <c r="DI37" s="1023"/>
      <c r="DJ37" s="1023"/>
      <c r="DK37" s="1024"/>
      <c r="DL37" s="1011">
        <v>232661</v>
      </c>
      <c r="DM37" s="1023"/>
      <c r="DN37" s="1023"/>
      <c r="DO37" s="1023"/>
      <c r="DP37" s="1023"/>
      <c r="DQ37" s="1023"/>
      <c r="DR37" s="1023"/>
      <c r="DS37" s="1023"/>
      <c r="DT37" s="1023"/>
      <c r="DU37" s="1023"/>
      <c r="DV37" s="1024"/>
      <c r="DW37" s="1007">
        <v>1.1000000000000001</v>
      </c>
      <c r="DX37" s="1035"/>
      <c r="DY37" s="1035"/>
      <c r="DZ37" s="1035"/>
      <c r="EA37" s="1035"/>
      <c r="EB37" s="1035"/>
      <c r="EC37" s="1036"/>
    </row>
    <row r="38" spans="2:133" ht="11.25" customHeight="1" x14ac:dyDescent="0.2">
      <c r="B38" s="999" t="s">
        <v>322</v>
      </c>
      <c r="C38" s="1000"/>
      <c r="D38" s="1000"/>
      <c r="E38" s="1000"/>
      <c r="F38" s="1000"/>
      <c r="G38" s="1000"/>
      <c r="H38" s="1000"/>
      <c r="I38" s="1000"/>
      <c r="J38" s="1000"/>
      <c r="K38" s="1000"/>
      <c r="L38" s="1000"/>
      <c r="M38" s="1000"/>
      <c r="N38" s="1000"/>
      <c r="O38" s="1000"/>
      <c r="P38" s="1000"/>
      <c r="Q38" s="1001"/>
      <c r="R38" s="1002">
        <v>4948081</v>
      </c>
      <c r="S38" s="1003"/>
      <c r="T38" s="1003"/>
      <c r="U38" s="1003"/>
      <c r="V38" s="1003"/>
      <c r="W38" s="1003"/>
      <c r="X38" s="1003"/>
      <c r="Y38" s="1004"/>
      <c r="Z38" s="1005">
        <v>12.8</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346850</v>
      </c>
      <c r="BA38" s="1003"/>
      <c r="BB38" s="1003"/>
      <c r="BC38" s="1003"/>
      <c r="BD38" s="1023"/>
      <c r="BE38" s="1023"/>
      <c r="BF38" s="1048"/>
      <c r="BG38" s="999" t="s">
        <v>324</v>
      </c>
      <c r="BH38" s="1000"/>
      <c r="BI38" s="1000"/>
      <c r="BJ38" s="1000"/>
      <c r="BK38" s="1000"/>
      <c r="BL38" s="1000"/>
      <c r="BM38" s="1000"/>
      <c r="BN38" s="1000"/>
      <c r="BO38" s="1000"/>
      <c r="BP38" s="1000"/>
      <c r="BQ38" s="1000"/>
      <c r="BR38" s="1000"/>
      <c r="BS38" s="1000"/>
      <c r="BT38" s="1000"/>
      <c r="BU38" s="1001"/>
      <c r="BV38" s="1002">
        <v>5277</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2485978</v>
      </c>
      <c r="CS38" s="1003"/>
      <c r="CT38" s="1003"/>
      <c r="CU38" s="1003"/>
      <c r="CV38" s="1003"/>
      <c r="CW38" s="1003"/>
      <c r="CX38" s="1003"/>
      <c r="CY38" s="1004"/>
      <c r="CZ38" s="1007">
        <v>6.7</v>
      </c>
      <c r="DA38" s="1035"/>
      <c r="DB38" s="1035"/>
      <c r="DC38" s="1037"/>
      <c r="DD38" s="1011">
        <v>2062576</v>
      </c>
      <c r="DE38" s="1003"/>
      <c r="DF38" s="1003"/>
      <c r="DG38" s="1003"/>
      <c r="DH38" s="1003"/>
      <c r="DI38" s="1003"/>
      <c r="DJ38" s="1003"/>
      <c r="DK38" s="1004"/>
      <c r="DL38" s="1011">
        <v>1924610</v>
      </c>
      <c r="DM38" s="1003"/>
      <c r="DN38" s="1003"/>
      <c r="DO38" s="1003"/>
      <c r="DP38" s="1003"/>
      <c r="DQ38" s="1003"/>
      <c r="DR38" s="1003"/>
      <c r="DS38" s="1003"/>
      <c r="DT38" s="1003"/>
      <c r="DU38" s="1003"/>
      <c r="DV38" s="1004"/>
      <c r="DW38" s="1007">
        <v>9.4</v>
      </c>
      <c r="DX38" s="1035"/>
      <c r="DY38" s="1035"/>
      <c r="DZ38" s="1035"/>
      <c r="EA38" s="1035"/>
      <c r="EB38" s="1035"/>
      <c r="EC38" s="1036"/>
    </row>
    <row r="39" spans="2:133" ht="11.25" customHeight="1" x14ac:dyDescent="0.2">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v>336709</v>
      </c>
      <c r="BA39" s="1003"/>
      <c r="BB39" s="1003"/>
      <c r="BC39" s="1003"/>
      <c r="BD39" s="1023"/>
      <c r="BE39" s="1023"/>
      <c r="BF39" s="1048"/>
      <c r="BG39" s="999" t="s">
        <v>328</v>
      </c>
      <c r="BH39" s="1000"/>
      <c r="BI39" s="1000"/>
      <c r="BJ39" s="1000"/>
      <c r="BK39" s="1000"/>
      <c r="BL39" s="1000"/>
      <c r="BM39" s="1000"/>
      <c r="BN39" s="1000"/>
      <c r="BO39" s="1000"/>
      <c r="BP39" s="1000"/>
      <c r="BQ39" s="1000"/>
      <c r="BR39" s="1000"/>
      <c r="BS39" s="1000"/>
      <c r="BT39" s="1000"/>
      <c r="BU39" s="1001"/>
      <c r="BV39" s="1002">
        <v>7839</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1221718</v>
      </c>
      <c r="CS39" s="1023"/>
      <c r="CT39" s="1023"/>
      <c r="CU39" s="1023"/>
      <c r="CV39" s="1023"/>
      <c r="CW39" s="1023"/>
      <c r="CX39" s="1023"/>
      <c r="CY39" s="1024"/>
      <c r="CZ39" s="1007">
        <v>3.3</v>
      </c>
      <c r="DA39" s="1035"/>
      <c r="DB39" s="1035"/>
      <c r="DC39" s="1037"/>
      <c r="DD39" s="1011">
        <v>497309</v>
      </c>
      <c r="DE39" s="1023"/>
      <c r="DF39" s="1023"/>
      <c r="DG39" s="1023"/>
      <c r="DH39" s="1023"/>
      <c r="DI39" s="1023"/>
      <c r="DJ39" s="1023"/>
      <c r="DK39" s="1024"/>
      <c r="DL39" s="1011" t="s">
        <v>122</v>
      </c>
      <c r="DM39" s="1023"/>
      <c r="DN39" s="1023"/>
      <c r="DO39" s="1023"/>
      <c r="DP39" s="1023"/>
      <c r="DQ39" s="1023"/>
      <c r="DR39" s="1023"/>
      <c r="DS39" s="1023"/>
      <c r="DT39" s="1023"/>
      <c r="DU39" s="1023"/>
      <c r="DV39" s="1024"/>
      <c r="DW39" s="1007" t="s">
        <v>122</v>
      </c>
      <c r="DX39" s="1035"/>
      <c r="DY39" s="1035"/>
      <c r="DZ39" s="1035"/>
      <c r="EA39" s="1035"/>
      <c r="EB39" s="1035"/>
      <c r="EC39" s="1036"/>
    </row>
    <row r="40" spans="2:133" ht="11.25" customHeight="1" x14ac:dyDescent="0.2">
      <c r="B40" s="999" t="s">
        <v>330</v>
      </c>
      <c r="C40" s="1000"/>
      <c r="D40" s="1000"/>
      <c r="E40" s="1000"/>
      <c r="F40" s="1000"/>
      <c r="G40" s="1000"/>
      <c r="H40" s="1000"/>
      <c r="I40" s="1000"/>
      <c r="J40" s="1000"/>
      <c r="K40" s="1000"/>
      <c r="L40" s="1000"/>
      <c r="M40" s="1000"/>
      <c r="N40" s="1000"/>
      <c r="O40" s="1000"/>
      <c r="P40" s="1000"/>
      <c r="Q40" s="1001"/>
      <c r="R40" s="1002">
        <v>44881</v>
      </c>
      <c r="S40" s="1003"/>
      <c r="T40" s="1003"/>
      <c r="U40" s="1003"/>
      <c r="V40" s="1003"/>
      <c r="W40" s="1003"/>
      <c r="X40" s="1003"/>
      <c r="Y40" s="1004"/>
      <c r="Z40" s="1005">
        <v>0.1</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v>49680</v>
      </c>
      <c r="BA40" s="1003"/>
      <c r="BB40" s="1003"/>
      <c r="BC40" s="1003"/>
      <c r="BD40" s="1023"/>
      <c r="BE40" s="1023"/>
      <c r="BF40" s="1048"/>
      <c r="BG40" s="1052" t="s">
        <v>332</v>
      </c>
      <c r="BH40" s="1053"/>
      <c r="BI40" s="1053"/>
      <c r="BJ40" s="1053"/>
      <c r="BK40" s="1053"/>
      <c r="BL40" s="202"/>
      <c r="BM40" s="1000" t="s">
        <v>333</v>
      </c>
      <c r="BN40" s="1000"/>
      <c r="BO40" s="1000"/>
      <c r="BP40" s="1000"/>
      <c r="BQ40" s="1000"/>
      <c r="BR40" s="1000"/>
      <c r="BS40" s="1000"/>
      <c r="BT40" s="1000"/>
      <c r="BU40" s="1001"/>
      <c r="BV40" s="1002">
        <v>94</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475846</v>
      </c>
      <c r="CS40" s="1003"/>
      <c r="CT40" s="1003"/>
      <c r="CU40" s="1003"/>
      <c r="CV40" s="1003"/>
      <c r="CW40" s="1003"/>
      <c r="CX40" s="1003"/>
      <c r="CY40" s="1004"/>
      <c r="CZ40" s="1007">
        <v>1.3</v>
      </c>
      <c r="DA40" s="1035"/>
      <c r="DB40" s="1035"/>
      <c r="DC40" s="1037"/>
      <c r="DD40" s="1011">
        <v>455806</v>
      </c>
      <c r="DE40" s="1003"/>
      <c r="DF40" s="1003"/>
      <c r="DG40" s="1003"/>
      <c r="DH40" s="1003"/>
      <c r="DI40" s="1003"/>
      <c r="DJ40" s="1003"/>
      <c r="DK40" s="1004"/>
      <c r="DL40" s="1011">
        <v>248569</v>
      </c>
      <c r="DM40" s="1003"/>
      <c r="DN40" s="1003"/>
      <c r="DO40" s="1003"/>
      <c r="DP40" s="1003"/>
      <c r="DQ40" s="1003"/>
      <c r="DR40" s="1003"/>
      <c r="DS40" s="1003"/>
      <c r="DT40" s="1003"/>
      <c r="DU40" s="1003"/>
      <c r="DV40" s="1004"/>
      <c r="DW40" s="1007">
        <v>1.2</v>
      </c>
      <c r="DX40" s="1035"/>
      <c r="DY40" s="1035"/>
      <c r="DZ40" s="1035"/>
      <c r="EA40" s="1035"/>
      <c r="EB40" s="1035"/>
      <c r="EC40" s="1036"/>
    </row>
    <row r="41" spans="2:133" ht="11.25" customHeight="1" x14ac:dyDescent="0.2">
      <c r="B41" s="1025" t="s">
        <v>335</v>
      </c>
      <c r="C41" s="1026"/>
      <c r="D41" s="1026"/>
      <c r="E41" s="1026"/>
      <c r="F41" s="1026"/>
      <c r="G41" s="1026"/>
      <c r="H41" s="1026"/>
      <c r="I41" s="1026"/>
      <c r="J41" s="1026"/>
      <c r="K41" s="1026"/>
      <c r="L41" s="1026"/>
      <c r="M41" s="1026"/>
      <c r="N41" s="1026"/>
      <c r="O41" s="1026"/>
      <c r="P41" s="1026"/>
      <c r="Q41" s="1027"/>
      <c r="R41" s="1074">
        <v>38651673</v>
      </c>
      <c r="S41" s="1075"/>
      <c r="T41" s="1075"/>
      <c r="U41" s="1075"/>
      <c r="V41" s="1075"/>
      <c r="W41" s="1075"/>
      <c r="X41" s="1075"/>
      <c r="Y41" s="1079"/>
      <c r="Z41" s="1080">
        <v>100</v>
      </c>
      <c r="AA41" s="1080"/>
      <c r="AB41" s="1080"/>
      <c r="AC41" s="1080"/>
      <c r="AD41" s="1081">
        <v>20331786</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389081</v>
      </c>
      <c r="BA41" s="1003"/>
      <c r="BB41" s="1003"/>
      <c r="BC41" s="1003"/>
      <c r="BD41" s="1023"/>
      <c r="BE41" s="1023"/>
      <c r="BF41" s="1048"/>
      <c r="BG41" s="1052"/>
      <c r="BH41" s="1053"/>
      <c r="BI41" s="1053"/>
      <c r="BJ41" s="1053"/>
      <c r="BK41" s="1053"/>
      <c r="BL41" s="202"/>
      <c r="BM41" s="1000" t="s">
        <v>337</v>
      </c>
      <c r="BN41" s="1000"/>
      <c r="BO41" s="1000"/>
      <c r="BP41" s="1000"/>
      <c r="BQ41" s="1000"/>
      <c r="BR41" s="1000"/>
      <c r="BS41" s="1000"/>
      <c r="BT41" s="1000"/>
      <c r="BU41" s="1001"/>
      <c r="BV41" s="1002" t="s">
        <v>122</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23"/>
      <c r="CT41" s="1023"/>
      <c r="CU41" s="1023"/>
      <c r="CV41" s="1023"/>
      <c r="CW41" s="1023"/>
      <c r="CX41" s="1023"/>
      <c r="CY41" s="1024"/>
      <c r="CZ41" s="1007" t="s">
        <v>122</v>
      </c>
      <c r="DA41" s="1035"/>
      <c r="DB41" s="1035"/>
      <c r="DC41" s="1037"/>
      <c r="DD41" s="1011" t="s">
        <v>122</v>
      </c>
      <c r="DE41" s="1023"/>
      <c r="DF41" s="1023"/>
      <c r="DG41" s="1023"/>
      <c r="DH41" s="1023"/>
      <c r="DI41" s="1023"/>
      <c r="DJ41" s="1023"/>
      <c r="DK41" s="1024"/>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339</v>
      </c>
      <c r="AR42" s="1072"/>
      <c r="AS42" s="1072"/>
      <c r="AT42" s="1072"/>
      <c r="AU42" s="1072"/>
      <c r="AV42" s="1072"/>
      <c r="AW42" s="1072"/>
      <c r="AX42" s="1072"/>
      <c r="AY42" s="1073"/>
      <c r="AZ42" s="1074">
        <v>2009125</v>
      </c>
      <c r="BA42" s="1075"/>
      <c r="BB42" s="1075"/>
      <c r="BC42" s="1075"/>
      <c r="BD42" s="1061"/>
      <c r="BE42" s="1061"/>
      <c r="BF42" s="1063"/>
      <c r="BG42" s="1054"/>
      <c r="BH42" s="1055"/>
      <c r="BI42" s="1055"/>
      <c r="BJ42" s="1055"/>
      <c r="BK42" s="1055"/>
      <c r="BL42" s="203"/>
      <c r="BM42" s="1026" t="s">
        <v>340</v>
      </c>
      <c r="BN42" s="1026"/>
      <c r="BO42" s="1026"/>
      <c r="BP42" s="1026"/>
      <c r="BQ42" s="1026"/>
      <c r="BR42" s="1026"/>
      <c r="BS42" s="1026"/>
      <c r="BT42" s="1026"/>
      <c r="BU42" s="1027"/>
      <c r="BV42" s="1074">
        <v>430</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6436168</v>
      </c>
      <c r="CS42" s="1023"/>
      <c r="CT42" s="1023"/>
      <c r="CU42" s="1023"/>
      <c r="CV42" s="1023"/>
      <c r="CW42" s="1023"/>
      <c r="CX42" s="1023"/>
      <c r="CY42" s="1024"/>
      <c r="CZ42" s="1007">
        <v>17.399999999999999</v>
      </c>
      <c r="DA42" s="1035"/>
      <c r="DB42" s="1035"/>
      <c r="DC42" s="1037"/>
      <c r="DD42" s="1011">
        <v>584996</v>
      </c>
      <c r="DE42" s="1023"/>
      <c r="DF42" s="1023"/>
      <c r="DG42" s="1023"/>
      <c r="DH42" s="1023"/>
      <c r="DI42" s="1023"/>
      <c r="DJ42" s="1023"/>
      <c r="DK42" s="1024"/>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342</v>
      </c>
      <c r="CD43" s="999" t="s">
        <v>343</v>
      </c>
      <c r="CE43" s="1000"/>
      <c r="CF43" s="1000"/>
      <c r="CG43" s="1000"/>
      <c r="CH43" s="1000"/>
      <c r="CI43" s="1000"/>
      <c r="CJ43" s="1000"/>
      <c r="CK43" s="1000"/>
      <c r="CL43" s="1000"/>
      <c r="CM43" s="1000"/>
      <c r="CN43" s="1000"/>
      <c r="CO43" s="1000"/>
      <c r="CP43" s="1000"/>
      <c r="CQ43" s="1001"/>
      <c r="CR43" s="1002">
        <v>166879</v>
      </c>
      <c r="CS43" s="1023"/>
      <c r="CT43" s="1023"/>
      <c r="CU43" s="1023"/>
      <c r="CV43" s="1023"/>
      <c r="CW43" s="1023"/>
      <c r="CX43" s="1023"/>
      <c r="CY43" s="1024"/>
      <c r="CZ43" s="1007">
        <v>0.5</v>
      </c>
      <c r="DA43" s="1035"/>
      <c r="DB43" s="1035"/>
      <c r="DC43" s="1037"/>
      <c r="DD43" s="1011">
        <v>166879</v>
      </c>
      <c r="DE43" s="1023"/>
      <c r="DF43" s="1023"/>
      <c r="DG43" s="1023"/>
      <c r="DH43" s="1023"/>
      <c r="DI43" s="1023"/>
      <c r="DJ43" s="1023"/>
      <c r="DK43" s="1024"/>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292</v>
      </c>
      <c r="CE44" s="1041"/>
      <c r="CF44" s="999" t="s">
        <v>345</v>
      </c>
      <c r="CG44" s="1000"/>
      <c r="CH44" s="1000"/>
      <c r="CI44" s="1000"/>
      <c r="CJ44" s="1000"/>
      <c r="CK44" s="1000"/>
      <c r="CL44" s="1000"/>
      <c r="CM44" s="1000"/>
      <c r="CN44" s="1000"/>
      <c r="CO44" s="1000"/>
      <c r="CP44" s="1000"/>
      <c r="CQ44" s="1001"/>
      <c r="CR44" s="1002">
        <v>6371804</v>
      </c>
      <c r="CS44" s="1003"/>
      <c r="CT44" s="1003"/>
      <c r="CU44" s="1003"/>
      <c r="CV44" s="1003"/>
      <c r="CW44" s="1003"/>
      <c r="CX44" s="1003"/>
      <c r="CY44" s="1004"/>
      <c r="CZ44" s="1007">
        <v>17.3</v>
      </c>
      <c r="DA44" s="1008"/>
      <c r="DB44" s="1008"/>
      <c r="DC44" s="1014"/>
      <c r="DD44" s="1011">
        <v>562844</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347</v>
      </c>
      <c r="CG45" s="1000"/>
      <c r="CH45" s="1000"/>
      <c r="CI45" s="1000"/>
      <c r="CJ45" s="1000"/>
      <c r="CK45" s="1000"/>
      <c r="CL45" s="1000"/>
      <c r="CM45" s="1000"/>
      <c r="CN45" s="1000"/>
      <c r="CO45" s="1000"/>
      <c r="CP45" s="1000"/>
      <c r="CQ45" s="1001"/>
      <c r="CR45" s="1002">
        <v>3767958</v>
      </c>
      <c r="CS45" s="1023"/>
      <c r="CT45" s="1023"/>
      <c r="CU45" s="1023"/>
      <c r="CV45" s="1023"/>
      <c r="CW45" s="1023"/>
      <c r="CX45" s="1023"/>
      <c r="CY45" s="1024"/>
      <c r="CZ45" s="1007">
        <v>10.199999999999999</v>
      </c>
      <c r="DA45" s="1035"/>
      <c r="DB45" s="1035"/>
      <c r="DC45" s="1037"/>
      <c r="DD45" s="1011">
        <v>187583</v>
      </c>
      <c r="DE45" s="1023"/>
      <c r="DF45" s="1023"/>
      <c r="DG45" s="1023"/>
      <c r="DH45" s="1023"/>
      <c r="DI45" s="1023"/>
      <c r="DJ45" s="1023"/>
      <c r="DK45" s="1024"/>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2"/>
      <c r="CE46" s="1043"/>
      <c r="CF46" s="999" t="s">
        <v>348</v>
      </c>
      <c r="CG46" s="1000"/>
      <c r="CH46" s="1000"/>
      <c r="CI46" s="1000"/>
      <c r="CJ46" s="1000"/>
      <c r="CK46" s="1000"/>
      <c r="CL46" s="1000"/>
      <c r="CM46" s="1000"/>
      <c r="CN46" s="1000"/>
      <c r="CO46" s="1000"/>
      <c r="CP46" s="1000"/>
      <c r="CQ46" s="1001"/>
      <c r="CR46" s="1002">
        <v>2523147</v>
      </c>
      <c r="CS46" s="1003"/>
      <c r="CT46" s="1003"/>
      <c r="CU46" s="1003"/>
      <c r="CV46" s="1003"/>
      <c r="CW46" s="1003"/>
      <c r="CX46" s="1003"/>
      <c r="CY46" s="1004"/>
      <c r="CZ46" s="1007">
        <v>6.8</v>
      </c>
      <c r="DA46" s="1008"/>
      <c r="DB46" s="1008"/>
      <c r="DC46" s="1014"/>
      <c r="DD46" s="1011">
        <v>318343</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2"/>
      <c r="CE47" s="1043"/>
      <c r="CF47" s="999" t="s">
        <v>349</v>
      </c>
      <c r="CG47" s="1000"/>
      <c r="CH47" s="1000"/>
      <c r="CI47" s="1000"/>
      <c r="CJ47" s="1000"/>
      <c r="CK47" s="1000"/>
      <c r="CL47" s="1000"/>
      <c r="CM47" s="1000"/>
      <c r="CN47" s="1000"/>
      <c r="CO47" s="1000"/>
      <c r="CP47" s="1000"/>
      <c r="CQ47" s="1001"/>
      <c r="CR47" s="1002">
        <v>64364</v>
      </c>
      <c r="CS47" s="1023"/>
      <c r="CT47" s="1023"/>
      <c r="CU47" s="1023"/>
      <c r="CV47" s="1023"/>
      <c r="CW47" s="1023"/>
      <c r="CX47" s="1023"/>
      <c r="CY47" s="1024"/>
      <c r="CZ47" s="1007">
        <v>0.2</v>
      </c>
      <c r="DA47" s="1035"/>
      <c r="DB47" s="1035"/>
      <c r="DC47" s="1037"/>
      <c r="DD47" s="1011">
        <v>22152</v>
      </c>
      <c r="DE47" s="1023"/>
      <c r="DF47" s="1023"/>
      <c r="DG47" s="1023"/>
      <c r="DH47" s="1023"/>
      <c r="DI47" s="1023"/>
      <c r="DJ47" s="1023"/>
      <c r="DK47" s="1024"/>
      <c r="DL47" s="1085"/>
      <c r="DM47" s="1086"/>
      <c r="DN47" s="1086"/>
      <c r="DO47" s="1086"/>
      <c r="DP47" s="1086"/>
      <c r="DQ47" s="1086"/>
      <c r="DR47" s="1086"/>
      <c r="DS47" s="1086"/>
      <c r="DT47" s="1086"/>
      <c r="DU47" s="1086"/>
      <c r="DV47" s="1087"/>
      <c r="DW47" s="1076"/>
      <c r="DX47" s="1077"/>
      <c r="DY47" s="1077"/>
      <c r="DZ47" s="1077"/>
      <c r="EA47" s="1077"/>
      <c r="EB47" s="1077"/>
      <c r="EC47" s="1078"/>
    </row>
    <row r="48" spans="2:133" ht="11" x14ac:dyDescent="0.2">
      <c r="B48" s="207"/>
      <c r="CD48" s="1044"/>
      <c r="CE48" s="1045"/>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5" t="s">
        <v>351</v>
      </c>
      <c r="CE49" s="1026"/>
      <c r="CF49" s="1026"/>
      <c r="CG49" s="1026"/>
      <c r="CH49" s="1026"/>
      <c r="CI49" s="1026"/>
      <c r="CJ49" s="1026"/>
      <c r="CK49" s="1026"/>
      <c r="CL49" s="1026"/>
      <c r="CM49" s="1026"/>
      <c r="CN49" s="1026"/>
      <c r="CO49" s="1026"/>
      <c r="CP49" s="1026"/>
      <c r="CQ49" s="1027"/>
      <c r="CR49" s="1074">
        <v>36931784</v>
      </c>
      <c r="CS49" s="1061"/>
      <c r="CT49" s="1061"/>
      <c r="CU49" s="1061"/>
      <c r="CV49" s="1061"/>
      <c r="CW49" s="1061"/>
      <c r="CX49" s="1061"/>
      <c r="CY49" s="1090"/>
      <c r="CZ49" s="1082">
        <v>100</v>
      </c>
      <c r="DA49" s="1091"/>
      <c r="DB49" s="1091"/>
      <c r="DC49" s="1092"/>
      <c r="DD49" s="1093">
        <v>23523909</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kHCwkfWLsTH0xl6IsA1r9ycOCTUidGxt47f+G10L2gYZGq4xaVGPrVe2CvwIVBCL0yMzvcM9qqKHEKQhEQWFKg==" saltValue="TtFnLRKP35bmx50M6LS3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2">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7"/>
    </row>
    <row r="6" spans="1:131" s="218"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2">
      <c r="A7" s="219">
        <v>1</v>
      </c>
      <c r="B7" s="379" t="s">
        <v>374</v>
      </c>
      <c r="C7" s="380"/>
      <c r="D7" s="380"/>
      <c r="E7" s="380"/>
      <c r="F7" s="380"/>
      <c r="G7" s="380"/>
      <c r="H7" s="380"/>
      <c r="I7" s="380"/>
      <c r="J7" s="380"/>
      <c r="K7" s="380"/>
      <c r="L7" s="380"/>
      <c r="M7" s="380"/>
      <c r="N7" s="380"/>
      <c r="O7" s="380"/>
      <c r="P7" s="381"/>
      <c r="Q7" s="382">
        <v>38652</v>
      </c>
      <c r="R7" s="383"/>
      <c r="S7" s="383"/>
      <c r="T7" s="383"/>
      <c r="U7" s="383"/>
      <c r="V7" s="383">
        <v>36932</v>
      </c>
      <c r="W7" s="383"/>
      <c r="X7" s="383"/>
      <c r="Y7" s="383"/>
      <c r="Z7" s="383"/>
      <c r="AA7" s="383">
        <v>1720</v>
      </c>
      <c r="AB7" s="383"/>
      <c r="AC7" s="383"/>
      <c r="AD7" s="383"/>
      <c r="AE7" s="384"/>
      <c r="AF7" s="385">
        <v>1363</v>
      </c>
      <c r="AG7" s="386"/>
      <c r="AH7" s="386"/>
      <c r="AI7" s="386"/>
      <c r="AJ7" s="387"/>
      <c r="AK7" s="388">
        <v>22</v>
      </c>
      <c r="AL7" s="389"/>
      <c r="AM7" s="389"/>
      <c r="AN7" s="389"/>
      <c r="AO7" s="389"/>
      <c r="AP7" s="389">
        <v>33046</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t="s">
        <v>554</v>
      </c>
      <c r="BT7" s="377"/>
      <c r="BU7" s="377"/>
      <c r="BV7" s="377"/>
      <c r="BW7" s="377"/>
      <c r="BX7" s="377"/>
      <c r="BY7" s="377"/>
      <c r="BZ7" s="377"/>
      <c r="CA7" s="377"/>
      <c r="CB7" s="377"/>
      <c r="CC7" s="377"/>
      <c r="CD7" s="377"/>
      <c r="CE7" s="377"/>
      <c r="CF7" s="377"/>
      <c r="CG7" s="392"/>
      <c r="CH7" s="373">
        <v>19</v>
      </c>
      <c r="CI7" s="374"/>
      <c r="CJ7" s="374"/>
      <c r="CK7" s="374"/>
      <c r="CL7" s="375"/>
      <c r="CM7" s="373">
        <v>94</v>
      </c>
      <c r="CN7" s="374"/>
      <c r="CO7" s="374"/>
      <c r="CP7" s="374"/>
      <c r="CQ7" s="375"/>
      <c r="CR7" s="373">
        <v>35</v>
      </c>
      <c r="CS7" s="374"/>
      <c r="CT7" s="374"/>
      <c r="CU7" s="374"/>
      <c r="CV7" s="375"/>
      <c r="CW7" s="373" t="s">
        <v>492</v>
      </c>
      <c r="CX7" s="374"/>
      <c r="CY7" s="374"/>
      <c r="CZ7" s="374"/>
      <c r="DA7" s="375"/>
      <c r="DB7" s="373" t="s">
        <v>492</v>
      </c>
      <c r="DC7" s="374"/>
      <c r="DD7" s="374"/>
      <c r="DE7" s="374"/>
      <c r="DF7" s="375"/>
      <c r="DG7" s="373" t="s">
        <v>492</v>
      </c>
      <c r="DH7" s="374"/>
      <c r="DI7" s="374"/>
      <c r="DJ7" s="374"/>
      <c r="DK7" s="375"/>
      <c r="DL7" s="373" t="s">
        <v>492</v>
      </c>
      <c r="DM7" s="374"/>
      <c r="DN7" s="374"/>
      <c r="DO7" s="374"/>
      <c r="DP7" s="375"/>
      <c r="DQ7" s="373" t="s">
        <v>492</v>
      </c>
      <c r="DR7" s="374"/>
      <c r="DS7" s="374"/>
      <c r="DT7" s="374"/>
      <c r="DU7" s="375"/>
      <c r="DV7" s="376"/>
      <c r="DW7" s="377"/>
      <c r="DX7" s="377"/>
      <c r="DY7" s="377"/>
      <c r="DZ7" s="378"/>
      <c r="EA7" s="217"/>
    </row>
    <row r="8" spans="1:131" s="218" customFormat="1" ht="26.25" customHeight="1" x14ac:dyDescent="0.2">
      <c r="A8" s="221">
        <v>2</v>
      </c>
      <c r="B8" s="410"/>
      <c r="C8" s="411"/>
      <c r="D8" s="411"/>
      <c r="E8" s="411"/>
      <c r="F8" s="411"/>
      <c r="G8" s="411"/>
      <c r="H8" s="411"/>
      <c r="I8" s="411"/>
      <c r="J8" s="411"/>
      <c r="K8" s="411"/>
      <c r="L8" s="411"/>
      <c r="M8" s="411"/>
      <c r="N8" s="411"/>
      <c r="O8" s="411"/>
      <c r="P8" s="412"/>
      <c r="Q8" s="413"/>
      <c r="R8" s="414"/>
      <c r="S8" s="414"/>
      <c r="T8" s="414"/>
      <c r="U8" s="414"/>
      <c r="V8" s="414"/>
      <c r="W8" s="414"/>
      <c r="X8" s="414"/>
      <c r="Y8" s="414"/>
      <c r="Z8" s="414"/>
      <c r="AA8" s="414"/>
      <c r="AB8" s="414"/>
      <c r="AC8" s="414"/>
      <c r="AD8" s="414"/>
      <c r="AE8" s="415"/>
      <c r="AF8" s="416"/>
      <c r="AG8" s="417"/>
      <c r="AH8" s="417"/>
      <c r="AI8" s="417"/>
      <c r="AJ8" s="418"/>
      <c r="AK8" s="399"/>
      <c r="AL8" s="400"/>
      <c r="AM8" s="400"/>
      <c r="AN8" s="400"/>
      <c r="AO8" s="400"/>
      <c r="AP8" s="400"/>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t="s">
        <v>555</v>
      </c>
      <c r="BT8" s="404"/>
      <c r="BU8" s="404"/>
      <c r="BV8" s="404"/>
      <c r="BW8" s="404"/>
      <c r="BX8" s="404"/>
      <c r="BY8" s="404"/>
      <c r="BZ8" s="404"/>
      <c r="CA8" s="404"/>
      <c r="CB8" s="404"/>
      <c r="CC8" s="404"/>
      <c r="CD8" s="404"/>
      <c r="CE8" s="404"/>
      <c r="CF8" s="404"/>
      <c r="CG8" s="405"/>
      <c r="CH8" s="406">
        <v>-3</v>
      </c>
      <c r="CI8" s="407"/>
      <c r="CJ8" s="407"/>
      <c r="CK8" s="407"/>
      <c r="CL8" s="408"/>
      <c r="CM8" s="406">
        <v>382</v>
      </c>
      <c r="CN8" s="407"/>
      <c r="CO8" s="407"/>
      <c r="CP8" s="407"/>
      <c r="CQ8" s="408"/>
      <c r="CR8" s="406">
        <v>100</v>
      </c>
      <c r="CS8" s="407"/>
      <c r="CT8" s="407"/>
      <c r="CU8" s="407"/>
      <c r="CV8" s="408"/>
      <c r="CW8" s="406" t="s">
        <v>492</v>
      </c>
      <c r="CX8" s="407"/>
      <c r="CY8" s="407"/>
      <c r="CZ8" s="407"/>
      <c r="DA8" s="408"/>
      <c r="DB8" s="406" t="s">
        <v>492</v>
      </c>
      <c r="DC8" s="407"/>
      <c r="DD8" s="407"/>
      <c r="DE8" s="407"/>
      <c r="DF8" s="408"/>
      <c r="DG8" s="406" t="s">
        <v>492</v>
      </c>
      <c r="DH8" s="407"/>
      <c r="DI8" s="407"/>
      <c r="DJ8" s="407"/>
      <c r="DK8" s="408"/>
      <c r="DL8" s="406" t="s">
        <v>492</v>
      </c>
      <c r="DM8" s="407"/>
      <c r="DN8" s="407"/>
      <c r="DO8" s="407"/>
      <c r="DP8" s="408"/>
      <c r="DQ8" s="406" t="s">
        <v>492</v>
      </c>
      <c r="DR8" s="407"/>
      <c r="DS8" s="407"/>
      <c r="DT8" s="407"/>
      <c r="DU8" s="408"/>
      <c r="DV8" s="403"/>
      <c r="DW8" s="404"/>
      <c r="DX8" s="404"/>
      <c r="DY8" s="404"/>
      <c r="DZ8" s="409"/>
      <c r="EA8" s="217"/>
    </row>
    <row r="9" spans="1:131" s="218" customFormat="1" ht="26.25" customHeight="1" x14ac:dyDescent="0.2">
      <c r="A9" s="221">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t="s">
        <v>556</v>
      </c>
      <c r="BT9" s="404"/>
      <c r="BU9" s="404"/>
      <c r="BV9" s="404"/>
      <c r="BW9" s="404"/>
      <c r="BX9" s="404"/>
      <c r="BY9" s="404"/>
      <c r="BZ9" s="404"/>
      <c r="CA9" s="404"/>
      <c r="CB9" s="404"/>
      <c r="CC9" s="404"/>
      <c r="CD9" s="404"/>
      <c r="CE9" s="404"/>
      <c r="CF9" s="404"/>
      <c r="CG9" s="405"/>
      <c r="CH9" s="406">
        <v>14</v>
      </c>
      <c r="CI9" s="407"/>
      <c r="CJ9" s="407"/>
      <c r="CK9" s="407"/>
      <c r="CL9" s="408"/>
      <c r="CM9" s="406">
        <v>42</v>
      </c>
      <c r="CN9" s="407"/>
      <c r="CO9" s="407"/>
      <c r="CP9" s="407"/>
      <c r="CQ9" s="408"/>
      <c r="CR9" s="406">
        <v>15</v>
      </c>
      <c r="CS9" s="407"/>
      <c r="CT9" s="407"/>
      <c r="CU9" s="407"/>
      <c r="CV9" s="408"/>
      <c r="CW9" s="406" t="s">
        <v>492</v>
      </c>
      <c r="CX9" s="407"/>
      <c r="CY9" s="407"/>
      <c r="CZ9" s="407"/>
      <c r="DA9" s="408"/>
      <c r="DB9" s="406" t="s">
        <v>492</v>
      </c>
      <c r="DC9" s="407"/>
      <c r="DD9" s="407"/>
      <c r="DE9" s="407"/>
      <c r="DF9" s="408"/>
      <c r="DG9" s="406" t="s">
        <v>492</v>
      </c>
      <c r="DH9" s="407"/>
      <c r="DI9" s="407"/>
      <c r="DJ9" s="407"/>
      <c r="DK9" s="408"/>
      <c r="DL9" s="406" t="s">
        <v>492</v>
      </c>
      <c r="DM9" s="407"/>
      <c r="DN9" s="407"/>
      <c r="DO9" s="407"/>
      <c r="DP9" s="408"/>
      <c r="DQ9" s="406" t="s">
        <v>492</v>
      </c>
      <c r="DR9" s="407"/>
      <c r="DS9" s="407"/>
      <c r="DT9" s="407"/>
      <c r="DU9" s="408"/>
      <c r="DV9" s="403"/>
      <c r="DW9" s="404"/>
      <c r="DX9" s="404"/>
      <c r="DY9" s="404"/>
      <c r="DZ9" s="409"/>
      <c r="EA9" s="217"/>
    </row>
    <row r="10" spans="1:131" s="218" customFormat="1" ht="26.25" customHeight="1" x14ac:dyDescent="0.2">
      <c r="A10" s="221">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t="s">
        <v>557</v>
      </c>
      <c r="BT10" s="404"/>
      <c r="BU10" s="404"/>
      <c r="BV10" s="404"/>
      <c r="BW10" s="404"/>
      <c r="BX10" s="404"/>
      <c r="BY10" s="404"/>
      <c r="BZ10" s="404"/>
      <c r="CA10" s="404"/>
      <c r="CB10" s="404"/>
      <c r="CC10" s="404"/>
      <c r="CD10" s="404"/>
      <c r="CE10" s="404"/>
      <c r="CF10" s="404"/>
      <c r="CG10" s="405"/>
      <c r="CH10" s="406">
        <v>0</v>
      </c>
      <c r="CI10" s="407"/>
      <c r="CJ10" s="407"/>
      <c r="CK10" s="407"/>
      <c r="CL10" s="408"/>
      <c r="CM10" s="406">
        <v>37</v>
      </c>
      <c r="CN10" s="407"/>
      <c r="CO10" s="407"/>
      <c r="CP10" s="407"/>
      <c r="CQ10" s="408"/>
      <c r="CR10" s="406">
        <v>2</v>
      </c>
      <c r="CS10" s="407"/>
      <c r="CT10" s="407"/>
      <c r="CU10" s="407"/>
      <c r="CV10" s="408"/>
      <c r="CW10" s="406" t="s">
        <v>492</v>
      </c>
      <c r="CX10" s="407"/>
      <c r="CY10" s="407"/>
      <c r="CZ10" s="407"/>
      <c r="DA10" s="408"/>
      <c r="DB10" s="406" t="s">
        <v>492</v>
      </c>
      <c r="DC10" s="407"/>
      <c r="DD10" s="407"/>
      <c r="DE10" s="407"/>
      <c r="DF10" s="408"/>
      <c r="DG10" s="406" t="s">
        <v>492</v>
      </c>
      <c r="DH10" s="407"/>
      <c r="DI10" s="407"/>
      <c r="DJ10" s="407"/>
      <c r="DK10" s="408"/>
      <c r="DL10" s="406" t="s">
        <v>492</v>
      </c>
      <c r="DM10" s="407"/>
      <c r="DN10" s="407"/>
      <c r="DO10" s="407"/>
      <c r="DP10" s="408"/>
      <c r="DQ10" s="406" t="s">
        <v>492</v>
      </c>
      <c r="DR10" s="407"/>
      <c r="DS10" s="407"/>
      <c r="DT10" s="407"/>
      <c r="DU10" s="408"/>
      <c r="DV10" s="403"/>
      <c r="DW10" s="404"/>
      <c r="DX10" s="404"/>
      <c r="DY10" s="404"/>
      <c r="DZ10" s="409"/>
      <c r="EA10" s="217"/>
    </row>
    <row r="11" spans="1:131" s="218" customFormat="1" ht="26.25" customHeight="1" x14ac:dyDescent="0.2">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t="s">
        <v>558</v>
      </c>
      <c r="BT11" s="404"/>
      <c r="BU11" s="404"/>
      <c r="BV11" s="404"/>
      <c r="BW11" s="404"/>
      <c r="BX11" s="404"/>
      <c r="BY11" s="404"/>
      <c r="BZ11" s="404"/>
      <c r="CA11" s="404"/>
      <c r="CB11" s="404"/>
      <c r="CC11" s="404"/>
      <c r="CD11" s="404"/>
      <c r="CE11" s="404"/>
      <c r="CF11" s="404"/>
      <c r="CG11" s="405"/>
      <c r="CH11" s="406">
        <v>-36</v>
      </c>
      <c r="CI11" s="407"/>
      <c r="CJ11" s="407"/>
      <c r="CK11" s="407"/>
      <c r="CL11" s="408"/>
      <c r="CM11" s="406">
        <v>-18</v>
      </c>
      <c r="CN11" s="407"/>
      <c r="CO11" s="407"/>
      <c r="CP11" s="407"/>
      <c r="CQ11" s="408"/>
      <c r="CR11" s="406">
        <v>63</v>
      </c>
      <c r="CS11" s="407"/>
      <c r="CT11" s="407"/>
      <c r="CU11" s="407"/>
      <c r="CV11" s="408"/>
      <c r="CW11" s="406" t="s">
        <v>492</v>
      </c>
      <c r="CX11" s="407"/>
      <c r="CY11" s="407"/>
      <c r="CZ11" s="407"/>
      <c r="DA11" s="408"/>
      <c r="DB11" s="406" t="s">
        <v>492</v>
      </c>
      <c r="DC11" s="407"/>
      <c r="DD11" s="407"/>
      <c r="DE11" s="407"/>
      <c r="DF11" s="408"/>
      <c r="DG11" s="406" t="s">
        <v>492</v>
      </c>
      <c r="DH11" s="407"/>
      <c r="DI11" s="407"/>
      <c r="DJ11" s="407"/>
      <c r="DK11" s="408"/>
      <c r="DL11" s="406" t="s">
        <v>492</v>
      </c>
      <c r="DM11" s="407"/>
      <c r="DN11" s="407"/>
      <c r="DO11" s="407"/>
      <c r="DP11" s="408"/>
      <c r="DQ11" s="406" t="s">
        <v>492</v>
      </c>
      <c r="DR11" s="407"/>
      <c r="DS11" s="407"/>
      <c r="DT11" s="407"/>
      <c r="DU11" s="408"/>
      <c r="DV11" s="403"/>
      <c r="DW11" s="404"/>
      <c r="DX11" s="404"/>
      <c r="DY11" s="404"/>
      <c r="DZ11" s="409"/>
      <c r="EA11" s="217"/>
    </row>
    <row r="12" spans="1:131" s="218" customFormat="1" ht="26.25" customHeight="1" x14ac:dyDescent="0.2">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t="s">
        <v>559</v>
      </c>
      <c r="BT12" s="404"/>
      <c r="BU12" s="404"/>
      <c r="BV12" s="404"/>
      <c r="BW12" s="404"/>
      <c r="BX12" s="404"/>
      <c r="BY12" s="404"/>
      <c r="BZ12" s="404"/>
      <c r="CA12" s="404"/>
      <c r="CB12" s="404"/>
      <c r="CC12" s="404"/>
      <c r="CD12" s="404"/>
      <c r="CE12" s="404"/>
      <c r="CF12" s="404"/>
      <c r="CG12" s="405"/>
      <c r="CH12" s="406">
        <v>11</v>
      </c>
      <c r="CI12" s="407"/>
      <c r="CJ12" s="407"/>
      <c r="CK12" s="407"/>
      <c r="CL12" s="408"/>
      <c r="CM12" s="406">
        <v>286</v>
      </c>
      <c r="CN12" s="407"/>
      <c r="CO12" s="407"/>
      <c r="CP12" s="407"/>
      <c r="CQ12" s="408"/>
      <c r="CR12" s="406">
        <v>24</v>
      </c>
      <c r="CS12" s="407"/>
      <c r="CT12" s="407"/>
      <c r="CU12" s="407"/>
      <c r="CV12" s="408"/>
      <c r="CW12" s="406" t="s">
        <v>492</v>
      </c>
      <c r="CX12" s="407"/>
      <c r="CY12" s="407"/>
      <c r="CZ12" s="407"/>
      <c r="DA12" s="408"/>
      <c r="DB12" s="406" t="s">
        <v>492</v>
      </c>
      <c r="DC12" s="407"/>
      <c r="DD12" s="407"/>
      <c r="DE12" s="407"/>
      <c r="DF12" s="408"/>
      <c r="DG12" s="406" t="s">
        <v>492</v>
      </c>
      <c r="DH12" s="407"/>
      <c r="DI12" s="407"/>
      <c r="DJ12" s="407"/>
      <c r="DK12" s="408"/>
      <c r="DL12" s="406" t="s">
        <v>492</v>
      </c>
      <c r="DM12" s="407"/>
      <c r="DN12" s="407"/>
      <c r="DO12" s="407"/>
      <c r="DP12" s="408"/>
      <c r="DQ12" s="406" t="s">
        <v>492</v>
      </c>
      <c r="DR12" s="407"/>
      <c r="DS12" s="407"/>
      <c r="DT12" s="407"/>
      <c r="DU12" s="408"/>
      <c r="DV12" s="403"/>
      <c r="DW12" s="404"/>
      <c r="DX12" s="404"/>
      <c r="DY12" s="404"/>
      <c r="DZ12" s="409"/>
      <c r="EA12" s="217"/>
    </row>
    <row r="13" spans="1:131" s="218" customFormat="1" ht="26.25" customHeight="1" x14ac:dyDescent="0.2">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t="s">
        <v>560</v>
      </c>
      <c r="BT13" s="404"/>
      <c r="BU13" s="404"/>
      <c r="BV13" s="404"/>
      <c r="BW13" s="404"/>
      <c r="BX13" s="404"/>
      <c r="BY13" s="404"/>
      <c r="BZ13" s="404"/>
      <c r="CA13" s="404"/>
      <c r="CB13" s="404"/>
      <c r="CC13" s="404"/>
      <c r="CD13" s="404"/>
      <c r="CE13" s="404"/>
      <c r="CF13" s="404"/>
      <c r="CG13" s="405"/>
      <c r="CH13" s="406">
        <v>2</v>
      </c>
      <c r="CI13" s="407"/>
      <c r="CJ13" s="407"/>
      <c r="CK13" s="407"/>
      <c r="CL13" s="408"/>
      <c r="CM13" s="406">
        <v>12</v>
      </c>
      <c r="CN13" s="407"/>
      <c r="CO13" s="407"/>
      <c r="CP13" s="407"/>
      <c r="CQ13" s="408"/>
      <c r="CR13" s="406">
        <v>1</v>
      </c>
      <c r="CS13" s="407"/>
      <c r="CT13" s="407"/>
      <c r="CU13" s="407"/>
      <c r="CV13" s="408"/>
      <c r="CW13" s="406" t="s">
        <v>492</v>
      </c>
      <c r="CX13" s="407"/>
      <c r="CY13" s="407"/>
      <c r="CZ13" s="407"/>
      <c r="DA13" s="408"/>
      <c r="DB13" s="406" t="s">
        <v>492</v>
      </c>
      <c r="DC13" s="407"/>
      <c r="DD13" s="407"/>
      <c r="DE13" s="407"/>
      <c r="DF13" s="408"/>
      <c r="DG13" s="406" t="s">
        <v>492</v>
      </c>
      <c r="DH13" s="407"/>
      <c r="DI13" s="407"/>
      <c r="DJ13" s="407"/>
      <c r="DK13" s="408"/>
      <c r="DL13" s="406" t="s">
        <v>492</v>
      </c>
      <c r="DM13" s="407"/>
      <c r="DN13" s="407"/>
      <c r="DO13" s="407"/>
      <c r="DP13" s="408"/>
      <c r="DQ13" s="406" t="s">
        <v>492</v>
      </c>
      <c r="DR13" s="407"/>
      <c r="DS13" s="407"/>
      <c r="DT13" s="407"/>
      <c r="DU13" s="408"/>
      <c r="DV13" s="403"/>
      <c r="DW13" s="404"/>
      <c r="DX13" s="404"/>
      <c r="DY13" s="404"/>
      <c r="DZ13" s="409"/>
      <c r="EA13" s="217"/>
    </row>
    <row r="14" spans="1:131" s="218" customFormat="1" ht="26.25" customHeight="1" x14ac:dyDescent="0.2">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7"/>
    </row>
    <row r="15" spans="1:131" s="218" customFormat="1" ht="26.25" customHeight="1" x14ac:dyDescent="0.2">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7"/>
    </row>
    <row r="16" spans="1:131" s="218" customFormat="1" ht="26.25" customHeight="1" x14ac:dyDescent="0.2">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2">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2">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2">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2">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5">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2">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375</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5">
      <c r="A23" s="223" t="s">
        <v>376</v>
      </c>
      <c r="B23" s="419" t="s">
        <v>377</v>
      </c>
      <c r="C23" s="420"/>
      <c r="D23" s="420"/>
      <c r="E23" s="420"/>
      <c r="F23" s="420"/>
      <c r="G23" s="420"/>
      <c r="H23" s="420"/>
      <c r="I23" s="420"/>
      <c r="J23" s="420"/>
      <c r="K23" s="420"/>
      <c r="L23" s="420"/>
      <c r="M23" s="420"/>
      <c r="N23" s="420"/>
      <c r="O23" s="420"/>
      <c r="P23" s="421"/>
      <c r="Q23" s="422">
        <v>38652</v>
      </c>
      <c r="R23" s="423"/>
      <c r="S23" s="423"/>
      <c r="T23" s="423"/>
      <c r="U23" s="423"/>
      <c r="V23" s="423">
        <v>36932</v>
      </c>
      <c r="W23" s="423"/>
      <c r="X23" s="423"/>
      <c r="Y23" s="423"/>
      <c r="Z23" s="423"/>
      <c r="AA23" s="423">
        <v>1720</v>
      </c>
      <c r="AB23" s="423"/>
      <c r="AC23" s="423"/>
      <c r="AD23" s="423"/>
      <c r="AE23" s="424"/>
      <c r="AF23" s="425">
        <v>1363</v>
      </c>
      <c r="AG23" s="423"/>
      <c r="AH23" s="423"/>
      <c r="AI23" s="423"/>
      <c r="AJ23" s="426"/>
      <c r="AK23" s="427"/>
      <c r="AL23" s="428"/>
      <c r="AM23" s="428"/>
      <c r="AN23" s="428"/>
      <c r="AO23" s="428"/>
      <c r="AP23" s="423">
        <v>33046</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2">
      <c r="A24" s="438" t="s">
        <v>378</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5">
      <c r="A25" s="355" t="s">
        <v>379</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357</v>
      </c>
      <c r="B26" s="358"/>
      <c r="C26" s="358"/>
      <c r="D26" s="358"/>
      <c r="E26" s="358"/>
      <c r="F26" s="358"/>
      <c r="G26" s="358"/>
      <c r="H26" s="358"/>
      <c r="I26" s="358"/>
      <c r="J26" s="358"/>
      <c r="K26" s="358"/>
      <c r="L26" s="358"/>
      <c r="M26" s="358"/>
      <c r="N26" s="358"/>
      <c r="O26" s="358"/>
      <c r="P26" s="359"/>
      <c r="Q26" s="363" t="s">
        <v>380</v>
      </c>
      <c r="R26" s="364"/>
      <c r="S26" s="364"/>
      <c r="T26" s="364"/>
      <c r="U26" s="365"/>
      <c r="V26" s="363" t="s">
        <v>381</v>
      </c>
      <c r="W26" s="364"/>
      <c r="X26" s="364"/>
      <c r="Y26" s="364"/>
      <c r="Z26" s="365"/>
      <c r="AA26" s="363" t="s">
        <v>382</v>
      </c>
      <c r="AB26" s="364"/>
      <c r="AC26" s="364"/>
      <c r="AD26" s="364"/>
      <c r="AE26" s="364"/>
      <c r="AF26" s="444" t="s">
        <v>383</v>
      </c>
      <c r="AG26" s="445"/>
      <c r="AH26" s="445"/>
      <c r="AI26" s="445"/>
      <c r="AJ26" s="446"/>
      <c r="AK26" s="364" t="s">
        <v>384</v>
      </c>
      <c r="AL26" s="364"/>
      <c r="AM26" s="364"/>
      <c r="AN26" s="364"/>
      <c r="AO26" s="365"/>
      <c r="AP26" s="363" t="s">
        <v>385</v>
      </c>
      <c r="AQ26" s="364"/>
      <c r="AR26" s="364"/>
      <c r="AS26" s="364"/>
      <c r="AT26" s="365"/>
      <c r="AU26" s="363" t="s">
        <v>386</v>
      </c>
      <c r="AV26" s="364"/>
      <c r="AW26" s="364"/>
      <c r="AX26" s="364"/>
      <c r="AY26" s="365"/>
      <c r="AZ26" s="363" t="s">
        <v>387</v>
      </c>
      <c r="BA26" s="364"/>
      <c r="BB26" s="364"/>
      <c r="BC26" s="364"/>
      <c r="BD26" s="365"/>
      <c r="BE26" s="363" t="s">
        <v>364</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5">
        <v>1</v>
      </c>
      <c r="B28" s="379" t="s">
        <v>388</v>
      </c>
      <c r="C28" s="380"/>
      <c r="D28" s="380"/>
      <c r="E28" s="380"/>
      <c r="F28" s="380"/>
      <c r="G28" s="380"/>
      <c r="H28" s="380"/>
      <c r="I28" s="380"/>
      <c r="J28" s="380"/>
      <c r="K28" s="380"/>
      <c r="L28" s="380"/>
      <c r="M28" s="380"/>
      <c r="N28" s="380"/>
      <c r="O28" s="380"/>
      <c r="P28" s="381"/>
      <c r="Q28" s="452">
        <v>4659</v>
      </c>
      <c r="R28" s="453"/>
      <c r="S28" s="453"/>
      <c r="T28" s="453"/>
      <c r="U28" s="453"/>
      <c r="V28" s="453">
        <v>4633</v>
      </c>
      <c r="W28" s="453"/>
      <c r="X28" s="453"/>
      <c r="Y28" s="453"/>
      <c r="Z28" s="453"/>
      <c r="AA28" s="453">
        <v>25</v>
      </c>
      <c r="AB28" s="453"/>
      <c r="AC28" s="453"/>
      <c r="AD28" s="453"/>
      <c r="AE28" s="454"/>
      <c r="AF28" s="455">
        <v>25</v>
      </c>
      <c r="AG28" s="453"/>
      <c r="AH28" s="453"/>
      <c r="AI28" s="453"/>
      <c r="AJ28" s="456"/>
      <c r="AK28" s="457">
        <v>389</v>
      </c>
      <c r="AL28" s="458"/>
      <c r="AM28" s="458"/>
      <c r="AN28" s="458"/>
      <c r="AO28" s="458"/>
      <c r="AP28" s="458" t="s">
        <v>553</v>
      </c>
      <c r="AQ28" s="458"/>
      <c r="AR28" s="458"/>
      <c r="AS28" s="458"/>
      <c r="AT28" s="458"/>
      <c r="AU28" s="458" t="s">
        <v>553</v>
      </c>
      <c r="AV28" s="458"/>
      <c r="AW28" s="458"/>
      <c r="AX28" s="458"/>
      <c r="AY28" s="458"/>
      <c r="AZ28" s="459" t="s">
        <v>553</v>
      </c>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5">
        <v>2</v>
      </c>
      <c r="B29" s="410" t="s">
        <v>389</v>
      </c>
      <c r="C29" s="411"/>
      <c r="D29" s="411"/>
      <c r="E29" s="411"/>
      <c r="F29" s="411"/>
      <c r="G29" s="411"/>
      <c r="H29" s="411"/>
      <c r="I29" s="411"/>
      <c r="J29" s="411"/>
      <c r="K29" s="411"/>
      <c r="L29" s="411"/>
      <c r="M29" s="411"/>
      <c r="N29" s="411"/>
      <c r="O29" s="411"/>
      <c r="P29" s="412"/>
      <c r="Q29" s="413">
        <v>859</v>
      </c>
      <c r="R29" s="414"/>
      <c r="S29" s="414"/>
      <c r="T29" s="414"/>
      <c r="U29" s="414"/>
      <c r="V29" s="414">
        <v>858</v>
      </c>
      <c r="W29" s="414"/>
      <c r="X29" s="414"/>
      <c r="Y29" s="414"/>
      <c r="Z29" s="414"/>
      <c r="AA29" s="414">
        <v>1</v>
      </c>
      <c r="AB29" s="414"/>
      <c r="AC29" s="414"/>
      <c r="AD29" s="414"/>
      <c r="AE29" s="415"/>
      <c r="AF29" s="416">
        <v>1</v>
      </c>
      <c r="AG29" s="417"/>
      <c r="AH29" s="417"/>
      <c r="AI29" s="417"/>
      <c r="AJ29" s="418"/>
      <c r="AK29" s="464">
        <v>249</v>
      </c>
      <c r="AL29" s="460"/>
      <c r="AM29" s="460"/>
      <c r="AN29" s="460"/>
      <c r="AO29" s="460"/>
      <c r="AP29" s="460" t="s">
        <v>553</v>
      </c>
      <c r="AQ29" s="460"/>
      <c r="AR29" s="460"/>
      <c r="AS29" s="460"/>
      <c r="AT29" s="460"/>
      <c r="AU29" s="460" t="s">
        <v>553</v>
      </c>
      <c r="AV29" s="460"/>
      <c r="AW29" s="460"/>
      <c r="AX29" s="460"/>
      <c r="AY29" s="460"/>
      <c r="AZ29" s="461" t="s">
        <v>553</v>
      </c>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5">
        <v>3</v>
      </c>
      <c r="B30" s="410" t="s">
        <v>390</v>
      </c>
      <c r="C30" s="411"/>
      <c r="D30" s="411"/>
      <c r="E30" s="411"/>
      <c r="F30" s="411"/>
      <c r="G30" s="411"/>
      <c r="H30" s="411"/>
      <c r="I30" s="411"/>
      <c r="J30" s="411"/>
      <c r="K30" s="411"/>
      <c r="L30" s="411"/>
      <c r="M30" s="411"/>
      <c r="N30" s="411"/>
      <c r="O30" s="411"/>
      <c r="P30" s="412"/>
      <c r="Q30" s="413">
        <v>6309</v>
      </c>
      <c r="R30" s="414"/>
      <c r="S30" s="414"/>
      <c r="T30" s="414"/>
      <c r="U30" s="414"/>
      <c r="V30" s="414">
        <v>6204</v>
      </c>
      <c r="W30" s="414"/>
      <c r="X30" s="414"/>
      <c r="Y30" s="414"/>
      <c r="Z30" s="414"/>
      <c r="AA30" s="414">
        <v>105</v>
      </c>
      <c r="AB30" s="414"/>
      <c r="AC30" s="414"/>
      <c r="AD30" s="414"/>
      <c r="AE30" s="415"/>
      <c r="AF30" s="416">
        <v>105</v>
      </c>
      <c r="AG30" s="417"/>
      <c r="AH30" s="417"/>
      <c r="AI30" s="417"/>
      <c r="AJ30" s="418"/>
      <c r="AK30" s="464">
        <v>991</v>
      </c>
      <c r="AL30" s="460"/>
      <c r="AM30" s="460"/>
      <c r="AN30" s="460"/>
      <c r="AO30" s="460"/>
      <c r="AP30" s="460" t="s">
        <v>553</v>
      </c>
      <c r="AQ30" s="460"/>
      <c r="AR30" s="460"/>
      <c r="AS30" s="460"/>
      <c r="AT30" s="460"/>
      <c r="AU30" s="460" t="s">
        <v>553</v>
      </c>
      <c r="AV30" s="460"/>
      <c r="AW30" s="460"/>
      <c r="AX30" s="460"/>
      <c r="AY30" s="460"/>
      <c r="AZ30" s="461" t="s">
        <v>553</v>
      </c>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5">
        <v>4</v>
      </c>
      <c r="B31" s="410" t="s">
        <v>391</v>
      </c>
      <c r="C31" s="411"/>
      <c r="D31" s="411"/>
      <c r="E31" s="411"/>
      <c r="F31" s="411"/>
      <c r="G31" s="411"/>
      <c r="H31" s="411"/>
      <c r="I31" s="411"/>
      <c r="J31" s="411"/>
      <c r="K31" s="411"/>
      <c r="L31" s="411"/>
      <c r="M31" s="411"/>
      <c r="N31" s="411"/>
      <c r="O31" s="411"/>
      <c r="P31" s="412"/>
      <c r="Q31" s="413">
        <v>59</v>
      </c>
      <c r="R31" s="414"/>
      <c r="S31" s="414"/>
      <c r="T31" s="414"/>
      <c r="U31" s="414"/>
      <c r="V31" s="414">
        <v>57</v>
      </c>
      <c r="W31" s="414"/>
      <c r="X31" s="414"/>
      <c r="Y31" s="414"/>
      <c r="Z31" s="414"/>
      <c r="AA31" s="414">
        <v>2</v>
      </c>
      <c r="AB31" s="414"/>
      <c r="AC31" s="414"/>
      <c r="AD31" s="414"/>
      <c r="AE31" s="415"/>
      <c r="AF31" s="416">
        <v>2</v>
      </c>
      <c r="AG31" s="417"/>
      <c r="AH31" s="417"/>
      <c r="AI31" s="417"/>
      <c r="AJ31" s="418"/>
      <c r="AK31" s="464">
        <v>34</v>
      </c>
      <c r="AL31" s="460"/>
      <c r="AM31" s="460"/>
      <c r="AN31" s="460"/>
      <c r="AO31" s="460"/>
      <c r="AP31" s="460" t="s">
        <v>553</v>
      </c>
      <c r="AQ31" s="460"/>
      <c r="AR31" s="460"/>
      <c r="AS31" s="460"/>
      <c r="AT31" s="460"/>
      <c r="AU31" s="460" t="s">
        <v>553</v>
      </c>
      <c r="AV31" s="460"/>
      <c r="AW31" s="460"/>
      <c r="AX31" s="460"/>
      <c r="AY31" s="460"/>
      <c r="AZ31" s="461" t="s">
        <v>553</v>
      </c>
      <c r="BA31" s="461"/>
      <c r="BB31" s="461"/>
      <c r="BC31" s="461"/>
      <c r="BD31" s="461"/>
      <c r="BE31" s="462"/>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5">
        <v>5</v>
      </c>
      <c r="B32" s="410" t="s">
        <v>392</v>
      </c>
      <c r="C32" s="411"/>
      <c r="D32" s="411"/>
      <c r="E32" s="411"/>
      <c r="F32" s="411"/>
      <c r="G32" s="411"/>
      <c r="H32" s="411"/>
      <c r="I32" s="411"/>
      <c r="J32" s="411"/>
      <c r="K32" s="411"/>
      <c r="L32" s="411"/>
      <c r="M32" s="411"/>
      <c r="N32" s="411"/>
      <c r="O32" s="411"/>
      <c r="P32" s="412"/>
      <c r="Q32" s="413">
        <v>1222</v>
      </c>
      <c r="R32" s="414"/>
      <c r="S32" s="414"/>
      <c r="T32" s="414"/>
      <c r="U32" s="414"/>
      <c r="V32" s="414">
        <v>1043</v>
      </c>
      <c r="W32" s="414"/>
      <c r="X32" s="414"/>
      <c r="Y32" s="414"/>
      <c r="Z32" s="414"/>
      <c r="AA32" s="414">
        <v>179</v>
      </c>
      <c r="AB32" s="414"/>
      <c r="AC32" s="414"/>
      <c r="AD32" s="414"/>
      <c r="AE32" s="415"/>
      <c r="AF32" s="416">
        <v>565</v>
      </c>
      <c r="AG32" s="417"/>
      <c r="AH32" s="417"/>
      <c r="AI32" s="417"/>
      <c r="AJ32" s="418"/>
      <c r="AK32" s="464">
        <v>126</v>
      </c>
      <c r="AL32" s="460"/>
      <c r="AM32" s="460"/>
      <c r="AN32" s="460"/>
      <c r="AO32" s="460"/>
      <c r="AP32" s="460">
        <v>5644</v>
      </c>
      <c r="AQ32" s="460"/>
      <c r="AR32" s="460"/>
      <c r="AS32" s="460"/>
      <c r="AT32" s="460"/>
      <c r="AU32" s="460">
        <v>2292</v>
      </c>
      <c r="AV32" s="460"/>
      <c r="AW32" s="460"/>
      <c r="AX32" s="460"/>
      <c r="AY32" s="460"/>
      <c r="AZ32" s="461" t="s">
        <v>553</v>
      </c>
      <c r="BA32" s="461"/>
      <c r="BB32" s="461"/>
      <c r="BC32" s="461"/>
      <c r="BD32" s="461"/>
      <c r="BE32" s="462" t="s">
        <v>393</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5">
        <v>6</v>
      </c>
      <c r="B33" s="410" t="s">
        <v>394</v>
      </c>
      <c r="C33" s="411"/>
      <c r="D33" s="411"/>
      <c r="E33" s="411"/>
      <c r="F33" s="411"/>
      <c r="G33" s="411"/>
      <c r="H33" s="411"/>
      <c r="I33" s="411"/>
      <c r="J33" s="411"/>
      <c r="K33" s="411"/>
      <c r="L33" s="411"/>
      <c r="M33" s="411"/>
      <c r="N33" s="411"/>
      <c r="O33" s="411"/>
      <c r="P33" s="412"/>
      <c r="Q33" s="413">
        <v>1673</v>
      </c>
      <c r="R33" s="414"/>
      <c r="S33" s="414"/>
      <c r="T33" s="414"/>
      <c r="U33" s="414"/>
      <c r="V33" s="414">
        <v>1646</v>
      </c>
      <c r="W33" s="414"/>
      <c r="X33" s="414"/>
      <c r="Y33" s="414"/>
      <c r="Z33" s="414"/>
      <c r="AA33" s="414">
        <v>27</v>
      </c>
      <c r="AB33" s="414"/>
      <c r="AC33" s="414"/>
      <c r="AD33" s="414"/>
      <c r="AE33" s="415"/>
      <c r="AF33" s="416">
        <v>72</v>
      </c>
      <c r="AG33" s="417"/>
      <c r="AH33" s="417"/>
      <c r="AI33" s="417"/>
      <c r="AJ33" s="418"/>
      <c r="AK33" s="464">
        <v>777</v>
      </c>
      <c r="AL33" s="460"/>
      <c r="AM33" s="460"/>
      <c r="AN33" s="460"/>
      <c r="AO33" s="460"/>
      <c r="AP33" s="460">
        <v>8219</v>
      </c>
      <c r="AQ33" s="460"/>
      <c r="AR33" s="460"/>
      <c r="AS33" s="460"/>
      <c r="AT33" s="460"/>
      <c r="AU33" s="460">
        <v>7068</v>
      </c>
      <c r="AV33" s="460"/>
      <c r="AW33" s="460"/>
      <c r="AX33" s="460"/>
      <c r="AY33" s="460"/>
      <c r="AZ33" s="461" t="s">
        <v>553</v>
      </c>
      <c r="BA33" s="461"/>
      <c r="BB33" s="461"/>
      <c r="BC33" s="461"/>
      <c r="BD33" s="461"/>
      <c r="BE33" s="462" t="s">
        <v>393</v>
      </c>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5">
        <v>7</v>
      </c>
      <c r="B34" s="410" t="s">
        <v>395</v>
      </c>
      <c r="C34" s="411"/>
      <c r="D34" s="411"/>
      <c r="E34" s="411"/>
      <c r="F34" s="411"/>
      <c r="G34" s="411"/>
      <c r="H34" s="411"/>
      <c r="I34" s="411"/>
      <c r="J34" s="411"/>
      <c r="K34" s="411"/>
      <c r="L34" s="411"/>
      <c r="M34" s="411"/>
      <c r="N34" s="411"/>
      <c r="O34" s="411"/>
      <c r="P34" s="412"/>
      <c r="Q34" s="413">
        <v>1257</v>
      </c>
      <c r="R34" s="414"/>
      <c r="S34" s="414"/>
      <c r="T34" s="414"/>
      <c r="U34" s="414"/>
      <c r="V34" s="414">
        <v>1471</v>
      </c>
      <c r="W34" s="414"/>
      <c r="X34" s="414"/>
      <c r="Y34" s="414"/>
      <c r="Z34" s="414"/>
      <c r="AA34" s="414">
        <v>-214</v>
      </c>
      <c r="AB34" s="414"/>
      <c r="AC34" s="414"/>
      <c r="AD34" s="414"/>
      <c r="AE34" s="415"/>
      <c r="AF34" s="416">
        <v>1811</v>
      </c>
      <c r="AG34" s="417"/>
      <c r="AH34" s="417"/>
      <c r="AI34" s="417"/>
      <c r="AJ34" s="418"/>
      <c r="AK34" s="464">
        <v>265</v>
      </c>
      <c r="AL34" s="460"/>
      <c r="AM34" s="460"/>
      <c r="AN34" s="460"/>
      <c r="AO34" s="460"/>
      <c r="AP34" s="460">
        <v>866</v>
      </c>
      <c r="AQ34" s="460"/>
      <c r="AR34" s="460"/>
      <c r="AS34" s="460"/>
      <c r="AT34" s="460"/>
      <c r="AU34" s="460">
        <v>625</v>
      </c>
      <c r="AV34" s="460"/>
      <c r="AW34" s="460"/>
      <c r="AX34" s="460"/>
      <c r="AY34" s="460"/>
      <c r="AZ34" s="461" t="s">
        <v>553</v>
      </c>
      <c r="BA34" s="461"/>
      <c r="BB34" s="461"/>
      <c r="BC34" s="461"/>
      <c r="BD34" s="461"/>
      <c r="BE34" s="462" t="s">
        <v>393</v>
      </c>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5">
        <v>8</v>
      </c>
      <c r="B35" s="410" t="s">
        <v>396</v>
      </c>
      <c r="C35" s="411"/>
      <c r="D35" s="411"/>
      <c r="E35" s="411"/>
      <c r="F35" s="411"/>
      <c r="G35" s="411"/>
      <c r="H35" s="411"/>
      <c r="I35" s="411"/>
      <c r="J35" s="411"/>
      <c r="K35" s="411"/>
      <c r="L35" s="411"/>
      <c r="M35" s="411"/>
      <c r="N35" s="411"/>
      <c r="O35" s="411"/>
      <c r="P35" s="412"/>
      <c r="Q35" s="413">
        <v>41</v>
      </c>
      <c r="R35" s="414"/>
      <c r="S35" s="414"/>
      <c r="T35" s="414"/>
      <c r="U35" s="414"/>
      <c r="V35" s="414">
        <v>41</v>
      </c>
      <c r="W35" s="414"/>
      <c r="X35" s="414"/>
      <c r="Y35" s="414"/>
      <c r="Z35" s="414"/>
      <c r="AA35" s="414">
        <v>1</v>
      </c>
      <c r="AB35" s="414"/>
      <c r="AC35" s="414"/>
      <c r="AD35" s="414"/>
      <c r="AE35" s="415"/>
      <c r="AF35" s="416">
        <v>1</v>
      </c>
      <c r="AG35" s="417"/>
      <c r="AH35" s="417"/>
      <c r="AI35" s="417"/>
      <c r="AJ35" s="418"/>
      <c r="AK35" s="464">
        <v>38</v>
      </c>
      <c r="AL35" s="460"/>
      <c r="AM35" s="460"/>
      <c r="AN35" s="460"/>
      <c r="AO35" s="460"/>
      <c r="AP35" s="460">
        <v>236</v>
      </c>
      <c r="AQ35" s="460"/>
      <c r="AR35" s="460"/>
      <c r="AS35" s="460"/>
      <c r="AT35" s="460"/>
      <c r="AU35" s="460">
        <v>226</v>
      </c>
      <c r="AV35" s="460"/>
      <c r="AW35" s="460"/>
      <c r="AX35" s="460"/>
      <c r="AY35" s="460"/>
      <c r="AZ35" s="461" t="s">
        <v>553</v>
      </c>
      <c r="BA35" s="461"/>
      <c r="BB35" s="461"/>
      <c r="BC35" s="461"/>
      <c r="BD35" s="461"/>
      <c r="BE35" s="462" t="s">
        <v>397</v>
      </c>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5">
        <v>9</v>
      </c>
      <c r="B36" s="410" t="s">
        <v>398</v>
      </c>
      <c r="C36" s="411"/>
      <c r="D36" s="411"/>
      <c r="E36" s="411"/>
      <c r="F36" s="411"/>
      <c r="G36" s="411"/>
      <c r="H36" s="411"/>
      <c r="I36" s="411"/>
      <c r="J36" s="411"/>
      <c r="K36" s="411"/>
      <c r="L36" s="411"/>
      <c r="M36" s="411"/>
      <c r="N36" s="411"/>
      <c r="O36" s="411"/>
      <c r="P36" s="412"/>
      <c r="Q36" s="413">
        <v>28</v>
      </c>
      <c r="R36" s="414"/>
      <c r="S36" s="414"/>
      <c r="T36" s="414"/>
      <c r="U36" s="414"/>
      <c r="V36" s="414">
        <v>24</v>
      </c>
      <c r="W36" s="414"/>
      <c r="X36" s="414"/>
      <c r="Y36" s="414"/>
      <c r="Z36" s="414"/>
      <c r="AA36" s="414">
        <v>5</v>
      </c>
      <c r="AB36" s="414"/>
      <c r="AC36" s="414"/>
      <c r="AD36" s="414"/>
      <c r="AE36" s="415"/>
      <c r="AF36" s="416">
        <v>0</v>
      </c>
      <c r="AG36" s="417"/>
      <c r="AH36" s="417"/>
      <c r="AI36" s="417"/>
      <c r="AJ36" s="418"/>
      <c r="AK36" s="464">
        <v>28</v>
      </c>
      <c r="AL36" s="460"/>
      <c r="AM36" s="460"/>
      <c r="AN36" s="460"/>
      <c r="AO36" s="460"/>
      <c r="AP36" s="460">
        <v>1</v>
      </c>
      <c r="AQ36" s="460"/>
      <c r="AR36" s="460"/>
      <c r="AS36" s="460"/>
      <c r="AT36" s="460"/>
      <c r="AU36" s="460">
        <v>1</v>
      </c>
      <c r="AV36" s="460"/>
      <c r="AW36" s="460"/>
      <c r="AX36" s="460"/>
      <c r="AY36" s="460"/>
      <c r="AZ36" s="461" t="s">
        <v>553</v>
      </c>
      <c r="BA36" s="461"/>
      <c r="BB36" s="461"/>
      <c r="BC36" s="461"/>
      <c r="BD36" s="461"/>
      <c r="BE36" s="462" t="s">
        <v>397</v>
      </c>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5">
        <v>10</v>
      </c>
      <c r="B37" s="410" t="s">
        <v>399</v>
      </c>
      <c r="C37" s="411"/>
      <c r="D37" s="411"/>
      <c r="E37" s="411"/>
      <c r="F37" s="411"/>
      <c r="G37" s="411"/>
      <c r="H37" s="411"/>
      <c r="I37" s="411"/>
      <c r="J37" s="411"/>
      <c r="K37" s="411"/>
      <c r="L37" s="411"/>
      <c r="M37" s="411"/>
      <c r="N37" s="411"/>
      <c r="O37" s="411"/>
      <c r="P37" s="412"/>
      <c r="Q37" s="413">
        <v>7</v>
      </c>
      <c r="R37" s="414"/>
      <c r="S37" s="414"/>
      <c r="T37" s="414"/>
      <c r="U37" s="414"/>
      <c r="V37" s="414">
        <v>7</v>
      </c>
      <c r="W37" s="414"/>
      <c r="X37" s="414"/>
      <c r="Y37" s="414"/>
      <c r="Z37" s="414"/>
      <c r="AA37" s="414" t="s">
        <v>553</v>
      </c>
      <c r="AB37" s="414"/>
      <c r="AC37" s="414"/>
      <c r="AD37" s="414"/>
      <c r="AE37" s="415"/>
      <c r="AF37" s="416" t="s">
        <v>122</v>
      </c>
      <c r="AG37" s="417"/>
      <c r="AH37" s="417"/>
      <c r="AI37" s="417"/>
      <c r="AJ37" s="418"/>
      <c r="AK37" s="464">
        <v>7</v>
      </c>
      <c r="AL37" s="460"/>
      <c r="AM37" s="460"/>
      <c r="AN37" s="460"/>
      <c r="AO37" s="460"/>
      <c r="AP37" s="460" t="s">
        <v>553</v>
      </c>
      <c r="AQ37" s="460"/>
      <c r="AR37" s="460"/>
      <c r="AS37" s="460"/>
      <c r="AT37" s="460"/>
      <c r="AU37" s="460" t="s">
        <v>553</v>
      </c>
      <c r="AV37" s="460"/>
      <c r="AW37" s="460"/>
      <c r="AX37" s="460"/>
      <c r="AY37" s="460"/>
      <c r="AZ37" s="461" t="s">
        <v>553</v>
      </c>
      <c r="BA37" s="461"/>
      <c r="BB37" s="461"/>
      <c r="BC37" s="461"/>
      <c r="BD37" s="461"/>
      <c r="BE37" s="462" t="s">
        <v>397</v>
      </c>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5">
        <v>11</v>
      </c>
      <c r="B38" s="410" t="s">
        <v>400</v>
      </c>
      <c r="C38" s="411"/>
      <c r="D38" s="411"/>
      <c r="E38" s="411"/>
      <c r="F38" s="411"/>
      <c r="G38" s="411"/>
      <c r="H38" s="411"/>
      <c r="I38" s="411"/>
      <c r="J38" s="411"/>
      <c r="K38" s="411"/>
      <c r="L38" s="411"/>
      <c r="M38" s="411"/>
      <c r="N38" s="411"/>
      <c r="O38" s="411"/>
      <c r="P38" s="412"/>
      <c r="Q38" s="413">
        <v>124</v>
      </c>
      <c r="R38" s="414"/>
      <c r="S38" s="414"/>
      <c r="T38" s="414"/>
      <c r="U38" s="414"/>
      <c r="V38" s="414">
        <v>109</v>
      </c>
      <c r="W38" s="414"/>
      <c r="X38" s="414"/>
      <c r="Y38" s="414"/>
      <c r="Z38" s="414"/>
      <c r="AA38" s="414">
        <v>15</v>
      </c>
      <c r="AB38" s="414"/>
      <c r="AC38" s="414"/>
      <c r="AD38" s="414"/>
      <c r="AE38" s="415"/>
      <c r="AF38" s="416">
        <v>15</v>
      </c>
      <c r="AG38" s="417"/>
      <c r="AH38" s="417"/>
      <c r="AI38" s="417"/>
      <c r="AJ38" s="418"/>
      <c r="AK38" s="464">
        <v>14</v>
      </c>
      <c r="AL38" s="460"/>
      <c r="AM38" s="460"/>
      <c r="AN38" s="460"/>
      <c r="AO38" s="460"/>
      <c r="AP38" s="460" t="s">
        <v>553</v>
      </c>
      <c r="AQ38" s="460"/>
      <c r="AR38" s="460"/>
      <c r="AS38" s="460"/>
      <c r="AT38" s="460"/>
      <c r="AU38" s="460" t="s">
        <v>553</v>
      </c>
      <c r="AV38" s="460"/>
      <c r="AW38" s="460"/>
      <c r="AX38" s="460"/>
      <c r="AY38" s="460"/>
      <c r="AZ38" s="461" t="s">
        <v>553</v>
      </c>
      <c r="BA38" s="461"/>
      <c r="BB38" s="461"/>
      <c r="BC38" s="461"/>
      <c r="BD38" s="461"/>
      <c r="BE38" s="462" t="s">
        <v>397</v>
      </c>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401</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3" t="s">
        <v>376</v>
      </c>
      <c r="B63" s="419" t="s">
        <v>402</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2597</v>
      </c>
      <c r="AG63" s="474"/>
      <c r="AH63" s="474"/>
      <c r="AI63" s="474"/>
      <c r="AJ63" s="475"/>
      <c r="AK63" s="476"/>
      <c r="AL63" s="471"/>
      <c r="AM63" s="471"/>
      <c r="AN63" s="471"/>
      <c r="AO63" s="471"/>
      <c r="AP63" s="474">
        <v>14966</v>
      </c>
      <c r="AQ63" s="474"/>
      <c r="AR63" s="474"/>
      <c r="AS63" s="474"/>
      <c r="AT63" s="474"/>
      <c r="AU63" s="474">
        <v>10212</v>
      </c>
      <c r="AV63" s="474"/>
      <c r="AW63" s="474"/>
      <c r="AX63" s="474"/>
      <c r="AY63" s="474"/>
      <c r="AZ63" s="478"/>
      <c r="BA63" s="478"/>
      <c r="BB63" s="478"/>
      <c r="BC63" s="478"/>
      <c r="BD63" s="478"/>
      <c r="BE63" s="479"/>
      <c r="BF63" s="479"/>
      <c r="BG63" s="479"/>
      <c r="BH63" s="479"/>
      <c r="BI63" s="480"/>
      <c r="BJ63" s="481" t="s">
        <v>122</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404</v>
      </c>
      <c r="B66" s="358"/>
      <c r="C66" s="358"/>
      <c r="D66" s="358"/>
      <c r="E66" s="358"/>
      <c r="F66" s="358"/>
      <c r="G66" s="358"/>
      <c r="H66" s="358"/>
      <c r="I66" s="358"/>
      <c r="J66" s="358"/>
      <c r="K66" s="358"/>
      <c r="L66" s="358"/>
      <c r="M66" s="358"/>
      <c r="N66" s="358"/>
      <c r="O66" s="358"/>
      <c r="P66" s="359"/>
      <c r="Q66" s="363" t="s">
        <v>380</v>
      </c>
      <c r="R66" s="364"/>
      <c r="S66" s="364"/>
      <c r="T66" s="364"/>
      <c r="U66" s="365"/>
      <c r="V66" s="363" t="s">
        <v>381</v>
      </c>
      <c r="W66" s="364"/>
      <c r="X66" s="364"/>
      <c r="Y66" s="364"/>
      <c r="Z66" s="365"/>
      <c r="AA66" s="363" t="s">
        <v>382</v>
      </c>
      <c r="AB66" s="364"/>
      <c r="AC66" s="364"/>
      <c r="AD66" s="364"/>
      <c r="AE66" s="365"/>
      <c r="AF66" s="484" t="s">
        <v>383</v>
      </c>
      <c r="AG66" s="445"/>
      <c r="AH66" s="445"/>
      <c r="AI66" s="445"/>
      <c r="AJ66" s="485"/>
      <c r="AK66" s="363" t="s">
        <v>384</v>
      </c>
      <c r="AL66" s="358"/>
      <c r="AM66" s="358"/>
      <c r="AN66" s="358"/>
      <c r="AO66" s="359"/>
      <c r="AP66" s="363" t="s">
        <v>385</v>
      </c>
      <c r="AQ66" s="364"/>
      <c r="AR66" s="364"/>
      <c r="AS66" s="364"/>
      <c r="AT66" s="365"/>
      <c r="AU66" s="363" t="s">
        <v>405</v>
      </c>
      <c r="AV66" s="364"/>
      <c r="AW66" s="364"/>
      <c r="AX66" s="364"/>
      <c r="AY66" s="365"/>
      <c r="AZ66" s="363" t="s">
        <v>364</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9">
        <v>1</v>
      </c>
      <c r="B68" s="499" t="s">
        <v>561</v>
      </c>
      <c r="C68" s="500"/>
      <c r="D68" s="500"/>
      <c r="E68" s="500"/>
      <c r="F68" s="500"/>
      <c r="G68" s="500"/>
      <c r="H68" s="500"/>
      <c r="I68" s="500"/>
      <c r="J68" s="500"/>
      <c r="K68" s="500"/>
      <c r="L68" s="500"/>
      <c r="M68" s="500"/>
      <c r="N68" s="500"/>
      <c r="O68" s="500"/>
      <c r="P68" s="501"/>
      <c r="Q68" s="502">
        <v>6260</v>
      </c>
      <c r="R68" s="496"/>
      <c r="S68" s="496"/>
      <c r="T68" s="496"/>
      <c r="U68" s="496"/>
      <c r="V68" s="496">
        <v>6817</v>
      </c>
      <c r="W68" s="496"/>
      <c r="X68" s="496"/>
      <c r="Y68" s="496"/>
      <c r="Z68" s="496"/>
      <c r="AA68" s="496">
        <v>-557</v>
      </c>
      <c r="AB68" s="496"/>
      <c r="AC68" s="496"/>
      <c r="AD68" s="496"/>
      <c r="AE68" s="496"/>
      <c r="AF68" s="496">
        <v>3266</v>
      </c>
      <c r="AG68" s="496"/>
      <c r="AH68" s="496"/>
      <c r="AI68" s="496"/>
      <c r="AJ68" s="496"/>
      <c r="AK68" s="496" t="s">
        <v>553</v>
      </c>
      <c r="AL68" s="496"/>
      <c r="AM68" s="496"/>
      <c r="AN68" s="496"/>
      <c r="AO68" s="496"/>
      <c r="AP68" s="496">
        <v>13755</v>
      </c>
      <c r="AQ68" s="496"/>
      <c r="AR68" s="496"/>
      <c r="AS68" s="496"/>
      <c r="AT68" s="496"/>
      <c r="AU68" s="496">
        <v>98</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1">
        <v>2</v>
      </c>
      <c r="B69" s="503" t="s">
        <v>562</v>
      </c>
      <c r="C69" s="504"/>
      <c r="D69" s="504"/>
      <c r="E69" s="504"/>
      <c r="F69" s="504"/>
      <c r="G69" s="504"/>
      <c r="H69" s="504"/>
      <c r="I69" s="504"/>
      <c r="J69" s="504"/>
      <c r="K69" s="504"/>
      <c r="L69" s="504"/>
      <c r="M69" s="504"/>
      <c r="N69" s="504"/>
      <c r="O69" s="504"/>
      <c r="P69" s="505"/>
      <c r="Q69" s="506">
        <v>1199</v>
      </c>
      <c r="R69" s="460"/>
      <c r="S69" s="460"/>
      <c r="T69" s="460"/>
      <c r="U69" s="460"/>
      <c r="V69" s="460">
        <v>1199</v>
      </c>
      <c r="W69" s="460"/>
      <c r="X69" s="460"/>
      <c r="Y69" s="460"/>
      <c r="Z69" s="460"/>
      <c r="AA69" s="460" t="s">
        <v>553</v>
      </c>
      <c r="AB69" s="460"/>
      <c r="AC69" s="460"/>
      <c r="AD69" s="460"/>
      <c r="AE69" s="460"/>
      <c r="AF69" s="460" t="s">
        <v>492</v>
      </c>
      <c r="AG69" s="460"/>
      <c r="AH69" s="460"/>
      <c r="AI69" s="460"/>
      <c r="AJ69" s="460"/>
      <c r="AK69" s="460" t="s">
        <v>492</v>
      </c>
      <c r="AL69" s="460"/>
      <c r="AM69" s="460"/>
      <c r="AN69" s="460"/>
      <c r="AO69" s="460"/>
      <c r="AP69" s="460" t="s">
        <v>492</v>
      </c>
      <c r="AQ69" s="460"/>
      <c r="AR69" s="460"/>
      <c r="AS69" s="460"/>
      <c r="AT69" s="460"/>
      <c r="AU69" s="460" t="s">
        <v>492</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1">
        <v>3</v>
      </c>
      <c r="B70" s="503" t="s">
        <v>563</v>
      </c>
      <c r="C70" s="504"/>
      <c r="D70" s="504"/>
      <c r="E70" s="504"/>
      <c r="F70" s="504"/>
      <c r="G70" s="504"/>
      <c r="H70" s="504"/>
      <c r="I70" s="504"/>
      <c r="J70" s="504"/>
      <c r="K70" s="504"/>
      <c r="L70" s="504"/>
      <c r="M70" s="504"/>
      <c r="N70" s="504"/>
      <c r="O70" s="504"/>
      <c r="P70" s="505"/>
      <c r="Q70" s="506">
        <v>313311</v>
      </c>
      <c r="R70" s="460"/>
      <c r="S70" s="460"/>
      <c r="T70" s="460"/>
      <c r="U70" s="460"/>
      <c r="V70" s="460">
        <v>310666</v>
      </c>
      <c r="W70" s="460"/>
      <c r="X70" s="460"/>
      <c r="Y70" s="460"/>
      <c r="Z70" s="460"/>
      <c r="AA70" s="460">
        <v>2644</v>
      </c>
      <c r="AB70" s="460"/>
      <c r="AC70" s="460"/>
      <c r="AD70" s="460"/>
      <c r="AE70" s="460"/>
      <c r="AF70" s="460">
        <v>2644</v>
      </c>
      <c r="AG70" s="460"/>
      <c r="AH70" s="460"/>
      <c r="AI70" s="460"/>
      <c r="AJ70" s="460"/>
      <c r="AK70" s="460">
        <v>2298</v>
      </c>
      <c r="AL70" s="460"/>
      <c r="AM70" s="460"/>
      <c r="AN70" s="460"/>
      <c r="AO70" s="460"/>
      <c r="AP70" s="460" t="s">
        <v>553</v>
      </c>
      <c r="AQ70" s="460"/>
      <c r="AR70" s="460"/>
      <c r="AS70" s="460"/>
      <c r="AT70" s="460"/>
      <c r="AU70" s="460" t="s">
        <v>553</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1">
        <v>4</v>
      </c>
      <c r="B71" s="503" t="s">
        <v>564</v>
      </c>
      <c r="C71" s="504"/>
      <c r="D71" s="504"/>
      <c r="E71" s="504"/>
      <c r="F71" s="504"/>
      <c r="G71" s="504"/>
      <c r="H71" s="504"/>
      <c r="I71" s="504"/>
      <c r="J71" s="504"/>
      <c r="K71" s="504"/>
      <c r="L71" s="504"/>
      <c r="M71" s="504"/>
      <c r="N71" s="504"/>
      <c r="O71" s="504"/>
      <c r="P71" s="505"/>
      <c r="Q71" s="506">
        <v>6442</v>
      </c>
      <c r="R71" s="460"/>
      <c r="S71" s="460"/>
      <c r="T71" s="460"/>
      <c r="U71" s="460"/>
      <c r="V71" s="460">
        <v>6301</v>
      </c>
      <c r="W71" s="460"/>
      <c r="X71" s="460"/>
      <c r="Y71" s="460"/>
      <c r="Z71" s="460"/>
      <c r="AA71" s="460">
        <v>141</v>
      </c>
      <c r="AB71" s="460"/>
      <c r="AC71" s="460"/>
      <c r="AD71" s="460"/>
      <c r="AE71" s="460"/>
      <c r="AF71" s="460">
        <v>141</v>
      </c>
      <c r="AG71" s="460"/>
      <c r="AH71" s="460"/>
      <c r="AI71" s="460"/>
      <c r="AJ71" s="460"/>
      <c r="AK71" s="460">
        <v>20</v>
      </c>
      <c r="AL71" s="460"/>
      <c r="AM71" s="460"/>
      <c r="AN71" s="460"/>
      <c r="AO71" s="460"/>
      <c r="AP71" s="460" t="s">
        <v>553</v>
      </c>
      <c r="AQ71" s="460"/>
      <c r="AR71" s="460"/>
      <c r="AS71" s="460"/>
      <c r="AT71" s="460"/>
      <c r="AU71" s="460" t="s">
        <v>553</v>
      </c>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1">
        <v>5</v>
      </c>
      <c r="B72" s="503" t="s">
        <v>565</v>
      </c>
      <c r="C72" s="504"/>
      <c r="D72" s="504"/>
      <c r="E72" s="504"/>
      <c r="F72" s="504"/>
      <c r="G72" s="504"/>
      <c r="H72" s="504"/>
      <c r="I72" s="504"/>
      <c r="J72" s="504"/>
      <c r="K72" s="504"/>
      <c r="L72" s="504"/>
      <c r="M72" s="504"/>
      <c r="N72" s="504"/>
      <c r="O72" s="504"/>
      <c r="P72" s="505"/>
      <c r="Q72" s="506">
        <v>739</v>
      </c>
      <c r="R72" s="460"/>
      <c r="S72" s="460"/>
      <c r="T72" s="460"/>
      <c r="U72" s="460"/>
      <c r="V72" s="460">
        <v>371</v>
      </c>
      <c r="W72" s="460"/>
      <c r="X72" s="460"/>
      <c r="Y72" s="460"/>
      <c r="Z72" s="460"/>
      <c r="AA72" s="460">
        <v>368</v>
      </c>
      <c r="AB72" s="460"/>
      <c r="AC72" s="460"/>
      <c r="AD72" s="460"/>
      <c r="AE72" s="460"/>
      <c r="AF72" s="460">
        <v>368</v>
      </c>
      <c r="AG72" s="460"/>
      <c r="AH72" s="460"/>
      <c r="AI72" s="460"/>
      <c r="AJ72" s="460"/>
      <c r="AK72" s="460" t="s">
        <v>553</v>
      </c>
      <c r="AL72" s="460"/>
      <c r="AM72" s="460"/>
      <c r="AN72" s="460"/>
      <c r="AO72" s="460"/>
      <c r="AP72" s="460" t="s">
        <v>492</v>
      </c>
      <c r="AQ72" s="460"/>
      <c r="AR72" s="460"/>
      <c r="AS72" s="460"/>
      <c r="AT72" s="460"/>
      <c r="AU72" s="460" t="s">
        <v>492</v>
      </c>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1">
        <v>6</v>
      </c>
      <c r="B73" s="503" t="s">
        <v>566</v>
      </c>
      <c r="C73" s="504"/>
      <c r="D73" s="504"/>
      <c r="E73" s="504"/>
      <c r="F73" s="504"/>
      <c r="G73" s="504"/>
      <c r="H73" s="504"/>
      <c r="I73" s="504"/>
      <c r="J73" s="504"/>
      <c r="K73" s="504"/>
      <c r="L73" s="504"/>
      <c r="M73" s="504"/>
      <c r="N73" s="504"/>
      <c r="O73" s="504"/>
      <c r="P73" s="505"/>
      <c r="Q73" s="506">
        <v>257</v>
      </c>
      <c r="R73" s="460"/>
      <c r="S73" s="460"/>
      <c r="T73" s="460"/>
      <c r="U73" s="460"/>
      <c r="V73" s="460">
        <v>221</v>
      </c>
      <c r="W73" s="460"/>
      <c r="X73" s="460"/>
      <c r="Y73" s="460"/>
      <c r="Z73" s="460"/>
      <c r="AA73" s="460">
        <v>36</v>
      </c>
      <c r="AB73" s="460"/>
      <c r="AC73" s="460"/>
      <c r="AD73" s="460"/>
      <c r="AE73" s="460"/>
      <c r="AF73" s="460">
        <v>36</v>
      </c>
      <c r="AG73" s="460"/>
      <c r="AH73" s="460"/>
      <c r="AI73" s="460"/>
      <c r="AJ73" s="460"/>
      <c r="AK73" s="460">
        <v>255</v>
      </c>
      <c r="AL73" s="460"/>
      <c r="AM73" s="460"/>
      <c r="AN73" s="460"/>
      <c r="AO73" s="460"/>
      <c r="AP73" s="460" t="s">
        <v>492</v>
      </c>
      <c r="AQ73" s="460"/>
      <c r="AR73" s="460"/>
      <c r="AS73" s="460"/>
      <c r="AT73" s="460"/>
      <c r="AU73" s="460" t="s">
        <v>492</v>
      </c>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1">
        <v>7</v>
      </c>
      <c r="B74" s="503" t="s">
        <v>567</v>
      </c>
      <c r="C74" s="504"/>
      <c r="D74" s="504"/>
      <c r="E74" s="504"/>
      <c r="F74" s="504"/>
      <c r="G74" s="504"/>
      <c r="H74" s="504"/>
      <c r="I74" s="504"/>
      <c r="J74" s="504"/>
      <c r="K74" s="504"/>
      <c r="L74" s="504"/>
      <c r="M74" s="504"/>
      <c r="N74" s="504"/>
      <c r="O74" s="504"/>
      <c r="P74" s="505"/>
      <c r="Q74" s="506">
        <v>101</v>
      </c>
      <c r="R74" s="460"/>
      <c r="S74" s="460"/>
      <c r="T74" s="460"/>
      <c r="U74" s="460"/>
      <c r="V74" s="460">
        <v>91</v>
      </c>
      <c r="W74" s="460"/>
      <c r="X74" s="460"/>
      <c r="Y74" s="460"/>
      <c r="Z74" s="460"/>
      <c r="AA74" s="460">
        <v>11</v>
      </c>
      <c r="AB74" s="460"/>
      <c r="AC74" s="460"/>
      <c r="AD74" s="460"/>
      <c r="AE74" s="460"/>
      <c r="AF74" s="460">
        <v>11</v>
      </c>
      <c r="AG74" s="460"/>
      <c r="AH74" s="460"/>
      <c r="AI74" s="460"/>
      <c r="AJ74" s="460"/>
      <c r="AK74" s="460">
        <v>28</v>
      </c>
      <c r="AL74" s="460"/>
      <c r="AM74" s="460"/>
      <c r="AN74" s="460"/>
      <c r="AO74" s="460"/>
      <c r="AP74" s="460" t="s">
        <v>492</v>
      </c>
      <c r="AQ74" s="460"/>
      <c r="AR74" s="460"/>
      <c r="AS74" s="460"/>
      <c r="AT74" s="460"/>
      <c r="AU74" s="460" t="s">
        <v>492</v>
      </c>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1">
        <v>8</v>
      </c>
      <c r="B75" s="503" t="s">
        <v>568</v>
      </c>
      <c r="C75" s="504"/>
      <c r="D75" s="504"/>
      <c r="E75" s="504"/>
      <c r="F75" s="504"/>
      <c r="G75" s="504"/>
      <c r="H75" s="504"/>
      <c r="I75" s="504"/>
      <c r="J75" s="504"/>
      <c r="K75" s="504"/>
      <c r="L75" s="504"/>
      <c r="M75" s="504"/>
      <c r="N75" s="504"/>
      <c r="O75" s="504"/>
      <c r="P75" s="505"/>
      <c r="Q75" s="507">
        <v>607</v>
      </c>
      <c r="R75" s="508"/>
      <c r="S75" s="508"/>
      <c r="T75" s="508"/>
      <c r="U75" s="464"/>
      <c r="V75" s="509">
        <v>579</v>
      </c>
      <c r="W75" s="508"/>
      <c r="X75" s="508"/>
      <c r="Y75" s="508"/>
      <c r="Z75" s="464"/>
      <c r="AA75" s="509">
        <v>28</v>
      </c>
      <c r="AB75" s="508"/>
      <c r="AC75" s="508"/>
      <c r="AD75" s="508"/>
      <c r="AE75" s="464"/>
      <c r="AF75" s="509">
        <v>28</v>
      </c>
      <c r="AG75" s="508"/>
      <c r="AH75" s="508"/>
      <c r="AI75" s="508"/>
      <c r="AJ75" s="464"/>
      <c r="AK75" s="509" t="s">
        <v>553</v>
      </c>
      <c r="AL75" s="508"/>
      <c r="AM75" s="508"/>
      <c r="AN75" s="508"/>
      <c r="AO75" s="464"/>
      <c r="AP75" s="509" t="s">
        <v>553</v>
      </c>
      <c r="AQ75" s="508"/>
      <c r="AR75" s="508"/>
      <c r="AS75" s="508"/>
      <c r="AT75" s="464"/>
      <c r="AU75" s="509" t="s">
        <v>553</v>
      </c>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1">
        <v>9</v>
      </c>
      <c r="B76" s="503"/>
      <c r="C76" s="504"/>
      <c r="D76" s="504"/>
      <c r="E76" s="504"/>
      <c r="F76" s="504"/>
      <c r="G76" s="504"/>
      <c r="H76" s="504"/>
      <c r="I76" s="504"/>
      <c r="J76" s="504"/>
      <c r="K76" s="504"/>
      <c r="L76" s="504"/>
      <c r="M76" s="504"/>
      <c r="N76" s="504"/>
      <c r="O76" s="504"/>
      <c r="P76" s="505"/>
      <c r="Q76" s="507"/>
      <c r="R76" s="508"/>
      <c r="S76" s="508"/>
      <c r="T76" s="508"/>
      <c r="U76" s="464"/>
      <c r="V76" s="509"/>
      <c r="W76" s="508"/>
      <c r="X76" s="508"/>
      <c r="Y76" s="508"/>
      <c r="Z76" s="464"/>
      <c r="AA76" s="509"/>
      <c r="AB76" s="508"/>
      <c r="AC76" s="508"/>
      <c r="AD76" s="508"/>
      <c r="AE76" s="464"/>
      <c r="AF76" s="509"/>
      <c r="AG76" s="508"/>
      <c r="AH76" s="508"/>
      <c r="AI76" s="508"/>
      <c r="AJ76" s="464"/>
      <c r="AK76" s="509"/>
      <c r="AL76" s="508"/>
      <c r="AM76" s="508"/>
      <c r="AN76" s="508"/>
      <c r="AO76" s="464"/>
      <c r="AP76" s="509"/>
      <c r="AQ76" s="508"/>
      <c r="AR76" s="508"/>
      <c r="AS76" s="508"/>
      <c r="AT76" s="464"/>
      <c r="AU76" s="509"/>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1">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1">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1">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1">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1">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3" t="s">
        <v>376</v>
      </c>
      <c r="B88" s="419" t="s">
        <v>406</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6494</v>
      </c>
      <c r="AG88" s="474"/>
      <c r="AH88" s="474"/>
      <c r="AI88" s="474"/>
      <c r="AJ88" s="474"/>
      <c r="AK88" s="471"/>
      <c r="AL88" s="471"/>
      <c r="AM88" s="471"/>
      <c r="AN88" s="471"/>
      <c r="AO88" s="471"/>
      <c r="AP88" s="474">
        <v>13755</v>
      </c>
      <c r="AQ88" s="474"/>
      <c r="AR88" s="474"/>
      <c r="AS88" s="474"/>
      <c r="AT88" s="474"/>
      <c r="AU88" s="474">
        <v>98</v>
      </c>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419" t="s">
        <v>407</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240</v>
      </c>
      <c r="CS102" s="482"/>
      <c r="CT102" s="482"/>
      <c r="CU102" s="482"/>
      <c r="CV102" s="521"/>
      <c r="CW102" s="520"/>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408</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409</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412</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413</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414</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415</v>
      </c>
      <c r="AB109" s="523"/>
      <c r="AC109" s="523"/>
      <c r="AD109" s="523"/>
      <c r="AE109" s="524"/>
      <c r="AF109" s="522" t="s">
        <v>416</v>
      </c>
      <c r="AG109" s="523"/>
      <c r="AH109" s="523"/>
      <c r="AI109" s="523"/>
      <c r="AJ109" s="524"/>
      <c r="AK109" s="522" t="s">
        <v>294</v>
      </c>
      <c r="AL109" s="523"/>
      <c r="AM109" s="523"/>
      <c r="AN109" s="523"/>
      <c r="AO109" s="524"/>
      <c r="AP109" s="522" t="s">
        <v>417</v>
      </c>
      <c r="AQ109" s="523"/>
      <c r="AR109" s="523"/>
      <c r="AS109" s="523"/>
      <c r="AT109" s="525"/>
      <c r="AU109" s="542" t="s">
        <v>414</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415</v>
      </c>
      <c r="BR109" s="523"/>
      <c r="BS109" s="523"/>
      <c r="BT109" s="523"/>
      <c r="BU109" s="524"/>
      <c r="BV109" s="522" t="s">
        <v>416</v>
      </c>
      <c r="BW109" s="523"/>
      <c r="BX109" s="523"/>
      <c r="BY109" s="523"/>
      <c r="BZ109" s="524"/>
      <c r="CA109" s="522" t="s">
        <v>294</v>
      </c>
      <c r="CB109" s="523"/>
      <c r="CC109" s="523"/>
      <c r="CD109" s="523"/>
      <c r="CE109" s="524"/>
      <c r="CF109" s="543" t="s">
        <v>417</v>
      </c>
      <c r="CG109" s="543"/>
      <c r="CH109" s="543"/>
      <c r="CI109" s="543"/>
      <c r="CJ109" s="543"/>
      <c r="CK109" s="522" t="s">
        <v>418</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415</v>
      </c>
      <c r="DH109" s="523"/>
      <c r="DI109" s="523"/>
      <c r="DJ109" s="523"/>
      <c r="DK109" s="524"/>
      <c r="DL109" s="522" t="s">
        <v>416</v>
      </c>
      <c r="DM109" s="523"/>
      <c r="DN109" s="523"/>
      <c r="DO109" s="523"/>
      <c r="DP109" s="524"/>
      <c r="DQ109" s="522" t="s">
        <v>294</v>
      </c>
      <c r="DR109" s="523"/>
      <c r="DS109" s="523"/>
      <c r="DT109" s="523"/>
      <c r="DU109" s="524"/>
      <c r="DV109" s="522" t="s">
        <v>417</v>
      </c>
      <c r="DW109" s="523"/>
      <c r="DX109" s="523"/>
      <c r="DY109" s="523"/>
      <c r="DZ109" s="525"/>
    </row>
    <row r="110" spans="1:131" s="212" customFormat="1" ht="26.25" customHeight="1" x14ac:dyDescent="0.2">
      <c r="A110" s="526" t="s">
        <v>419</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4523636</v>
      </c>
      <c r="AB110" s="530"/>
      <c r="AC110" s="530"/>
      <c r="AD110" s="530"/>
      <c r="AE110" s="531"/>
      <c r="AF110" s="532">
        <v>4427699</v>
      </c>
      <c r="AG110" s="530"/>
      <c r="AH110" s="530"/>
      <c r="AI110" s="530"/>
      <c r="AJ110" s="531"/>
      <c r="AK110" s="532">
        <v>4331453</v>
      </c>
      <c r="AL110" s="530"/>
      <c r="AM110" s="530"/>
      <c r="AN110" s="530"/>
      <c r="AO110" s="531"/>
      <c r="AP110" s="533">
        <v>26.9</v>
      </c>
      <c r="AQ110" s="534"/>
      <c r="AR110" s="534"/>
      <c r="AS110" s="534"/>
      <c r="AT110" s="535"/>
      <c r="AU110" s="536" t="s">
        <v>69</v>
      </c>
      <c r="AV110" s="537"/>
      <c r="AW110" s="537"/>
      <c r="AX110" s="537"/>
      <c r="AY110" s="537"/>
      <c r="AZ110" s="559" t="s">
        <v>420</v>
      </c>
      <c r="BA110" s="527"/>
      <c r="BB110" s="527"/>
      <c r="BC110" s="527"/>
      <c r="BD110" s="527"/>
      <c r="BE110" s="527"/>
      <c r="BF110" s="527"/>
      <c r="BG110" s="527"/>
      <c r="BH110" s="527"/>
      <c r="BI110" s="527"/>
      <c r="BJ110" s="527"/>
      <c r="BK110" s="527"/>
      <c r="BL110" s="527"/>
      <c r="BM110" s="527"/>
      <c r="BN110" s="527"/>
      <c r="BO110" s="527"/>
      <c r="BP110" s="528"/>
      <c r="BQ110" s="560">
        <v>34044791</v>
      </c>
      <c r="BR110" s="561"/>
      <c r="BS110" s="561"/>
      <c r="BT110" s="561"/>
      <c r="BU110" s="561"/>
      <c r="BV110" s="561">
        <v>33045103</v>
      </c>
      <c r="BW110" s="561"/>
      <c r="BX110" s="561"/>
      <c r="BY110" s="561"/>
      <c r="BZ110" s="561"/>
      <c r="CA110" s="561">
        <v>33045584</v>
      </c>
      <c r="CB110" s="561"/>
      <c r="CC110" s="561"/>
      <c r="CD110" s="561"/>
      <c r="CE110" s="561"/>
      <c r="CF110" s="574">
        <v>205.3</v>
      </c>
      <c r="CG110" s="575"/>
      <c r="CH110" s="575"/>
      <c r="CI110" s="575"/>
      <c r="CJ110" s="575"/>
      <c r="CK110" s="576" t="s">
        <v>421</v>
      </c>
      <c r="CL110" s="577"/>
      <c r="CM110" s="559" t="s">
        <v>422</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2">
      <c r="A111" s="564" t="s">
        <v>423</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424</v>
      </c>
      <c r="BA111" s="553"/>
      <c r="BB111" s="553"/>
      <c r="BC111" s="553"/>
      <c r="BD111" s="553"/>
      <c r="BE111" s="553"/>
      <c r="BF111" s="553"/>
      <c r="BG111" s="553"/>
      <c r="BH111" s="553"/>
      <c r="BI111" s="553"/>
      <c r="BJ111" s="553"/>
      <c r="BK111" s="553"/>
      <c r="BL111" s="553"/>
      <c r="BM111" s="553"/>
      <c r="BN111" s="553"/>
      <c r="BO111" s="553"/>
      <c r="BP111" s="554"/>
      <c r="BQ111" s="555">
        <v>40337</v>
      </c>
      <c r="BR111" s="556"/>
      <c r="BS111" s="556"/>
      <c r="BT111" s="556"/>
      <c r="BU111" s="556"/>
      <c r="BV111" s="556">
        <v>36498</v>
      </c>
      <c r="BW111" s="556"/>
      <c r="BX111" s="556"/>
      <c r="BY111" s="556"/>
      <c r="BZ111" s="556"/>
      <c r="CA111" s="556">
        <v>33759</v>
      </c>
      <c r="CB111" s="556"/>
      <c r="CC111" s="556"/>
      <c r="CD111" s="556"/>
      <c r="CE111" s="556"/>
      <c r="CF111" s="550">
        <v>0.2</v>
      </c>
      <c r="CG111" s="551"/>
      <c r="CH111" s="551"/>
      <c r="CI111" s="551"/>
      <c r="CJ111" s="551"/>
      <c r="CK111" s="578"/>
      <c r="CL111" s="579"/>
      <c r="CM111" s="552" t="s">
        <v>425</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2">
      <c r="A112" s="582" t="s">
        <v>426</v>
      </c>
      <c r="B112" s="583"/>
      <c r="C112" s="553" t="s">
        <v>427</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428</v>
      </c>
      <c r="BA112" s="553"/>
      <c r="BB112" s="553"/>
      <c r="BC112" s="553"/>
      <c r="BD112" s="553"/>
      <c r="BE112" s="553"/>
      <c r="BF112" s="553"/>
      <c r="BG112" s="553"/>
      <c r="BH112" s="553"/>
      <c r="BI112" s="553"/>
      <c r="BJ112" s="553"/>
      <c r="BK112" s="553"/>
      <c r="BL112" s="553"/>
      <c r="BM112" s="553"/>
      <c r="BN112" s="553"/>
      <c r="BO112" s="553"/>
      <c r="BP112" s="554"/>
      <c r="BQ112" s="555">
        <v>11373881</v>
      </c>
      <c r="BR112" s="556"/>
      <c r="BS112" s="556"/>
      <c r="BT112" s="556"/>
      <c r="BU112" s="556"/>
      <c r="BV112" s="556">
        <v>11024156</v>
      </c>
      <c r="BW112" s="556"/>
      <c r="BX112" s="556"/>
      <c r="BY112" s="556"/>
      <c r="BZ112" s="556"/>
      <c r="CA112" s="556">
        <v>10211425</v>
      </c>
      <c r="CB112" s="556"/>
      <c r="CC112" s="556"/>
      <c r="CD112" s="556"/>
      <c r="CE112" s="556"/>
      <c r="CF112" s="550">
        <v>63.4</v>
      </c>
      <c r="CG112" s="551"/>
      <c r="CH112" s="551"/>
      <c r="CI112" s="551"/>
      <c r="CJ112" s="551"/>
      <c r="CK112" s="578"/>
      <c r="CL112" s="579"/>
      <c r="CM112" s="552" t="s">
        <v>429</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2">
      <c r="A113" s="584"/>
      <c r="B113" s="585"/>
      <c r="C113" s="553" t="s">
        <v>430</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1401888</v>
      </c>
      <c r="AB113" s="568"/>
      <c r="AC113" s="568"/>
      <c r="AD113" s="568"/>
      <c r="AE113" s="569"/>
      <c r="AF113" s="570">
        <v>1395107</v>
      </c>
      <c r="AG113" s="568"/>
      <c r="AH113" s="568"/>
      <c r="AI113" s="568"/>
      <c r="AJ113" s="569"/>
      <c r="AK113" s="570">
        <v>1368119</v>
      </c>
      <c r="AL113" s="568"/>
      <c r="AM113" s="568"/>
      <c r="AN113" s="568"/>
      <c r="AO113" s="569"/>
      <c r="AP113" s="571">
        <v>8.5</v>
      </c>
      <c r="AQ113" s="572"/>
      <c r="AR113" s="572"/>
      <c r="AS113" s="572"/>
      <c r="AT113" s="573"/>
      <c r="AU113" s="538"/>
      <c r="AV113" s="539"/>
      <c r="AW113" s="539"/>
      <c r="AX113" s="539"/>
      <c r="AY113" s="539"/>
      <c r="AZ113" s="552" t="s">
        <v>431</v>
      </c>
      <c r="BA113" s="553"/>
      <c r="BB113" s="553"/>
      <c r="BC113" s="553"/>
      <c r="BD113" s="553"/>
      <c r="BE113" s="553"/>
      <c r="BF113" s="553"/>
      <c r="BG113" s="553"/>
      <c r="BH113" s="553"/>
      <c r="BI113" s="553"/>
      <c r="BJ113" s="553"/>
      <c r="BK113" s="553"/>
      <c r="BL113" s="553"/>
      <c r="BM113" s="553"/>
      <c r="BN113" s="553"/>
      <c r="BO113" s="553"/>
      <c r="BP113" s="554"/>
      <c r="BQ113" s="555">
        <v>117565</v>
      </c>
      <c r="BR113" s="556"/>
      <c r="BS113" s="556"/>
      <c r="BT113" s="556"/>
      <c r="BU113" s="556"/>
      <c r="BV113" s="556">
        <v>107653</v>
      </c>
      <c r="BW113" s="556"/>
      <c r="BX113" s="556"/>
      <c r="BY113" s="556"/>
      <c r="BZ113" s="556"/>
      <c r="CA113" s="556">
        <v>97546</v>
      </c>
      <c r="CB113" s="556"/>
      <c r="CC113" s="556"/>
      <c r="CD113" s="556"/>
      <c r="CE113" s="556"/>
      <c r="CF113" s="550">
        <v>0.6</v>
      </c>
      <c r="CG113" s="551"/>
      <c r="CH113" s="551"/>
      <c r="CI113" s="551"/>
      <c r="CJ113" s="551"/>
      <c r="CK113" s="578"/>
      <c r="CL113" s="579"/>
      <c r="CM113" s="552" t="s">
        <v>432</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2">
      <c r="A114" s="584"/>
      <c r="B114" s="585"/>
      <c r="C114" s="553" t="s">
        <v>433</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12175</v>
      </c>
      <c r="AB114" s="589"/>
      <c r="AC114" s="589"/>
      <c r="AD114" s="589"/>
      <c r="AE114" s="590"/>
      <c r="AF114" s="591">
        <v>12175</v>
      </c>
      <c r="AG114" s="589"/>
      <c r="AH114" s="589"/>
      <c r="AI114" s="589"/>
      <c r="AJ114" s="590"/>
      <c r="AK114" s="591">
        <v>12175</v>
      </c>
      <c r="AL114" s="589"/>
      <c r="AM114" s="589"/>
      <c r="AN114" s="589"/>
      <c r="AO114" s="590"/>
      <c r="AP114" s="592">
        <v>0.1</v>
      </c>
      <c r="AQ114" s="593"/>
      <c r="AR114" s="593"/>
      <c r="AS114" s="593"/>
      <c r="AT114" s="594"/>
      <c r="AU114" s="538"/>
      <c r="AV114" s="539"/>
      <c r="AW114" s="539"/>
      <c r="AX114" s="539"/>
      <c r="AY114" s="539"/>
      <c r="AZ114" s="552" t="s">
        <v>434</v>
      </c>
      <c r="BA114" s="553"/>
      <c r="BB114" s="553"/>
      <c r="BC114" s="553"/>
      <c r="BD114" s="553"/>
      <c r="BE114" s="553"/>
      <c r="BF114" s="553"/>
      <c r="BG114" s="553"/>
      <c r="BH114" s="553"/>
      <c r="BI114" s="553"/>
      <c r="BJ114" s="553"/>
      <c r="BK114" s="553"/>
      <c r="BL114" s="553"/>
      <c r="BM114" s="553"/>
      <c r="BN114" s="553"/>
      <c r="BO114" s="553"/>
      <c r="BP114" s="554"/>
      <c r="BQ114" s="555">
        <v>5085971</v>
      </c>
      <c r="BR114" s="556"/>
      <c r="BS114" s="556"/>
      <c r="BT114" s="556"/>
      <c r="BU114" s="556"/>
      <c r="BV114" s="556">
        <v>5175123</v>
      </c>
      <c r="BW114" s="556"/>
      <c r="BX114" s="556"/>
      <c r="BY114" s="556"/>
      <c r="BZ114" s="556"/>
      <c r="CA114" s="556">
        <v>5244145</v>
      </c>
      <c r="CB114" s="556"/>
      <c r="CC114" s="556"/>
      <c r="CD114" s="556"/>
      <c r="CE114" s="556"/>
      <c r="CF114" s="550">
        <v>32.6</v>
      </c>
      <c r="CG114" s="551"/>
      <c r="CH114" s="551"/>
      <c r="CI114" s="551"/>
      <c r="CJ114" s="551"/>
      <c r="CK114" s="578"/>
      <c r="CL114" s="579"/>
      <c r="CM114" s="552" t="s">
        <v>435</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2">
      <c r="A115" s="584"/>
      <c r="B115" s="585"/>
      <c r="C115" s="553" t="s">
        <v>436</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1301</v>
      </c>
      <c r="AB115" s="568"/>
      <c r="AC115" s="568"/>
      <c r="AD115" s="568"/>
      <c r="AE115" s="569"/>
      <c r="AF115" s="570">
        <v>1294</v>
      </c>
      <c r="AG115" s="568"/>
      <c r="AH115" s="568"/>
      <c r="AI115" s="568"/>
      <c r="AJ115" s="569"/>
      <c r="AK115" s="570">
        <v>1295</v>
      </c>
      <c r="AL115" s="568"/>
      <c r="AM115" s="568"/>
      <c r="AN115" s="568"/>
      <c r="AO115" s="569"/>
      <c r="AP115" s="571">
        <v>0</v>
      </c>
      <c r="AQ115" s="572"/>
      <c r="AR115" s="572"/>
      <c r="AS115" s="572"/>
      <c r="AT115" s="573"/>
      <c r="AU115" s="538"/>
      <c r="AV115" s="539"/>
      <c r="AW115" s="539"/>
      <c r="AX115" s="539"/>
      <c r="AY115" s="539"/>
      <c r="AZ115" s="552" t="s">
        <v>437</v>
      </c>
      <c r="BA115" s="553"/>
      <c r="BB115" s="553"/>
      <c r="BC115" s="553"/>
      <c r="BD115" s="553"/>
      <c r="BE115" s="553"/>
      <c r="BF115" s="553"/>
      <c r="BG115" s="553"/>
      <c r="BH115" s="553"/>
      <c r="BI115" s="553"/>
      <c r="BJ115" s="553"/>
      <c r="BK115" s="553"/>
      <c r="BL115" s="553"/>
      <c r="BM115" s="553"/>
      <c r="BN115" s="553"/>
      <c r="BO115" s="553"/>
      <c r="BP115" s="554"/>
      <c r="BQ115" s="555">
        <v>364</v>
      </c>
      <c r="BR115" s="556"/>
      <c r="BS115" s="556"/>
      <c r="BT115" s="556"/>
      <c r="BU115" s="556"/>
      <c r="BV115" s="556">
        <v>291</v>
      </c>
      <c r="BW115" s="556"/>
      <c r="BX115" s="556"/>
      <c r="BY115" s="556"/>
      <c r="BZ115" s="556"/>
      <c r="CA115" s="556">
        <v>503</v>
      </c>
      <c r="CB115" s="556"/>
      <c r="CC115" s="556"/>
      <c r="CD115" s="556"/>
      <c r="CE115" s="556"/>
      <c r="CF115" s="550">
        <v>0</v>
      </c>
      <c r="CG115" s="551"/>
      <c r="CH115" s="551"/>
      <c r="CI115" s="551"/>
      <c r="CJ115" s="551"/>
      <c r="CK115" s="578"/>
      <c r="CL115" s="579"/>
      <c r="CM115" s="552" t="s">
        <v>438</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2">
      <c r="A116" s="586"/>
      <c r="B116" s="587"/>
      <c r="C116" s="595" t="s">
        <v>439</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122</v>
      </c>
      <c r="AB116" s="589"/>
      <c r="AC116" s="589"/>
      <c r="AD116" s="589"/>
      <c r="AE116" s="590"/>
      <c r="AF116" s="591" t="s">
        <v>122</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440</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441</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2">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442</v>
      </c>
      <c r="Z117" s="524"/>
      <c r="AA117" s="608">
        <v>5939000</v>
      </c>
      <c r="AB117" s="609"/>
      <c r="AC117" s="609"/>
      <c r="AD117" s="609"/>
      <c r="AE117" s="610"/>
      <c r="AF117" s="611">
        <v>5836275</v>
      </c>
      <c r="AG117" s="609"/>
      <c r="AH117" s="609"/>
      <c r="AI117" s="609"/>
      <c r="AJ117" s="610"/>
      <c r="AK117" s="611">
        <v>5713042</v>
      </c>
      <c r="AL117" s="609"/>
      <c r="AM117" s="609"/>
      <c r="AN117" s="609"/>
      <c r="AO117" s="610"/>
      <c r="AP117" s="612"/>
      <c r="AQ117" s="613"/>
      <c r="AR117" s="613"/>
      <c r="AS117" s="613"/>
      <c r="AT117" s="614"/>
      <c r="AU117" s="538"/>
      <c r="AV117" s="539"/>
      <c r="AW117" s="539"/>
      <c r="AX117" s="539"/>
      <c r="AY117" s="539"/>
      <c r="AZ117" s="604" t="s">
        <v>443</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444</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2">
      <c r="A118" s="542" t="s">
        <v>418</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415</v>
      </c>
      <c r="AB118" s="523"/>
      <c r="AC118" s="523"/>
      <c r="AD118" s="523"/>
      <c r="AE118" s="524"/>
      <c r="AF118" s="522" t="s">
        <v>416</v>
      </c>
      <c r="AG118" s="523"/>
      <c r="AH118" s="523"/>
      <c r="AI118" s="523"/>
      <c r="AJ118" s="524"/>
      <c r="AK118" s="522" t="s">
        <v>294</v>
      </c>
      <c r="AL118" s="523"/>
      <c r="AM118" s="523"/>
      <c r="AN118" s="523"/>
      <c r="AO118" s="524"/>
      <c r="AP118" s="600" t="s">
        <v>417</v>
      </c>
      <c r="AQ118" s="601"/>
      <c r="AR118" s="601"/>
      <c r="AS118" s="601"/>
      <c r="AT118" s="602"/>
      <c r="AU118" s="538"/>
      <c r="AV118" s="539"/>
      <c r="AW118" s="539"/>
      <c r="AX118" s="539"/>
      <c r="AY118" s="539"/>
      <c r="AZ118" s="603" t="s">
        <v>445</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446</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2">
      <c r="A119" s="686" t="s">
        <v>421</v>
      </c>
      <c r="B119" s="577"/>
      <c r="C119" s="559" t="s">
        <v>422</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5" t="s">
        <v>177</v>
      </c>
      <c r="BA119" s="235"/>
      <c r="BB119" s="235"/>
      <c r="BC119" s="235"/>
      <c r="BD119" s="235"/>
      <c r="BE119" s="235"/>
      <c r="BF119" s="235"/>
      <c r="BG119" s="235"/>
      <c r="BH119" s="235"/>
      <c r="BI119" s="235"/>
      <c r="BJ119" s="235"/>
      <c r="BK119" s="235"/>
      <c r="BL119" s="235"/>
      <c r="BM119" s="235"/>
      <c r="BN119" s="235"/>
      <c r="BO119" s="607" t="s">
        <v>447</v>
      </c>
      <c r="BP119" s="635"/>
      <c r="BQ119" s="629">
        <v>50662909</v>
      </c>
      <c r="BR119" s="630"/>
      <c r="BS119" s="630"/>
      <c r="BT119" s="630"/>
      <c r="BU119" s="630"/>
      <c r="BV119" s="630">
        <v>49388824</v>
      </c>
      <c r="BW119" s="630"/>
      <c r="BX119" s="630"/>
      <c r="BY119" s="630"/>
      <c r="BZ119" s="630"/>
      <c r="CA119" s="630">
        <v>48632962</v>
      </c>
      <c r="CB119" s="630"/>
      <c r="CC119" s="630"/>
      <c r="CD119" s="630"/>
      <c r="CE119" s="630"/>
      <c r="CF119" s="631"/>
      <c r="CG119" s="632"/>
      <c r="CH119" s="632"/>
      <c r="CI119" s="632"/>
      <c r="CJ119" s="633"/>
      <c r="CK119" s="580"/>
      <c r="CL119" s="581"/>
      <c r="CM119" s="603" t="s">
        <v>448</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40337</v>
      </c>
      <c r="DH119" s="616"/>
      <c r="DI119" s="616"/>
      <c r="DJ119" s="616"/>
      <c r="DK119" s="617"/>
      <c r="DL119" s="615">
        <v>36498</v>
      </c>
      <c r="DM119" s="616"/>
      <c r="DN119" s="616"/>
      <c r="DO119" s="616"/>
      <c r="DP119" s="617"/>
      <c r="DQ119" s="615">
        <v>33759</v>
      </c>
      <c r="DR119" s="616"/>
      <c r="DS119" s="616"/>
      <c r="DT119" s="616"/>
      <c r="DU119" s="617"/>
      <c r="DV119" s="618">
        <v>0.2</v>
      </c>
      <c r="DW119" s="619"/>
      <c r="DX119" s="619"/>
      <c r="DY119" s="619"/>
      <c r="DZ119" s="620"/>
    </row>
    <row r="120" spans="1:130" s="212" customFormat="1" ht="26.25" customHeight="1" x14ac:dyDescent="0.2">
      <c r="A120" s="687"/>
      <c r="B120" s="579"/>
      <c r="C120" s="552" t="s">
        <v>425</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449</v>
      </c>
      <c r="AV120" s="622"/>
      <c r="AW120" s="622"/>
      <c r="AX120" s="622"/>
      <c r="AY120" s="623"/>
      <c r="AZ120" s="559" t="s">
        <v>450</v>
      </c>
      <c r="BA120" s="527"/>
      <c r="BB120" s="527"/>
      <c r="BC120" s="527"/>
      <c r="BD120" s="527"/>
      <c r="BE120" s="527"/>
      <c r="BF120" s="527"/>
      <c r="BG120" s="527"/>
      <c r="BH120" s="527"/>
      <c r="BI120" s="527"/>
      <c r="BJ120" s="527"/>
      <c r="BK120" s="527"/>
      <c r="BL120" s="527"/>
      <c r="BM120" s="527"/>
      <c r="BN120" s="527"/>
      <c r="BO120" s="527"/>
      <c r="BP120" s="528"/>
      <c r="BQ120" s="560">
        <v>29641570</v>
      </c>
      <c r="BR120" s="561"/>
      <c r="BS120" s="561"/>
      <c r="BT120" s="561"/>
      <c r="BU120" s="561"/>
      <c r="BV120" s="561">
        <v>29447799</v>
      </c>
      <c r="BW120" s="561"/>
      <c r="BX120" s="561"/>
      <c r="BY120" s="561"/>
      <c r="BZ120" s="561"/>
      <c r="CA120" s="561">
        <v>28448306</v>
      </c>
      <c r="CB120" s="561"/>
      <c r="CC120" s="561"/>
      <c r="CD120" s="561"/>
      <c r="CE120" s="561"/>
      <c r="CF120" s="574">
        <v>176.7</v>
      </c>
      <c r="CG120" s="575"/>
      <c r="CH120" s="575"/>
      <c r="CI120" s="575"/>
      <c r="CJ120" s="575"/>
      <c r="CK120" s="636" t="s">
        <v>451</v>
      </c>
      <c r="CL120" s="637"/>
      <c r="CM120" s="637"/>
      <c r="CN120" s="637"/>
      <c r="CO120" s="638"/>
      <c r="CP120" s="644" t="s">
        <v>394</v>
      </c>
      <c r="CQ120" s="645"/>
      <c r="CR120" s="645"/>
      <c r="CS120" s="645"/>
      <c r="CT120" s="645"/>
      <c r="CU120" s="645"/>
      <c r="CV120" s="645"/>
      <c r="CW120" s="645"/>
      <c r="CX120" s="645"/>
      <c r="CY120" s="645"/>
      <c r="CZ120" s="645"/>
      <c r="DA120" s="645"/>
      <c r="DB120" s="645"/>
      <c r="DC120" s="645"/>
      <c r="DD120" s="645"/>
      <c r="DE120" s="645"/>
      <c r="DF120" s="646"/>
      <c r="DG120" s="560">
        <v>7509678</v>
      </c>
      <c r="DH120" s="561"/>
      <c r="DI120" s="561"/>
      <c r="DJ120" s="561"/>
      <c r="DK120" s="561"/>
      <c r="DL120" s="561">
        <v>7524186</v>
      </c>
      <c r="DM120" s="561"/>
      <c r="DN120" s="561"/>
      <c r="DO120" s="561"/>
      <c r="DP120" s="561"/>
      <c r="DQ120" s="561">
        <v>7068161</v>
      </c>
      <c r="DR120" s="561"/>
      <c r="DS120" s="561"/>
      <c r="DT120" s="561"/>
      <c r="DU120" s="561"/>
      <c r="DV120" s="562">
        <v>43.9</v>
      </c>
      <c r="DW120" s="562"/>
      <c r="DX120" s="562"/>
      <c r="DY120" s="562"/>
      <c r="DZ120" s="563"/>
    </row>
    <row r="121" spans="1:130" s="212" customFormat="1" ht="26.25" customHeight="1" x14ac:dyDescent="0.2">
      <c r="A121" s="687"/>
      <c r="B121" s="579"/>
      <c r="C121" s="604" t="s">
        <v>452</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453</v>
      </c>
      <c r="BA121" s="553"/>
      <c r="BB121" s="553"/>
      <c r="BC121" s="553"/>
      <c r="BD121" s="553"/>
      <c r="BE121" s="553"/>
      <c r="BF121" s="553"/>
      <c r="BG121" s="553"/>
      <c r="BH121" s="553"/>
      <c r="BI121" s="553"/>
      <c r="BJ121" s="553"/>
      <c r="BK121" s="553"/>
      <c r="BL121" s="553"/>
      <c r="BM121" s="553"/>
      <c r="BN121" s="553"/>
      <c r="BO121" s="553"/>
      <c r="BP121" s="554"/>
      <c r="BQ121" s="555">
        <v>189985</v>
      </c>
      <c r="BR121" s="556"/>
      <c r="BS121" s="556"/>
      <c r="BT121" s="556"/>
      <c r="BU121" s="556"/>
      <c r="BV121" s="556">
        <v>152247</v>
      </c>
      <c r="BW121" s="556"/>
      <c r="BX121" s="556"/>
      <c r="BY121" s="556"/>
      <c r="BZ121" s="556"/>
      <c r="CA121" s="556">
        <v>120746</v>
      </c>
      <c r="CB121" s="556"/>
      <c r="CC121" s="556"/>
      <c r="CD121" s="556"/>
      <c r="CE121" s="556"/>
      <c r="CF121" s="550">
        <v>0.8</v>
      </c>
      <c r="CG121" s="551"/>
      <c r="CH121" s="551"/>
      <c r="CI121" s="551"/>
      <c r="CJ121" s="551"/>
      <c r="CK121" s="639"/>
      <c r="CL121" s="640"/>
      <c r="CM121" s="640"/>
      <c r="CN121" s="640"/>
      <c r="CO121" s="641"/>
      <c r="CP121" s="649" t="s">
        <v>392</v>
      </c>
      <c r="CQ121" s="650"/>
      <c r="CR121" s="650"/>
      <c r="CS121" s="650"/>
      <c r="CT121" s="650"/>
      <c r="CU121" s="650"/>
      <c r="CV121" s="650"/>
      <c r="CW121" s="650"/>
      <c r="CX121" s="650"/>
      <c r="CY121" s="650"/>
      <c r="CZ121" s="650"/>
      <c r="DA121" s="650"/>
      <c r="DB121" s="650"/>
      <c r="DC121" s="650"/>
      <c r="DD121" s="650"/>
      <c r="DE121" s="650"/>
      <c r="DF121" s="651"/>
      <c r="DG121" s="555">
        <v>2937820</v>
      </c>
      <c r="DH121" s="556"/>
      <c r="DI121" s="556"/>
      <c r="DJ121" s="556"/>
      <c r="DK121" s="556"/>
      <c r="DL121" s="556">
        <v>2601050</v>
      </c>
      <c r="DM121" s="556"/>
      <c r="DN121" s="556"/>
      <c r="DO121" s="556"/>
      <c r="DP121" s="556"/>
      <c r="DQ121" s="556">
        <v>2291597</v>
      </c>
      <c r="DR121" s="556"/>
      <c r="DS121" s="556"/>
      <c r="DT121" s="556"/>
      <c r="DU121" s="556"/>
      <c r="DV121" s="557">
        <v>14.2</v>
      </c>
      <c r="DW121" s="557"/>
      <c r="DX121" s="557"/>
      <c r="DY121" s="557"/>
      <c r="DZ121" s="558"/>
    </row>
    <row r="122" spans="1:130" s="212" customFormat="1" ht="26.25" customHeight="1" x14ac:dyDescent="0.2">
      <c r="A122" s="687"/>
      <c r="B122" s="579"/>
      <c r="C122" s="552" t="s">
        <v>435</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454</v>
      </c>
      <c r="BA122" s="595"/>
      <c r="BB122" s="595"/>
      <c r="BC122" s="595"/>
      <c r="BD122" s="595"/>
      <c r="BE122" s="595"/>
      <c r="BF122" s="595"/>
      <c r="BG122" s="595"/>
      <c r="BH122" s="595"/>
      <c r="BI122" s="595"/>
      <c r="BJ122" s="595"/>
      <c r="BK122" s="595"/>
      <c r="BL122" s="595"/>
      <c r="BM122" s="595"/>
      <c r="BN122" s="595"/>
      <c r="BO122" s="595"/>
      <c r="BP122" s="596"/>
      <c r="BQ122" s="629">
        <v>35234496</v>
      </c>
      <c r="BR122" s="630"/>
      <c r="BS122" s="630"/>
      <c r="BT122" s="630"/>
      <c r="BU122" s="630"/>
      <c r="BV122" s="630">
        <v>34616099</v>
      </c>
      <c r="BW122" s="630"/>
      <c r="BX122" s="630"/>
      <c r="BY122" s="630"/>
      <c r="BZ122" s="630"/>
      <c r="CA122" s="630">
        <v>34358938</v>
      </c>
      <c r="CB122" s="630"/>
      <c r="CC122" s="630"/>
      <c r="CD122" s="630"/>
      <c r="CE122" s="630"/>
      <c r="CF122" s="647">
        <v>213.4</v>
      </c>
      <c r="CG122" s="648"/>
      <c r="CH122" s="648"/>
      <c r="CI122" s="648"/>
      <c r="CJ122" s="648"/>
      <c r="CK122" s="639"/>
      <c r="CL122" s="640"/>
      <c r="CM122" s="640"/>
      <c r="CN122" s="640"/>
      <c r="CO122" s="641"/>
      <c r="CP122" s="649" t="s">
        <v>395</v>
      </c>
      <c r="CQ122" s="650"/>
      <c r="CR122" s="650"/>
      <c r="CS122" s="650"/>
      <c r="CT122" s="650"/>
      <c r="CU122" s="650"/>
      <c r="CV122" s="650"/>
      <c r="CW122" s="650"/>
      <c r="CX122" s="650"/>
      <c r="CY122" s="650"/>
      <c r="CZ122" s="650"/>
      <c r="DA122" s="650"/>
      <c r="DB122" s="650"/>
      <c r="DC122" s="650"/>
      <c r="DD122" s="650"/>
      <c r="DE122" s="650"/>
      <c r="DF122" s="651"/>
      <c r="DG122" s="555">
        <v>659277</v>
      </c>
      <c r="DH122" s="556"/>
      <c r="DI122" s="556"/>
      <c r="DJ122" s="556"/>
      <c r="DK122" s="556"/>
      <c r="DL122" s="556">
        <v>652744</v>
      </c>
      <c r="DM122" s="556"/>
      <c r="DN122" s="556"/>
      <c r="DO122" s="556"/>
      <c r="DP122" s="556"/>
      <c r="DQ122" s="556">
        <v>624992</v>
      </c>
      <c r="DR122" s="556"/>
      <c r="DS122" s="556"/>
      <c r="DT122" s="556"/>
      <c r="DU122" s="556"/>
      <c r="DV122" s="557">
        <v>3.9</v>
      </c>
      <c r="DW122" s="557"/>
      <c r="DX122" s="557"/>
      <c r="DY122" s="557"/>
      <c r="DZ122" s="558"/>
    </row>
    <row r="123" spans="1:130" s="212" customFormat="1" ht="26.25" customHeight="1" x14ac:dyDescent="0.2">
      <c r="A123" s="687"/>
      <c r="B123" s="579"/>
      <c r="C123" s="552" t="s">
        <v>441</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5" t="s">
        <v>177</v>
      </c>
      <c r="BA123" s="235"/>
      <c r="BB123" s="235"/>
      <c r="BC123" s="235"/>
      <c r="BD123" s="235"/>
      <c r="BE123" s="235"/>
      <c r="BF123" s="235"/>
      <c r="BG123" s="235"/>
      <c r="BH123" s="235"/>
      <c r="BI123" s="235"/>
      <c r="BJ123" s="235"/>
      <c r="BK123" s="235"/>
      <c r="BL123" s="235"/>
      <c r="BM123" s="235"/>
      <c r="BN123" s="235"/>
      <c r="BO123" s="607" t="s">
        <v>455</v>
      </c>
      <c r="BP123" s="635"/>
      <c r="BQ123" s="693">
        <v>65066051</v>
      </c>
      <c r="BR123" s="694"/>
      <c r="BS123" s="694"/>
      <c r="BT123" s="694"/>
      <c r="BU123" s="694"/>
      <c r="BV123" s="694">
        <v>64216145</v>
      </c>
      <c r="BW123" s="694"/>
      <c r="BX123" s="694"/>
      <c r="BY123" s="694"/>
      <c r="BZ123" s="694"/>
      <c r="CA123" s="694">
        <v>62927990</v>
      </c>
      <c r="CB123" s="694"/>
      <c r="CC123" s="694"/>
      <c r="CD123" s="694"/>
      <c r="CE123" s="694"/>
      <c r="CF123" s="631"/>
      <c r="CG123" s="632"/>
      <c r="CH123" s="632"/>
      <c r="CI123" s="632"/>
      <c r="CJ123" s="633"/>
      <c r="CK123" s="639"/>
      <c r="CL123" s="640"/>
      <c r="CM123" s="640"/>
      <c r="CN123" s="640"/>
      <c r="CO123" s="641"/>
      <c r="CP123" s="649" t="s">
        <v>396</v>
      </c>
      <c r="CQ123" s="650"/>
      <c r="CR123" s="650"/>
      <c r="CS123" s="650"/>
      <c r="CT123" s="650"/>
      <c r="CU123" s="650"/>
      <c r="CV123" s="650"/>
      <c r="CW123" s="650"/>
      <c r="CX123" s="650"/>
      <c r="CY123" s="650"/>
      <c r="CZ123" s="650"/>
      <c r="DA123" s="650"/>
      <c r="DB123" s="650"/>
      <c r="DC123" s="650"/>
      <c r="DD123" s="650"/>
      <c r="DE123" s="650"/>
      <c r="DF123" s="651"/>
      <c r="DG123" s="588">
        <v>261912</v>
      </c>
      <c r="DH123" s="589"/>
      <c r="DI123" s="589"/>
      <c r="DJ123" s="589"/>
      <c r="DK123" s="590"/>
      <c r="DL123" s="591">
        <v>243052</v>
      </c>
      <c r="DM123" s="589"/>
      <c r="DN123" s="589"/>
      <c r="DO123" s="589"/>
      <c r="DP123" s="590"/>
      <c r="DQ123" s="591">
        <v>225631</v>
      </c>
      <c r="DR123" s="589"/>
      <c r="DS123" s="589"/>
      <c r="DT123" s="589"/>
      <c r="DU123" s="590"/>
      <c r="DV123" s="592">
        <v>1.4</v>
      </c>
      <c r="DW123" s="593"/>
      <c r="DX123" s="593"/>
      <c r="DY123" s="593"/>
      <c r="DZ123" s="594"/>
    </row>
    <row r="124" spans="1:130" s="212" customFormat="1" ht="26.25" customHeight="1" thickBot="1" x14ac:dyDescent="0.25">
      <c r="A124" s="687"/>
      <c r="B124" s="579"/>
      <c r="C124" s="552" t="s">
        <v>444</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456</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122</v>
      </c>
      <c r="BR124" s="657"/>
      <c r="BS124" s="657"/>
      <c r="BT124" s="657"/>
      <c r="BU124" s="657"/>
      <c r="BV124" s="657" t="s">
        <v>122</v>
      </c>
      <c r="BW124" s="657"/>
      <c r="BX124" s="657"/>
      <c r="BY124" s="657"/>
      <c r="BZ124" s="657"/>
      <c r="CA124" s="657" t="s">
        <v>122</v>
      </c>
      <c r="CB124" s="657"/>
      <c r="CC124" s="657"/>
      <c r="CD124" s="657"/>
      <c r="CE124" s="657"/>
      <c r="CF124" s="658"/>
      <c r="CG124" s="659"/>
      <c r="CH124" s="659"/>
      <c r="CI124" s="659"/>
      <c r="CJ124" s="660"/>
      <c r="CK124" s="642"/>
      <c r="CL124" s="642"/>
      <c r="CM124" s="642"/>
      <c r="CN124" s="642"/>
      <c r="CO124" s="643"/>
      <c r="CP124" s="649" t="s">
        <v>457</v>
      </c>
      <c r="CQ124" s="650"/>
      <c r="CR124" s="650"/>
      <c r="CS124" s="650"/>
      <c r="CT124" s="650"/>
      <c r="CU124" s="650"/>
      <c r="CV124" s="650"/>
      <c r="CW124" s="650"/>
      <c r="CX124" s="650"/>
      <c r="CY124" s="650"/>
      <c r="CZ124" s="650"/>
      <c r="DA124" s="650"/>
      <c r="DB124" s="650"/>
      <c r="DC124" s="650"/>
      <c r="DD124" s="650"/>
      <c r="DE124" s="650"/>
      <c r="DF124" s="651"/>
      <c r="DG124" s="634">
        <v>5194</v>
      </c>
      <c r="DH124" s="616"/>
      <c r="DI124" s="616"/>
      <c r="DJ124" s="616"/>
      <c r="DK124" s="617"/>
      <c r="DL124" s="615">
        <v>3124</v>
      </c>
      <c r="DM124" s="616"/>
      <c r="DN124" s="616"/>
      <c r="DO124" s="616"/>
      <c r="DP124" s="617"/>
      <c r="DQ124" s="615">
        <v>1044</v>
      </c>
      <c r="DR124" s="616"/>
      <c r="DS124" s="616"/>
      <c r="DT124" s="616"/>
      <c r="DU124" s="617"/>
      <c r="DV124" s="618">
        <v>0</v>
      </c>
      <c r="DW124" s="619"/>
      <c r="DX124" s="619"/>
      <c r="DY124" s="619"/>
      <c r="DZ124" s="620"/>
    </row>
    <row r="125" spans="1:130" s="212" customFormat="1" ht="26.25" customHeight="1" x14ac:dyDescent="0.2">
      <c r="A125" s="687"/>
      <c r="B125" s="579"/>
      <c r="C125" s="552" t="s">
        <v>446</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458</v>
      </c>
      <c r="CL125" s="637"/>
      <c r="CM125" s="637"/>
      <c r="CN125" s="637"/>
      <c r="CO125" s="638"/>
      <c r="CP125" s="559" t="s">
        <v>459</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5">
      <c r="A126" s="687"/>
      <c r="B126" s="579"/>
      <c r="C126" s="552" t="s">
        <v>448</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122</v>
      </c>
      <c r="AB126" s="589"/>
      <c r="AC126" s="589"/>
      <c r="AD126" s="589"/>
      <c r="AE126" s="590"/>
      <c r="AF126" s="591" t="s">
        <v>122</v>
      </c>
      <c r="AG126" s="589"/>
      <c r="AH126" s="589"/>
      <c r="AI126" s="589"/>
      <c r="AJ126" s="590"/>
      <c r="AK126" s="591" t="s">
        <v>122</v>
      </c>
      <c r="AL126" s="589"/>
      <c r="AM126" s="589"/>
      <c r="AN126" s="589"/>
      <c r="AO126" s="590"/>
      <c r="AP126" s="592" t="s">
        <v>122</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460</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2">
      <c r="A127" s="688"/>
      <c r="B127" s="581"/>
      <c r="C127" s="603" t="s">
        <v>461</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1301</v>
      </c>
      <c r="AB127" s="589"/>
      <c r="AC127" s="589"/>
      <c r="AD127" s="589"/>
      <c r="AE127" s="590"/>
      <c r="AF127" s="591">
        <v>1294</v>
      </c>
      <c r="AG127" s="589"/>
      <c r="AH127" s="589"/>
      <c r="AI127" s="589"/>
      <c r="AJ127" s="590"/>
      <c r="AK127" s="591">
        <v>1295</v>
      </c>
      <c r="AL127" s="589"/>
      <c r="AM127" s="589"/>
      <c r="AN127" s="589"/>
      <c r="AO127" s="590"/>
      <c r="AP127" s="592">
        <v>0</v>
      </c>
      <c r="AQ127" s="593"/>
      <c r="AR127" s="593"/>
      <c r="AS127" s="593"/>
      <c r="AT127" s="594"/>
      <c r="AU127" s="214"/>
      <c r="AV127" s="214"/>
      <c r="AW127" s="214"/>
      <c r="AX127" s="661" t="s">
        <v>462</v>
      </c>
      <c r="AY127" s="662"/>
      <c r="AZ127" s="662"/>
      <c r="BA127" s="662"/>
      <c r="BB127" s="662"/>
      <c r="BC127" s="662"/>
      <c r="BD127" s="662"/>
      <c r="BE127" s="663"/>
      <c r="BF127" s="664" t="s">
        <v>463</v>
      </c>
      <c r="BG127" s="662"/>
      <c r="BH127" s="662"/>
      <c r="BI127" s="662"/>
      <c r="BJ127" s="662"/>
      <c r="BK127" s="662"/>
      <c r="BL127" s="663"/>
      <c r="BM127" s="664" t="s">
        <v>464</v>
      </c>
      <c r="BN127" s="662"/>
      <c r="BO127" s="662"/>
      <c r="BP127" s="662"/>
      <c r="BQ127" s="662"/>
      <c r="BR127" s="662"/>
      <c r="BS127" s="663"/>
      <c r="BT127" s="664" t="s">
        <v>465</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466</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5">
      <c r="A128" s="671" t="s">
        <v>467</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468</v>
      </c>
      <c r="X128" s="673"/>
      <c r="Y128" s="673"/>
      <c r="Z128" s="674"/>
      <c r="AA128" s="675">
        <v>46238</v>
      </c>
      <c r="AB128" s="676"/>
      <c r="AC128" s="676"/>
      <c r="AD128" s="676"/>
      <c r="AE128" s="677"/>
      <c r="AF128" s="678">
        <v>39485</v>
      </c>
      <c r="AG128" s="676"/>
      <c r="AH128" s="676"/>
      <c r="AI128" s="676"/>
      <c r="AJ128" s="677"/>
      <c r="AK128" s="678">
        <v>74538</v>
      </c>
      <c r="AL128" s="676"/>
      <c r="AM128" s="676"/>
      <c r="AN128" s="676"/>
      <c r="AO128" s="677"/>
      <c r="AP128" s="679"/>
      <c r="AQ128" s="680"/>
      <c r="AR128" s="680"/>
      <c r="AS128" s="680"/>
      <c r="AT128" s="681"/>
      <c r="AU128" s="214"/>
      <c r="AV128" s="214"/>
      <c r="AW128" s="214"/>
      <c r="AX128" s="526" t="s">
        <v>469</v>
      </c>
      <c r="AY128" s="527"/>
      <c r="AZ128" s="527"/>
      <c r="BA128" s="527"/>
      <c r="BB128" s="527"/>
      <c r="BC128" s="527"/>
      <c r="BD128" s="527"/>
      <c r="BE128" s="528"/>
      <c r="BF128" s="682" t="s">
        <v>122</v>
      </c>
      <c r="BG128" s="683"/>
      <c r="BH128" s="683"/>
      <c r="BI128" s="683"/>
      <c r="BJ128" s="683"/>
      <c r="BK128" s="683"/>
      <c r="BL128" s="684"/>
      <c r="BM128" s="682">
        <v>12.49</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470</v>
      </c>
      <c r="CQ128" s="356"/>
      <c r="CR128" s="356"/>
      <c r="CS128" s="356"/>
      <c r="CT128" s="356"/>
      <c r="CU128" s="356"/>
      <c r="CV128" s="356"/>
      <c r="CW128" s="356"/>
      <c r="CX128" s="356"/>
      <c r="CY128" s="356"/>
      <c r="CZ128" s="356"/>
      <c r="DA128" s="356"/>
      <c r="DB128" s="356"/>
      <c r="DC128" s="356"/>
      <c r="DD128" s="356"/>
      <c r="DE128" s="356"/>
      <c r="DF128" s="666"/>
      <c r="DG128" s="667">
        <v>364</v>
      </c>
      <c r="DH128" s="668"/>
      <c r="DI128" s="668"/>
      <c r="DJ128" s="668"/>
      <c r="DK128" s="668"/>
      <c r="DL128" s="668">
        <v>291</v>
      </c>
      <c r="DM128" s="668"/>
      <c r="DN128" s="668"/>
      <c r="DO128" s="668"/>
      <c r="DP128" s="668"/>
      <c r="DQ128" s="668">
        <v>503</v>
      </c>
      <c r="DR128" s="668"/>
      <c r="DS128" s="668"/>
      <c r="DT128" s="668"/>
      <c r="DU128" s="668"/>
      <c r="DV128" s="669">
        <v>0</v>
      </c>
      <c r="DW128" s="669"/>
      <c r="DX128" s="669"/>
      <c r="DY128" s="669"/>
      <c r="DZ128" s="670"/>
    </row>
    <row r="129" spans="1:131" s="212" customFormat="1" ht="26.25" customHeight="1" x14ac:dyDescent="0.2">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471</v>
      </c>
      <c r="X129" s="701"/>
      <c r="Y129" s="701"/>
      <c r="Z129" s="702"/>
      <c r="AA129" s="588">
        <v>19922369</v>
      </c>
      <c r="AB129" s="589"/>
      <c r="AC129" s="589"/>
      <c r="AD129" s="589"/>
      <c r="AE129" s="590"/>
      <c r="AF129" s="591">
        <v>19941397</v>
      </c>
      <c r="AG129" s="589"/>
      <c r="AH129" s="589"/>
      <c r="AI129" s="589"/>
      <c r="AJ129" s="590"/>
      <c r="AK129" s="591">
        <v>20104810</v>
      </c>
      <c r="AL129" s="589"/>
      <c r="AM129" s="589"/>
      <c r="AN129" s="589"/>
      <c r="AO129" s="590"/>
      <c r="AP129" s="703"/>
      <c r="AQ129" s="704"/>
      <c r="AR129" s="704"/>
      <c r="AS129" s="704"/>
      <c r="AT129" s="705"/>
      <c r="AU129" s="215"/>
      <c r="AV129" s="215"/>
      <c r="AW129" s="215"/>
      <c r="AX129" s="695" t="s">
        <v>472</v>
      </c>
      <c r="AY129" s="553"/>
      <c r="AZ129" s="553"/>
      <c r="BA129" s="553"/>
      <c r="BB129" s="553"/>
      <c r="BC129" s="553"/>
      <c r="BD129" s="553"/>
      <c r="BE129" s="554"/>
      <c r="BF129" s="696" t="s">
        <v>122</v>
      </c>
      <c r="BG129" s="697"/>
      <c r="BH129" s="697"/>
      <c r="BI129" s="697"/>
      <c r="BJ129" s="697"/>
      <c r="BK129" s="697"/>
      <c r="BL129" s="698"/>
      <c r="BM129" s="696">
        <v>17.489999999999998</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473</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474</v>
      </c>
      <c r="X130" s="701"/>
      <c r="Y130" s="701"/>
      <c r="Z130" s="702"/>
      <c r="AA130" s="588">
        <v>4098324</v>
      </c>
      <c r="AB130" s="589"/>
      <c r="AC130" s="589"/>
      <c r="AD130" s="589"/>
      <c r="AE130" s="590"/>
      <c r="AF130" s="591">
        <v>4025132</v>
      </c>
      <c r="AG130" s="589"/>
      <c r="AH130" s="589"/>
      <c r="AI130" s="589"/>
      <c r="AJ130" s="590"/>
      <c r="AK130" s="591">
        <v>4006264</v>
      </c>
      <c r="AL130" s="589"/>
      <c r="AM130" s="589"/>
      <c r="AN130" s="589"/>
      <c r="AO130" s="590"/>
      <c r="AP130" s="703"/>
      <c r="AQ130" s="704"/>
      <c r="AR130" s="704"/>
      <c r="AS130" s="704"/>
      <c r="AT130" s="705"/>
      <c r="AU130" s="215"/>
      <c r="AV130" s="215"/>
      <c r="AW130" s="215"/>
      <c r="AX130" s="695" t="s">
        <v>475</v>
      </c>
      <c r="AY130" s="553"/>
      <c r="AZ130" s="553"/>
      <c r="BA130" s="553"/>
      <c r="BB130" s="553"/>
      <c r="BC130" s="553"/>
      <c r="BD130" s="553"/>
      <c r="BE130" s="554"/>
      <c r="BF130" s="731">
        <v>10.8</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476</v>
      </c>
      <c r="X131" s="738"/>
      <c r="Y131" s="738"/>
      <c r="Z131" s="739"/>
      <c r="AA131" s="634">
        <v>15824045</v>
      </c>
      <c r="AB131" s="616"/>
      <c r="AC131" s="616"/>
      <c r="AD131" s="616"/>
      <c r="AE131" s="617"/>
      <c r="AF131" s="615">
        <v>15916265</v>
      </c>
      <c r="AG131" s="616"/>
      <c r="AH131" s="616"/>
      <c r="AI131" s="616"/>
      <c r="AJ131" s="617"/>
      <c r="AK131" s="615">
        <v>16098546</v>
      </c>
      <c r="AL131" s="616"/>
      <c r="AM131" s="616"/>
      <c r="AN131" s="616"/>
      <c r="AO131" s="617"/>
      <c r="AP131" s="740"/>
      <c r="AQ131" s="741"/>
      <c r="AR131" s="741"/>
      <c r="AS131" s="741"/>
      <c r="AT131" s="742"/>
      <c r="AU131" s="215"/>
      <c r="AV131" s="215"/>
      <c r="AW131" s="215"/>
      <c r="AX131" s="713" t="s">
        <v>477</v>
      </c>
      <c r="AY131" s="356"/>
      <c r="AZ131" s="356"/>
      <c r="BA131" s="356"/>
      <c r="BB131" s="356"/>
      <c r="BC131" s="356"/>
      <c r="BD131" s="356"/>
      <c r="BE131" s="666"/>
      <c r="BF131" s="714" t="s">
        <v>122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478</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479</v>
      </c>
      <c r="W132" s="724"/>
      <c r="X132" s="724"/>
      <c r="Y132" s="724"/>
      <c r="Z132" s="725"/>
      <c r="AA132" s="726">
        <v>11.339945</v>
      </c>
      <c r="AB132" s="727"/>
      <c r="AC132" s="727"/>
      <c r="AD132" s="727"/>
      <c r="AE132" s="728"/>
      <c r="AF132" s="729">
        <v>11.131116499999999</v>
      </c>
      <c r="AG132" s="727"/>
      <c r="AH132" s="727"/>
      <c r="AI132" s="727"/>
      <c r="AJ132" s="728"/>
      <c r="AK132" s="729">
        <v>10.13905231</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480</v>
      </c>
      <c r="W133" s="707"/>
      <c r="X133" s="707"/>
      <c r="Y133" s="707"/>
      <c r="Z133" s="708"/>
      <c r="AA133" s="709">
        <v>10.7</v>
      </c>
      <c r="AB133" s="710"/>
      <c r="AC133" s="710"/>
      <c r="AD133" s="710"/>
      <c r="AE133" s="711"/>
      <c r="AF133" s="709">
        <v>10.9</v>
      </c>
      <c r="AG133" s="710"/>
      <c r="AH133" s="710"/>
      <c r="AI133" s="710"/>
      <c r="AJ133" s="711"/>
      <c r="AK133" s="709">
        <v>10.8</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EPo8sPxbe6f69r5CH8PWaGefAzCbpGarzdRrcP2GqZ3dFer4oBwGT/lxnAkdGjjIT+MpDbNTXs8Nf9BRanptA==" saltValue="rm6q7VQ9tMzBZMZRdpMv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B2" sqref="B2"/>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481</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1deAzSG+ai2argP5yI5rebQf1NE3/lCzGIMARzJy6ez+vAASTppjerQkMuG5VuRXAi+kw1rhgDKrELE9s1NTTQ==" saltValue="6wsjo5Fh/whmczq8MXSbx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tOKvRSHxNwUb0NtGk+aamlUZQpuYijfqD01b9Y50GcHfvRinUndCco7AVpKF22WeAq6+ldAG0KjuyRy+otr8A==" saltValue="wVc38fm6rzvIX2lNvHJt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483</v>
      </c>
      <c r="AL6" s="248"/>
      <c r="AM6" s="248"/>
      <c r="AN6" s="248"/>
    </row>
    <row r="7" spans="1:46" ht="13.5" customHeight="1" x14ac:dyDescent="0.2">
      <c r="A7" s="247"/>
      <c r="AK7" s="250"/>
      <c r="AL7" s="251"/>
      <c r="AM7" s="251"/>
      <c r="AN7" s="252"/>
      <c r="AO7" s="1101" t="s">
        <v>484</v>
      </c>
      <c r="AP7" s="253"/>
      <c r="AQ7" s="254" t="s">
        <v>485</v>
      </c>
      <c r="AR7" s="255"/>
    </row>
    <row r="8" spans="1:46" ht="13" x14ac:dyDescent="0.2">
      <c r="A8" s="247"/>
      <c r="AK8" s="256"/>
      <c r="AL8" s="257"/>
      <c r="AM8" s="257"/>
      <c r="AN8" s="258"/>
      <c r="AO8" s="1102"/>
      <c r="AP8" s="259" t="s">
        <v>486</v>
      </c>
      <c r="AQ8" s="260" t="s">
        <v>487</v>
      </c>
      <c r="AR8" s="261" t="s">
        <v>488</v>
      </c>
    </row>
    <row r="9" spans="1:46" ht="13" x14ac:dyDescent="0.2">
      <c r="A9" s="247"/>
      <c r="AK9" s="1103" t="s">
        <v>489</v>
      </c>
      <c r="AL9" s="1104"/>
      <c r="AM9" s="1104"/>
      <c r="AN9" s="1105"/>
      <c r="AO9" s="262">
        <v>6699584</v>
      </c>
      <c r="AP9" s="262">
        <v>164294</v>
      </c>
      <c r="AQ9" s="263">
        <v>117270</v>
      </c>
      <c r="AR9" s="264">
        <v>40.1</v>
      </c>
    </row>
    <row r="10" spans="1:46" ht="13.5" customHeight="1" x14ac:dyDescent="0.2">
      <c r="A10" s="247"/>
      <c r="AK10" s="1103" t="s">
        <v>490</v>
      </c>
      <c r="AL10" s="1104"/>
      <c r="AM10" s="1104"/>
      <c r="AN10" s="1105"/>
      <c r="AO10" s="265">
        <v>107075</v>
      </c>
      <c r="AP10" s="265">
        <v>2626</v>
      </c>
      <c r="AQ10" s="266">
        <v>10490</v>
      </c>
      <c r="AR10" s="267">
        <v>-75</v>
      </c>
    </row>
    <row r="11" spans="1:46" ht="13.5" customHeight="1" x14ac:dyDescent="0.2">
      <c r="A11" s="247"/>
      <c r="AK11" s="1103" t="s">
        <v>491</v>
      </c>
      <c r="AL11" s="1104"/>
      <c r="AM11" s="1104"/>
      <c r="AN11" s="1105"/>
      <c r="AO11" s="265" t="s">
        <v>492</v>
      </c>
      <c r="AP11" s="265" t="s">
        <v>492</v>
      </c>
      <c r="AQ11" s="266">
        <v>1802</v>
      </c>
      <c r="AR11" s="267" t="s">
        <v>492</v>
      </c>
    </row>
    <row r="12" spans="1:46" ht="13.5" customHeight="1" x14ac:dyDescent="0.2">
      <c r="A12" s="247"/>
      <c r="AK12" s="1103" t="s">
        <v>493</v>
      </c>
      <c r="AL12" s="1104"/>
      <c r="AM12" s="1104"/>
      <c r="AN12" s="1105"/>
      <c r="AO12" s="265" t="s">
        <v>492</v>
      </c>
      <c r="AP12" s="265" t="s">
        <v>492</v>
      </c>
      <c r="AQ12" s="266">
        <v>3</v>
      </c>
      <c r="AR12" s="267" t="s">
        <v>492</v>
      </c>
    </row>
    <row r="13" spans="1:46" ht="13.5" customHeight="1" x14ac:dyDescent="0.2">
      <c r="A13" s="247"/>
      <c r="AK13" s="1103" t="s">
        <v>494</v>
      </c>
      <c r="AL13" s="1104"/>
      <c r="AM13" s="1104"/>
      <c r="AN13" s="1105"/>
      <c r="AO13" s="265">
        <v>197989</v>
      </c>
      <c r="AP13" s="265">
        <v>4855</v>
      </c>
      <c r="AQ13" s="266">
        <v>4482</v>
      </c>
      <c r="AR13" s="267">
        <v>8.3000000000000007</v>
      </c>
    </row>
    <row r="14" spans="1:46" ht="13.5" customHeight="1" x14ac:dyDescent="0.2">
      <c r="A14" s="247"/>
      <c r="AK14" s="1103" t="s">
        <v>495</v>
      </c>
      <c r="AL14" s="1104"/>
      <c r="AM14" s="1104"/>
      <c r="AN14" s="1105"/>
      <c r="AO14" s="265">
        <v>166879</v>
      </c>
      <c r="AP14" s="265">
        <v>4092</v>
      </c>
      <c r="AQ14" s="266">
        <v>2749</v>
      </c>
      <c r="AR14" s="267">
        <v>48.9</v>
      </c>
    </row>
    <row r="15" spans="1:46" ht="13.5" customHeight="1" x14ac:dyDescent="0.2">
      <c r="A15" s="247"/>
      <c r="AK15" s="1106" t="s">
        <v>496</v>
      </c>
      <c r="AL15" s="1107"/>
      <c r="AM15" s="1107"/>
      <c r="AN15" s="1108"/>
      <c r="AO15" s="265">
        <v>-261865</v>
      </c>
      <c r="AP15" s="265">
        <v>-6422</v>
      </c>
      <c r="AQ15" s="266">
        <v>-7399</v>
      </c>
      <c r="AR15" s="267">
        <v>-13.2</v>
      </c>
    </row>
    <row r="16" spans="1:46" ht="13" x14ac:dyDescent="0.2">
      <c r="A16" s="247"/>
      <c r="AK16" s="1106" t="s">
        <v>177</v>
      </c>
      <c r="AL16" s="1107"/>
      <c r="AM16" s="1107"/>
      <c r="AN16" s="1108"/>
      <c r="AO16" s="265">
        <v>6909662</v>
      </c>
      <c r="AP16" s="265">
        <v>169446</v>
      </c>
      <c r="AQ16" s="266">
        <v>129397</v>
      </c>
      <c r="AR16" s="267">
        <v>31</v>
      </c>
    </row>
    <row r="17" spans="1:46" ht="13" x14ac:dyDescent="0.2">
      <c r="A17" s="247"/>
    </row>
    <row r="18" spans="1:46" ht="13" x14ac:dyDescent="0.2">
      <c r="A18" s="247"/>
      <c r="AQ18" s="268"/>
      <c r="AR18" s="268"/>
    </row>
    <row r="19" spans="1:46" ht="13" x14ac:dyDescent="0.2">
      <c r="A19" s="247"/>
      <c r="AK19" s="243" t="s">
        <v>497</v>
      </c>
    </row>
    <row r="20" spans="1:46" ht="13" x14ac:dyDescent="0.2">
      <c r="A20" s="247"/>
      <c r="AK20" s="269"/>
      <c r="AL20" s="270"/>
      <c r="AM20" s="270"/>
      <c r="AN20" s="271"/>
      <c r="AO20" s="272" t="s">
        <v>498</v>
      </c>
      <c r="AP20" s="273" t="s">
        <v>499</v>
      </c>
      <c r="AQ20" s="274" t="s">
        <v>500</v>
      </c>
      <c r="AR20" s="275"/>
    </row>
    <row r="21" spans="1:46" s="248" customFormat="1" ht="13" x14ac:dyDescent="0.2">
      <c r="A21" s="276"/>
      <c r="AK21" s="1109" t="s">
        <v>501</v>
      </c>
      <c r="AL21" s="1110"/>
      <c r="AM21" s="1110"/>
      <c r="AN21" s="1111"/>
      <c r="AO21" s="277">
        <v>14.76</v>
      </c>
      <c r="AP21" s="278">
        <v>11.07</v>
      </c>
      <c r="AQ21" s="279">
        <v>3.69</v>
      </c>
      <c r="AS21" s="280"/>
      <c r="AT21" s="276"/>
    </row>
    <row r="22" spans="1:46" s="248" customFormat="1" ht="13" x14ac:dyDescent="0.2">
      <c r="A22" s="276"/>
      <c r="AK22" s="1109" t="s">
        <v>502</v>
      </c>
      <c r="AL22" s="1110"/>
      <c r="AM22" s="1110"/>
      <c r="AN22" s="1111"/>
      <c r="AO22" s="281">
        <v>97.7</v>
      </c>
      <c r="AP22" s="282">
        <v>97.2</v>
      </c>
      <c r="AQ22" s="283">
        <v>0.5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505</v>
      </c>
      <c r="AL29" s="248"/>
      <c r="AM29" s="248"/>
      <c r="AN29" s="248"/>
      <c r="AS29" s="290"/>
    </row>
    <row r="30" spans="1:46" ht="13.5" customHeight="1" x14ac:dyDescent="0.2">
      <c r="A30" s="247"/>
      <c r="AK30" s="250"/>
      <c r="AL30" s="251"/>
      <c r="AM30" s="251"/>
      <c r="AN30" s="252"/>
      <c r="AO30" s="1101" t="s">
        <v>484</v>
      </c>
      <c r="AP30" s="253"/>
      <c r="AQ30" s="254" t="s">
        <v>485</v>
      </c>
      <c r="AR30" s="255"/>
    </row>
    <row r="31" spans="1:46" ht="13" x14ac:dyDescent="0.2">
      <c r="A31" s="247"/>
      <c r="AK31" s="256"/>
      <c r="AL31" s="257"/>
      <c r="AM31" s="257"/>
      <c r="AN31" s="258"/>
      <c r="AO31" s="1102"/>
      <c r="AP31" s="259" t="s">
        <v>486</v>
      </c>
      <c r="AQ31" s="260" t="s">
        <v>487</v>
      </c>
      <c r="AR31" s="261" t="s">
        <v>488</v>
      </c>
    </row>
    <row r="32" spans="1:46" ht="27" customHeight="1" x14ac:dyDescent="0.2">
      <c r="A32" s="247"/>
      <c r="AK32" s="1117" t="s">
        <v>506</v>
      </c>
      <c r="AL32" s="1118"/>
      <c r="AM32" s="1118"/>
      <c r="AN32" s="1119"/>
      <c r="AO32" s="291">
        <v>4331453</v>
      </c>
      <c r="AP32" s="291">
        <v>106220</v>
      </c>
      <c r="AQ32" s="292">
        <v>74841</v>
      </c>
      <c r="AR32" s="293">
        <v>41.9</v>
      </c>
    </row>
    <row r="33" spans="1:46" ht="13.5" customHeight="1" x14ac:dyDescent="0.2">
      <c r="A33" s="247"/>
      <c r="AK33" s="1117" t="s">
        <v>507</v>
      </c>
      <c r="AL33" s="1118"/>
      <c r="AM33" s="1118"/>
      <c r="AN33" s="1119"/>
      <c r="AO33" s="291" t="s">
        <v>492</v>
      </c>
      <c r="AP33" s="291" t="s">
        <v>492</v>
      </c>
      <c r="AQ33" s="292" t="s">
        <v>492</v>
      </c>
      <c r="AR33" s="293" t="s">
        <v>492</v>
      </c>
    </row>
    <row r="34" spans="1:46" ht="27" customHeight="1" x14ac:dyDescent="0.2">
      <c r="A34" s="247"/>
      <c r="AK34" s="1117" t="s">
        <v>508</v>
      </c>
      <c r="AL34" s="1118"/>
      <c r="AM34" s="1118"/>
      <c r="AN34" s="1119"/>
      <c r="AO34" s="291" t="s">
        <v>492</v>
      </c>
      <c r="AP34" s="291" t="s">
        <v>492</v>
      </c>
      <c r="AQ34" s="292">
        <v>1</v>
      </c>
      <c r="AR34" s="293" t="s">
        <v>492</v>
      </c>
    </row>
    <row r="35" spans="1:46" ht="27" customHeight="1" x14ac:dyDescent="0.2">
      <c r="A35" s="247"/>
      <c r="AK35" s="1117" t="s">
        <v>509</v>
      </c>
      <c r="AL35" s="1118"/>
      <c r="AM35" s="1118"/>
      <c r="AN35" s="1119"/>
      <c r="AO35" s="291">
        <v>1368119</v>
      </c>
      <c r="AP35" s="291">
        <v>33550</v>
      </c>
      <c r="AQ35" s="292">
        <v>16683</v>
      </c>
      <c r="AR35" s="293">
        <v>101.1</v>
      </c>
    </row>
    <row r="36" spans="1:46" ht="27" customHeight="1" x14ac:dyDescent="0.2">
      <c r="A36" s="247"/>
      <c r="AK36" s="1117" t="s">
        <v>510</v>
      </c>
      <c r="AL36" s="1118"/>
      <c r="AM36" s="1118"/>
      <c r="AN36" s="1119"/>
      <c r="AO36" s="291">
        <v>12175</v>
      </c>
      <c r="AP36" s="291">
        <v>299</v>
      </c>
      <c r="AQ36" s="292">
        <v>2411</v>
      </c>
      <c r="AR36" s="293">
        <v>-87.6</v>
      </c>
    </row>
    <row r="37" spans="1:46" ht="13.5" customHeight="1" x14ac:dyDescent="0.2">
      <c r="A37" s="247"/>
      <c r="AK37" s="1117" t="s">
        <v>511</v>
      </c>
      <c r="AL37" s="1118"/>
      <c r="AM37" s="1118"/>
      <c r="AN37" s="1119"/>
      <c r="AO37" s="291">
        <v>1295</v>
      </c>
      <c r="AP37" s="291">
        <v>32</v>
      </c>
      <c r="AQ37" s="292">
        <v>548</v>
      </c>
      <c r="AR37" s="293">
        <v>-94.2</v>
      </c>
    </row>
    <row r="38" spans="1:46" ht="27" customHeight="1" x14ac:dyDescent="0.2">
      <c r="A38" s="247"/>
      <c r="AK38" s="1120" t="s">
        <v>512</v>
      </c>
      <c r="AL38" s="1121"/>
      <c r="AM38" s="1121"/>
      <c r="AN38" s="1122"/>
      <c r="AO38" s="294" t="s">
        <v>492</v>
      </c>
      <c r="AP38" s="294" t="s">
        <v>492</v>
      </c>
      <c r="AQ38" s="295">
        <v>7</v>
      </c>
      <c r="AR38" s="283" t="s">
        <v>492</v>
      </c>
      <c r="AS38" s="290"/>
    </row>
    <row r="39" spans="1:46" ht="13" x14ac:dyDescent="0.2">
      <c r="A39" s="247"/>
      <c r="AK39" s="1120" t="s">
        <v>513</v>
      </c>
      <c r="AL39" s="1121"/>
      <c r="AM39" s="1121"/>
      <c r="AN39" s="1122"/>
      <c r="AO39" s="291">
        <v>-74538</v>
      </c>
      <c r="AP39" s="291">
        <v>-1828</v>
      </c>
      <c r="AQ39" s="292">
        <v>-3756</v>
      </c>
      <c r="AR39" s="293">
        <v>-51.3</v>
      </c>
      <c r="AS39" s="290"/>
    </row>
    <row r="40" spans="1:46" ht="27" customHeight="1" x14ac:dyDescent="0.2">
      <c r="A40" s="247"/>
      <c r="AK40" s="1117" t="s">
        <v>514</v>
      </c>
      <c r="AL40" s="1118"/>
      <c r="AM40" s="1118"/>
      <c r="AN40" s="1119"/>
      <c r="AO40" s="291">
        <v>-4006264</v>
      </c>
      <c r="AP40" s="291">
        <v>-98246</v>
      </c>
      <c r="AQ40" s="292">
        <v>-63247</v>
      </c>
      <c r="AR40" s="293">
        <v>55.3</v>
      </c>
      <c r="AS40" s="290"/>
    </row>
    <row r="41" spans="1:46" ht="13" x14ac:dyDescent="0.2">
      <c r="A41" s="247"/>
      <c r="AK41" s="1123" t="s">
        <v>287</v>
      </c>
      <c r="AL41" s="1124"/>
      <c r="AM41" s="1124"/>
      <c r="AN41" s="1125"/>
      <c r="AO41" s="291">
        <v>1632240</v>
      </c>
      <c r="AP41" s="291">
        <v>40027</v>
      </c>
      <c r="AQ41" s="292">
        <v>27488</v>
      </c>
      <c r="AR41" s="293">
        <v>45.6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 x14ac:dyDescent="0.2">
      <c r="A48" s="247"/>
      <c r="AK48" s="301" t="s">
        <v>516</v>
      </c>
      <c r="AL48" s="301"/>
      <c r="AM48" s="301"/>
      <c r="AN48" s="301"/>
      <c r="AO48" s="301"/>
      <c r="AP48" s="301"/>
      <c r="AQ48" s="302"/>
      <c r="AR48" s="301"/>
    </row>
    <row r="49" spans="1:44" ht="13.5" customHeight="1" x14ac:dyDescent="0.2">
      <c r="A49" s="247"/>
      <c r="AK49" s="303"/>
      <c r="AL49" s="304"/>
      <c r="AM49" s="1112" t="s">
        <v>484</v>
      </c>
      <c r="AN49" s="1114" t="s">
        <v>517</v>
      </c>
      <c r="AO49" s="1115"/>
      <c r="AP49" s="1115"/>
      <c r="AQ49" s="1115"/>
      <c r="AR49" s="1116"/>
    </row>
    <row r="50" spans="1:44" ht="13" x14ac:dyDescent="0.2">
      <c r="A50" s="247"/>
      <c r="AK50" s="305"/>
      <c r="AL50" s="306"/>
      <c r="AM50" s="1113"/>
      <c r="AN50" s="307" t="s">
        <v>518</v>
      </c>
      <c r="AO50" s="308" t="s">
        <v>519</v>
      </c>
      <c r="AP50" s="309" t="s">
        <v>520</v>
      </c>
      <c r="AQ50" s="310" t="s">
        <v>521</v>
      </c>
      <c r="AR50" s="311" t="s">
        <v>522</v>
      </c>
    </row>
    <row r="51" spans="1:44" ht="13" x14ac:dyDescent="0.2">
      <c r="A51" s="247"/>
      <c r="AK51" s="303" t="s">
        <v>523</v>
      </c>
      <c r="AL51" s="304"/>
      <c r="AM51" s="312">
        <v>5673739</v>
      </c>
      <c r="AN51" s="313">
        <v>128235</v>
      </c>
      <c r="AO51" s="314">
        <v>61.6</v>
      </c>
      <c r="AP51" s="315">
        <v>92632</v>
      </c>
      <c r="AQ51" s="316">
        <v>-1.5</v>
      </c>
      <c r="AR51" s="317">
        <v>63.1</v>
      </c>
    </row>
    <row r="52" spans="1:44" ht="13" x14ac:dyDescent="0.2">
      <c r="A52" s="247"/>
      <c r="AK52" s="318"/>
      <c r="AL52" s="319" t="s">
        <v>524</v>
      </c>
      <c r="AM52" s="320">
        <v>2385976</v>
      </c>
      <c r="AN52" s="321">
        <v>53926</v>
      </c>
      <c r="AO52" s="322">
        <v>-3.4</v>
      </c>
      <c r="AP52" s="323">
        <v>47978</v>
      </c>
      <c r="AQ52" s="324">
        <v>-2</v>
      </c>
      <c r="AR52" s="325">
        <v>-1.4</v>
      </c>
    </row>
    <row r="53" spans="1:44" ht="13" x14ac:dyDescent="0.2">
      <c r="A53" s="247"/>
      <c r="AK53" s="303" t="s">
        <v>525</v>
      </c>
      <c r="AL53" s="304"/>
      <c r="AM53" s="312">
        <v>5470041</v>
      </c>
      <c r="AN53" s="313">
        <v>125968</v>
      </c>
      <c r="AO53" s="314">
        <v>-1.8</v>
      </c>
      <c r="AP53" s="315">
        <v>96469</v>
      </c>
      <c r="AQ53" s="316">
        <v>4.0999999999999996</v>
      </c>
      <c r="AR53" s="317">
        <v>-5.9</v>
      </c>
    </row>
    <row r="54" spans="1:44" ht="13" x14ac:dyDescent="0.2">
      <c r="A54" s="247"/>
      <c r="AK54" s="318"/>
      <c r="AL54" s="319" t="s">
        <v>524</v>
      </c>
      <c r="AM54" s="320">
        <v>3341537</v>
      </c>
      <c r="AN54" s="321">
        <v>76951</v>
      </c>
      <c r="AO54" s="322">
        <v>42.7</v>
      </c>
      <c r="AP54" s="323">
        <v>49775</v>
      </c>
      <c r="AQ54" s="324">
        <v>3.7</v>
      </c>
      <c r="AR54" s="325">
        <v>39</v>
      </c>
    </row>
    <row r="55" spans="1:44" ht="13" x14ac:dyDescent="0.2">
      <c r="A55" s="247"/>
      <c r="AK55" s="303" t="s">
        <v>526</v>
      </c>
      <c r="AL55" s="304"/>
      <c r="AM55" s="312">
        <v>4944356</v>
      </c>
      <c r="AN55" s="313">
        <v>116103</v>
      </c>
      <c r="AO55" s="314">
        <v>-7.8</v>
      </c>
      <c r="AP55" s="315">
        <v>85743</v>
      </c>
      <c r="AQ55" s="316">
        <v>-11.1</v>
      </c>
      <c r="AR55" s="317">
        <v>3.3</v>
      </c>
    </row>
    <row r="56" spans="1:44" ht="13" x14ac:dyDescent="0.2">
      <c r="A56" s="247"/>
      <c r="AK56" s="318"/>
      <c r="AL56" s="319" t="s">
        <v>524</v>
      </c>
      <c r="AM56" s="320">
        <v>2116130</v>
      </c>
      <c r="AN56" s="321">
        <v>49691</v>
      </c>
      <c r="AO56" s="322">
        <v>-35.4</v>
      </c>
      <c r="AP56" s="323">
        <v>45231</v>
      </c>
      <c r="AQ56" s="324">
        <v>-9.1</v>
      </c>
      <c r="AR56" s="325">
        <v>-26.3</v>
      </c>
    </row>
    <row r="57" spans="1:44" ht="13" x14ac:dyDescent="0.2">
      <c r="A57" s="247"/>
      <c r="AK57" s="303" t="s">
        <v>527</v>
      </c>
      <c r="AL57" s="304"/>
      <c r="AM57" s="312">
        <v>5328464</v>
      </c>
      <c r="AN57" s="313">
        <v>127827</v>
      </c>
      <c r="AO57" s="314">
        <v>10.1</v>
      </c>
      <c r="AP57" s="315">
        <v>92509</v>
      </c>
      <c r="AQ57" s="316">
        <v>7.9</v>
      </c>
      <c r="AR57" s="317">
        <v>2.2000000000000002</v>
      </c>
    </row>
    <row r="58" spans="1:44" ht="13" x14ac:dyDescent="0.2">
      <c r="A58" s="247"/>
      <c r="AK58" s="318"/>
      <c r="AL58" s="319" t="s">
        <v>524</v>
      </c>
      <c r="AM58" s="320">
        <v>2527250</v>
      </c>
      <c r="AN58" s="321">
        <v>60627</v>
      </c>
      <c r="AO58" s="322">
        <v>22</v>
      </c>
      <c r="AP58" s="323">
        <v>52274</v>
      </c>
      <c r="AQ58" s="324">
        <v>15.6</v>
      </c>
      <c r="AR58" s="325">
        <v>6.4</v>
      </c>
    </row>
    <row r="59" spans="1:44" ht="13" x14ac:dyDescent="0.2">
      <c r="A59" s="247"/>
      <c r="AK59" s="303" t="s">
        <v>528</v>
      </c>
      <c r="AL59" s="304"/>
      <c r="AM59" s="312">
        <v>6371804</v>
      </c>
      <c r="AN59" s="313">
        <v>156256</v>
      </c>
      <c r="AO59" s="314">
        <v>22.2</v>
      </c>
      <c r="AP59" s="315">
        <v>98544</v>
      </c>
      <c r="AQ59" s="316">
        <v>6.5</v>
      </c>
      <c r="AR59" s="317">
        <v>15.7</v>
      </c>
    </row>
    <row r="60" spans="1:44" ht="13" x14ac:dyDescent="0.2">
      <c r="A60" s="247"/>
      <c r="AK60" s="318"/>
      <c r="AL60" s="319" t="s">
        <v>524</v>
      </c>
      <c r="AM60" s="320">
        <v>2523147</v>
      </c>
      <c r="AN60" s="321">
        <v>61875</v>
      </c>
      <c r="AO60" s="322">
        <v>2.1</v>
      </c>
      <c r="AP60" s="323">
        <v>55816</v>
      </c>
      <c r="AQ60" s="324">
        <v>6.8</v>
      </c>
      <c r="AR60" s="325">
        <v>-4.7</v>
      </c>
    </row>
    <row r="61" spans="1:44" ht="13" x14ac:dyDescent="0.2">
      <c r="A61" s="247"/>
      <c r="AK61" s="303" t="s">
        <v>529</v>
      </c>
      <c r="AL61" s="326"/>
      <c r="AM61" s="312">
        <v>5557681</v>
      </c>
      <c r="AN61" s="313">
        <v>130878</v>
      </c>
      <c r="AO61" s="314">
        <v>16.899999999999999</v>
      </c>
      <c r="AP61" s="315">
        <v>93179</v>
      </c>
      <c r="AQ61" s="327">
        <v>1.2</v>
      </c>
      <c r="AR61" s="317">
        <v>15.7</v>
      </c>
    </row>
    <row r="62" spans="1:44" ht="13" x14ac:dyDescent="0.2">
      <c r="A62" s="247"/>
      <c r="AK62" s="318"/>
      <c r="AL62" s="319" t="s">
        <v>524</v>
      </c>
      <c r="AM62" s="320">
        <v>2578808</v>
      </c>
      <c r="AN62" s="321">
        <v>60614</v>
      </c>
      <c r="AO62" s="322">
        <v>5.6</v>
      </c>
      <c r="AP62" s="323">
        <v>50215</v>
      </c>
      <c r="AQ62" s="324">
        <v>3</v>
      </c>
      <c r="AR62" s="325">
        <v>2.6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cyg5a/ZNCHMJ+5jA6zC6muDpfQx2Mf5tpHe/YkBtY1M3woHAMQaeyQAEm8Mo8SypF+/Vo2+QW8q7nPk4vzXug==" saltValue="PX4ADtcopZAIOKWSV2db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Rh0uwnS9ZsozNgz0TjqOQpK0qlQSJT8E1Fiv2zLo1lqTooUlGuYXqvEtXc+hGYw1MFDQ9AW+SvLuUGmZadfVhQ==" saltValue="zhKzMAvg4s+2UjlGLJXZ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B2" sqref="B2"/>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VhH/Vqxk2YZgKY6Jsf62Xviwr1aPO2Eij0apjY8RsX2p+OLEVxCUpq8+6C7VWlOmMf4VSpRs5shhvIm3B2cEUg==" saltValue="/J1GnrkCnAlHgh+XgOoJ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J48" sqref="J48"/>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49.44</v>
      </c>
      <c r="G47" s="12">
        <v>48.16</v>
      </c>
      <c r="H47" s="12">
        <v>49.06</v>
      </c>
      <c r="I47" s="12">
        <v>47.54</v>
      </c>
      <c r="J47" s="13">
        <v>42.26</v>
      </c>
    </row>
    <row r="48" spans="2:10" ht="57.75" customHeight="1" x14ac:dyDescent="0.2">
      <c r="B48" s="14"/>
      <c r="C48" s="1128" t="s">
        <v>4</v>
      </c>
      <c r="D48" s="1128"/>
      <c r="E48" s="1129"/>
      <c r="F48" s="15">
        <v>4.5999999999999996</v>
      </c>
      <c r="G48" s="16">
        <v>7.12</v>
      </c>
      <c r="H48" s="16">
        <v>8.18</v>
      </c>
      <c r="I48" s="16">
        <v>5.88</v>
      </c>
      <c r="J48" s="17">
        <v>6.78</v>
      </c>
    </row>
    <row r="49" spans="2:10" ht="57.75" customHeight="1" thickBot="1" x14ac:dyDescent="0.25">
      <c r="B49" s="18"/>
      <c r="C49" s="1130" t="s">
        <v>5</v>
      </c>
      <c r="D49" s="1130"/>
      <c r="E49" s="1131"/>
      <c r="F49" s="19" t="s">
        <v>536</v>
      </c>
      <c r="G49" s="20">
        <v>6.62</v>
      </c>
      <c r="H49" s="20">
        <v>4.75</v>
      </c>
      <c r="I49" s="20">
        <v>0.01</v>
      </c>
      <c r="J49" s="21" t="s">
        <v>537</v>
      </c>
    </row>
    <row r="50" spans="2:10" ht="13" x14ac:dyDescent="0.2"/>
  </sheetData>
  <sheetProtection algorithmName="SHA-512" hashValue="iFwoQiQAWAwXDwKkYz9wRBgzbWB/HBAIxinixwzE6eFe9xg4TXAkLcAZz6/7xrZe9iFeyvgzpoEU4otxPYiLDg==" saltValue="hpqdYaLEzs1LTNdqtAHr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7881f76-b55d-467d-9dc2-6789e9447aa4">
      <Terms xmlns="http://schemas.microsoft.com/office/infopath/2007/PartnerControls"/>
    </lcf76f155ced4ddcb4097134ff3c332f>
    <TaxCatchAll xmlns="854c2818-4718-49eb-9c43-08d15c7949d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1EA4AFFB92F4E4285D17E4B2FCBDEFF" ma:contentTypeVersion="11" ma:contentTypeDescription="新しいドキュメントを作成します。" ma:contentTypeScope="" ma:versionID="870e933df3f616069150cf4cf4d0b74a">
  <xsd:schema xmlns:xsd="http://www.w3.org/2001/XMLSchema" xmlns:xs="http://www.w3.org/2001/XMLSchema" xmlns:p="http://schemas.microsoft.com/office/2006/metadata/properties" xmlns:ns2="37881f76-b55d-467d-9dc2-6789e9447aa4" xmlns:ns3="854c2818-4718-49eb-9c43-08d15c7949da" targetNamespace="http://schemas.microsoft.com/office/2006/metadata/properties" ma:root="true" ma:fieldsID="8a00d2c9082d9302b6609fc6c16cb285" ns2:_="" ns3:_="">
    <xsd:import namespace="37881f76-b55d-467d-9dc2-6789e9447aa4"/>
    <xsd:import namespace="854c2818-4718-49eb-9c43-08d15c7949d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881f76-b55d-467d-9dc2-6789e9447a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4cb633e-dd35-4660-82a3-4fb5e683dd48"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4c2818-4718-49eb-9c43-08d15c7949d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bc8679c-7972-4e88-b25c-4ac4e2e93210}" ma:internalName="TaxCatchAll" ma:showField="CatchAllData" ma:web="854c2818-4718-49eb-9c43-08d15c7949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6B496E-5C47-483E-9AED-64BF32EE1A40}">
  <ds:schemaRefs>
    <ds:schemaRef ds:uri="http://schemas.microsoft.com/sharepoint/v3/contenttype/forms"/>
  </ds:schemaRefs>
</ds:datastoreItem>
</file>

<file path=customXml/itemProps2.xml><?xml version="1.0" encoding="utf-8"?>
<ds:datastoreItem xmlns:ds="http://schemas.openxmlformats.org/officeDocument/2006/customXml" ds:itemID="{038038F7-1315-4C58-B358-3A639A8C8217}">
  <ds:schemaRefs>
    <ds:schemaRef ds:uri="http://schemas.microsoft.com/office/infopath/2007/PartnerControls"/>
    <ds:schemaRef ds:uri="http://purl.org/dc/elements/1.1/"/>
    <ds:schemaRef ds:uri="http://purl.org/dc/dcmitype/"/>
    <ds:schemaRef ds:uri="http://schemas.microsoft.com/office/2006/documentManagement/types"/>
    <ds:schemaRef ds:uri="http://schemas.microsoft.com/office/2006/metadata/properties"/>
    <ds:schemaRef ds:uri="http://www.w3.org/XML/1998/namespace"/>
    <ds:schemaRef ds:uri="854c2818-4718-49eb-9c43-08d15c7949da"/>
    <ds:schemaRef ds:uri="http://schemas.openxmlformats.org/package/2006/metadata/core-properties"/>
    <ds:schemaRef ds:uri="37881f76-b55d-467d-9dc2-6789e9447aa4"/>
    <ds:schemaRef ds:uri="http://purl.org/dc/terms/"/>
  </ds:schemaRefs>
</ds:datastoreItem>
</file>

<file path=customXml/itemProps3.xml><?xml version="1.0" encoding="utf-8"?>
<ds:datastoreItem xmlns:ds="http://schemas.openxmlformats.org/officeDocument/2006/customXml" ds:itemID="{38C90643-3440-4C21-979C-F5630497F8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881f76-b55d-467d-9dc2-6789e9447aa4"/>
    <ds:schemaRef ds:uri="854c2818-4718-49eb-9c43-08d15c7949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2026-03-16T01:26:07Z</cp:lastPrinted>
  <dcterms:created xsi:type="dcterms:W3CDTF">2026-02-23T08:24:26Z</dcterms:created>
  <dcterms:modified xsi:type="dcterms:W3CDTF">2026-03-19T01:47:24Z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0x01010031EA4AFFB92F4E4285D17E4B2FCBDEFF</vt:lpwstr>
  </property>
  <property fmtid="{D5CDD505-2E9C-101B-9397-08002B2CF9AE}" pid="3" name="MediaServiceImageTags">
    <vt:lpwstr/>
  </property>
</Properties>
</file>