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fs.momo.pref.okayama.jp\統合共有\0130_市町村課\04財政班\200 決算統計・公共施設状況調査関係\203 財政状況資料集\R6決算分\01_3月公表分\06_完成版\"/>
    </mc:Choice>
  </mc:AlternateContent>
  <xr:revisionPtr revIDLastSave="0" documentId="13_ncr:1_{EB6D68DA-B2EC-4B18-B3D9-1DBD4C6A06F6}" xr6:coauthVersionLast="47" xr6:coauthVersionMax="47" xr10:uidLastSave="{00000000-0000-0000-0000-000000000000}"/>
  <bookViews>
    <workbookView xWindow="-28920" yWindow="-75"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O34" i="10"/>
  <c r="BW34" i="10"/>
  <c r="BW35" i="10" s="1"/>
  <c r="BW36" i="10" s="1"/>
  <c r="BW37" i="10" s="1"/>
  <c r="BW38" i="10" s="1"/>
  <c r="BW39" i="10" s="1"/>
  <c r="BW40" i="10" s="1"/>
  <c r="BW41" i="10" s="1"/>
  <c r="BW42" i="10" s="1"/>
  <c r="BW43"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U34" i="10"/>
  <c r="U35" i="10" s="1"/>
  <c r="U36" i="10" s="1"/>
  <c r="BE34" i="10" l="1"/>
</calcChain>
</file>

<file path=xl/sharedStrings.xml><?xml version="1.0" encoding="utf-8"?>
<sst xmlns="http://schemas.openxmlformats.org/spreadsheetml/2006/main" count="1110" uniqueCount="574">
  <si>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</si>
  <si>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</si>
  <si>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</si>
  <si>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</si>
  <si>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</si>
  <si>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</si>
  <si>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</si>
  <si>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</si>
  <si>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</si>
  <si>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</si>
  <si>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</si>
  <si>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</si>
  <si>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</si>
  <si>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</si>
  <si>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</si>
  <si>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</si>
  <si>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</si>
  <si>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</si>
  <si>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</si>
  <si>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</si>
  <si>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</si>
  <si>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</si>
  <si>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</si>
  <si>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</si>
  <si>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</si>
  <si>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</si>
  <si>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</si>
  <si>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</si>
  <si>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</si>
  <si>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</si>
  <si>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</si>
  <si>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</si>
  <si>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</si>
  <si>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</si>
  <si>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</si>
  <si>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</si>
  <si>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</si>
  <si>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</si>
  <si>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</si>
  <si>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</si>
  <si>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</si>
  <si>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</si>
  <si>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</si>
  <si>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</si>
  <si>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</si>
  <si>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</si>
  <si>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</si>
  <si>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</si>
  <si>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</si>
  <si>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</si>
  <si>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</si>
  <si>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</si>
  <si>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</si>
  <si>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</si>
  <si>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</si>
  <si>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</si>
  <si>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</si>
  <si>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</si>
  <si>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</si>
  <si>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</si>
  <si>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</si>
  <si>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</si>
  <si>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</si>
  <si>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</si>
  <si>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</si>
  <si>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</si>
  <si>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</si>
  <si>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</si>
  <si>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</si>
  <si>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</si>
  <si>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</si>
  <si>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</si>
  <si>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</si>
  <si>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</si>
  <si>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</si>
  <si>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</si>
  <si>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</si>
  <si>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</si>
  <si>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</si>
  <si>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</si>
  <si>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</si>
  <si>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</si>
  <si>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</si>
  <si>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</si>
  <si>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</si>
  <si>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</si>
  <si>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</si>
  <si>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</si>
  <si>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</si>
  <si>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</si>
  <si>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</si>
  <si>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</si>
  <si>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</si>
  <si>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</si>
  <si>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浅口市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</si>
  <si>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</si>
  <si>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</si>
  <si>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</si>
  <si>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</si>
  <si>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</si>
  <si>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</si>
  <si>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</si>
  <si>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</si>
  <si>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</si>
  <si>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</si>
  <si>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</si>
  <si>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</si>
  <si>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</si>
  <si>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</si>
  <si>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</si>
  <si>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</si>
  <si>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</si>
  <si>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</si>
  <si>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</si>
  <si>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</si>
  <si>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</si>
  <si>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</si>
  <si>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</si>
  <si>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</si>
  <si>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</si>
  <si>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</si>
  <si>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</si>
  <si>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</si>
  <si>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</si>
  <si>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</si>
  <si>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</si>
  <si>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</si>
  <si>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</si>
  <si>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</si>
  <si>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</si>
  <si>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</si>
  <si>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</si>
  <si>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</si>
  <si>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</si>
  <si>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</si>
  <si>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</si>
  <si>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</si>
  <si>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</si>
  <si>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</si>
  <si>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</si>
  <si>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</si>
  <si>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</si>
  <si>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</si>
  <si>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</si>
  <si>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</si>
  <si>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</si>
  <si>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</si>
  <si>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</si>
  <si>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</si>
  <si>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</si>
  <si>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</si>
  <si>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</si>
  <si>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</si>
  <si>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</si>
  <si>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</si>
  <si>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</si>
  <si>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</si>
  <si>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</si>
  <si>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</si>
  <si>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</si>
  <si>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</si>
  <si>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</si>
  <si>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</si>
  <si>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</si>
  <si>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</si>
  <si>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</si>
  <si>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</si>
  <si>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</si>
  <si>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</si>
  <si>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</si>
  <si>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</si>
  <si>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</si>
  <si>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</si>
  <si>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</si>
  <si>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</si>
  <si>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</si>
  <si>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</si>
  <si>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</si>
  <si>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</si>
  <si>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</si>
  <si>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</si>
  <si>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</si>
  <si>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</si>
  <si>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</si>
  <si>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</si>
  <si>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</si>
  <si>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</si>
  <si>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</si>
  <si>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</si>
  <si>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</si>
  <si>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</si>
  <si>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</si>
  <si>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</si>
  <si>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</si>
  <si>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</si>
  <si>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</si>
  <si>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</si>
  <si>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</si>
  <si>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</si>
  <si>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</si>
  <si>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</si>
  <si>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</si>
  <si>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</si>
  <si>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岡山県浅口市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</si>
  <si>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</si>
  <si>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</si>
  <si>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</si>
  <si>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</si>
  <si>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</si>
  <si>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</si>
  <si>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</si>
  <si>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</si>
  <si>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</si>
  <si>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</si>
  <si>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</si>
  <si>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</si>
  <si>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</si>
  <si>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</si>
  <si>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</si>
  <si>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</si>
  <si>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</si>
  <si>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</si>
  <si>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</si>
  <si>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</si>
  <si>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</si>
  <si>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</si>
  <si>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</si>
  <si>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</si>
  <si>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</si>
  <si>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</si>
  <si>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</si>
  <si>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</si>
  <si>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</si>
  <si>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</si>
  <si>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</si>
  <si>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</si>
  <si>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</si>
  <si>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</si>
  <si>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</si>
  <si>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</si>
  <si>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</si>
  <si>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</si>
  <si>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</si>
  <si>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</si>
  <si>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</si>
  <si>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</si>
  <si>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</si>
  <si>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</si>
  <si>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</si>
  <si>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</si>
  <si>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</si>
  <si>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</si>
  <si>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</si>
  <si>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</si>
  <si>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</si>
  <si>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</si>
  <si>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</si>
  <si>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</si>
  <si>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</si>
  <si>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</si>
  <si>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</si>
  <si>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</si>
  <si>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</si>
  <si>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</si>
  <si>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</si>
  <si>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</si>
  <si>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</si>
  <si>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</si>
  <si>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</si>
  <si>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</si>
  <si>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</si>
  <si>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</si>
  <si>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</si>
  <si>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</si>
  <si>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</si>
  <si>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</si>
  <si>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</si>
  <si>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</si>
  <si>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</si>
  <si>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</si>
  <si>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</si>
  <si>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</si>
  <si>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</si>
  <si>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</si>
  <si>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</si>
  <si>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</si>
  <si>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</si>
  <si>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</si>
  <si>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</si>
  <si>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</si>
  <si>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</si>
  <si>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</si>
  <si>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</si>
  <si>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</si>
  <si>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</si>
  <si>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</si>
  <si>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</si>
  <si>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</si>
  <si>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</si>
  <si>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</si>
  <si>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</si>
  <si>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</si>
  <si>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</si>
  <si>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</si>
  <si>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</si>
  <si>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</si>
  <si>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</si>
  <si>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</si>
  <si>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</si>
  <si>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</si>
  <si>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</si>
  <si>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</si>
  <si>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</si>
  <si>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</si>
  <si>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</si>
  <si>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</si>
  <si>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</si>
  <si>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</si>
  <si>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</si>
  <si>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</si>
  <si>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</si>
  <si>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</si>
  <si>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</si>
  <si>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</si>
  <si>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</si>
  <si>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</si>
  <si>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</si>
  <si>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</si>
  <si>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</si>
  <si>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</si>
  <si>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</si>
  <si>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</si>
  <si>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</si>
  <si>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</si>
  <si>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</si>
  <si>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</si>
  <si>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</si>
  <si>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</si>
  <si>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</si>
  <si>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</si>
  <si>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</si>
  <si>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</si>
  <si>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</si>
  <si>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</si>
  <si>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</si>
  <si>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</si>
  <si>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</si>
  <si>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</si>
  <si>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</si>
  <si>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</si>
  <si>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</si>
  <si>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</si>
  <si>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</si>
  <si>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</si>
  <si>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岡山県浅口市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</si>
  <si>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</si>
  <si>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</si>
  <si>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</si>
  <si>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</si>
  <si>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</si>
  <si>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</si>
  <si>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</si>
  <si>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</si>
  <si>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</si>
  <si>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</si>
  <si>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</si>
  <si>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</si>
  <si>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</si>
  <si>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</si>
  <si>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</si>
  <si>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</si>
  <si>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</si>
  <si>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</si>
  <si>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</si>
  <si>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</si>
  <si>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浅口市畑地かんがい給水事業特別会計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</si>
  <si>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</si>
  <si>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</si>
  <si>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</si>
  <si>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</si>
  <si>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</si>
  <si>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</si>
  <si>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</si>
  <si>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</si>
  <si>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</si>
  <si>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</si>
  <si>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</si>
  <si>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</si>
  <si>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</si>
  <si>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浅口市国民健康保険特別会計</t>
    <phoneticPr fontId="5"/>
  </si>
  <si>
    <t>浅口市介護保険特別会計</t>
    <phoneticPr fontId="5"/>
  </si>
  <si>
    <t>浅口市後期高齢者医療特別会計</t>
    <phoneticPr fontId="5"/>
  </si>
  <si>
    <t>浅口市水道事業会計</t>
    <phoneticPr fontId="5"/>
  </si>
  <si>
    <t>法適用企業</t>
    <phoneticPr fontId="5"/>
  </si>
  <si>
    <t>浅口市下水道事業会計</t>
    <phoneticPr fontId="5"/>
  </si>
  <si>
    <t>浅口市工業団地開発事業特別会計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</si>
  <si>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</si>
  <si>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</si>
  <si>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</si>
  <si>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</si>
  <si>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</si>
  <si>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</si>
  <si>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</si>
  <si>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</si>
  <si>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</si>
  <si>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</si>
  <si>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</si>
  <si>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</si>
  <si>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</si>
  <si>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</si>
  <si>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</si>
  <si>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</si>
  <si>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</si>
  <si>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</si>
  <si>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</si>
  <si>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</si>
  <si>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</si>
  <si>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</si>
  <si>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</si>
  <si>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</si>
  <si>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</si>
  <si>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</si>
  <si>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</si>
  <si>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</si>
  <si>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</si>
  <si>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</si>
  <si>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</si>
  <si>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</si>
  <si>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</si>
  <si>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</si>
  <si>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</si>
  <si>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</si>
  <si>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</si>
  <si>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</si>
  <si>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</si>
  <si>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</si>
  <si>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</si>
  <si>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</si>
  <si>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</si>
  <si>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</si>
  <si>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</si>
  <si>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</si>
  <si>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</si>
  <si>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</si>
  <si>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</si>
  <si>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</si>
  <si>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</si>
  <si>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</si>
  <si>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</si>
  <si>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</si>
  <si>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</si>
  <si>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</si>
  <si>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</si>
  <si>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</si>
  <si>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</si>
  <si>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</si>
  <si>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</si>
  <si>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</si>
  <si>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</si>
  <si>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</si>
  <si>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</si>
  <si>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</si>
  <si>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</si>
  <si>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</si>
  <si>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</si>
  <si>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</si>
  <si>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</si>
  <si>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</si>
  <si>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</si>
  <si>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</si>
  <si>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</si>
  <si>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</si>
  <si>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</si>
  <si>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</si>
  <si>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</si>
  <si>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</si>
  <si>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</si>
  <si>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</si>
  <si>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</si>
  <si>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</si>
  <si>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</si>
  <si>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</si>
  <si>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</si>
  <si>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</si>
  <si>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</si>
  <si>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</si>
  <si>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</si>
  <si>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</si>
  <si>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</si>
  <si>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</si>
  <si>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</si>
  <si>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</si>
  <si>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</si>
  <si>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</si>
  <si>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</si>
  <si>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</si>
  <si>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</si>
  <si>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</si>
  <si>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</si>
  <si>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</si>
  <si>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</si>
  <si>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</si>
  <si>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</si>
  <si>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</si>
  <si>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</si>
  <si>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</si>
  <si>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</si>
  <si>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</si>
  <si>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</si>
  <si>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</si>
  <si>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</si>
  <si>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</si>
  <si>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</si>
  <si>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</si>
  <si>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</si>
  <si>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</si>
  <si>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</si>
  <si>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</si>
  <si>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</si>
  <si>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</si>
  <si>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</si>
  <si>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</si>
  <si>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</si>
  <si>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</si>
  <si>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</si>
  <si>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</si>
  <si>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</si>
  <si>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</si>
  <si>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</si>
  <si>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</si>
  <si>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</si>
  <si>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</si>
  <si>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7.41</t>
  </si>
  <si>
    <t>▲ 4.94</t>
  </si>
  <si>
    <t>▲ 5.71</t>
  </si>
  <si>
    <t>▲ 12.01</t>
  </si>
  <si>
    <t>▲ 8.97</t>
  </si>
  <si>
    <t>浅口市水道事業会計</t>
  </si>
  <si>
    <t>一般会計</t>
  </si>
  <si>
    <t>浅口市国民健康保険特別会計</t>
  </si>
  <si>
    <t>浅口市介護保険特別会計</t>
  </si>
  <si>
    <t>浅口市下水道事業会計</t>
  </si>
  <si>
    <t>浅口市後期高齢者医療特別会計</t>
  </si>
  <si>
    <t>浅口市畑地かんがい給水事業特別会計</t>
  </si>
  <si>
    <t>浅口市工業団地開発事業特別会計</t>
  </si>
  <si>
    <t>その他会計（赤字）</t>
  </si>
  <si>
    <t>その他会計（黒字）</t>
  </si>
  <si>
    <t>R02</t>
    <phoneticPr fontId="5"/>
  </si>
  <si>
    <t>R03</t>
    <phoneticPr fontId="5"/>
  </si>
  <si>
    <t>R04</t>
    <phoneticPr fontId="5"/>
  </si>
  <si>
    <t>R05</t>
    <phoneticPr fontId="5"/>
  </si>
  <si>
    <t>R06</t>
    <phoneticPr fontId="5"/>
  </si>
  <si>
    <t>-</t>
    <phoneticPr fontId="2"/>
  </si>
  <si>
    <t>岡山県後期高齢者医療広域連合後期高齢者医療特別会計</t>
    <rPh sb="0" eb="3">
      <t>オカヤマケン</t>
    </rPh>
    <rPh sb="3" eb="10">
      <t>コウキコウレイシャイリョウ</t>
    </rPh>
    <rPh sb="10" eb="12">
      <t>コウイキ</t>
    </rPh>
    <rPh sb="12" eb="14">
      <t>レンゴウ</t>
    </rPh>
    <rPh sb="14" eb="16">
      <t>コウキ</t>
    </rPh>
    <rPh sb="16" eb="19">
      <t>コウレイシャ</t>
    </rPh>
    <rPh sb="19" eb="21">
      <t>イリョウ</t>
    </rPh>
    <rPh sb="21" eb="23">
      <t>トクベツ</t>
    </rPh>
    <rPh sb="23" eb="25">
      <t>カイケイ</t>
    </rPh>
    <phoneticPr fontId="38"/>
  </si>
  <si>
    <t>岡山県西南水道企業団</t>
    <rPh sb="0" eb="3">
      <t>オカヤマケン</t>
    </rPh>
    <rPh sb="3" eb="5">
      <t>セイナン</t>
    </rPh>
    <rPh sb="5" eb="7">
      <t>スイドウ</t>
    </rPh>
    <rPh sb="7" eb="10">
      <t>キギョウダン</t>
    </rPh>
    <phoneticPr fontId="38"/>
  </si>
  <si>
    <t>倉敷西部清掃施設組合</t>
    <rPh sb="0" eb="2">
      <t>クラシキ</t>
    </rPh>
    <rPh sb="2" eb="4">
      <t>セイブ</t>
    </rPh>
    <rPh sb="4" eb="6">
      <t>セイソウ</t>
    </rPh>
    <rPh sb="6" eb="8">
      <t>シセツ</t>
    </rPh>
    <rPh sb="8" eb="10">
      <t>クミアイ</t>
    </rPh>
    <phoneticPr fontId="38"/>
  </si>
  <si>
    <t>笠岡地区消防組合</t>
    <rPh sb="0" eb="2">
      <t>カサオカ</t>
    </rPh>
    <rPh sb="2" eb="4">
      <t>チク</t>
    </rPh>
    <rPh sb="4" eb="6">
      <t>ショウボウ</t>
    </rPh>
    <rPh sb="6" eb="8">
      <t>クミアイ</t>
    </rPh>
    <phoneticPr fontId="38"/>
  </si>
  <si>
    <t>岡山県西部環境整備施設組合</t>
    <rPh sb="3" eb="5">
      <t>セイブ</t>
    </rPh>
    <rPh sb="5" eb="7">
      <t>カンキョウ</t>
    </rPh>
    <rPh sb="7" eb="9">
      <t>セイビ</t>
    </rPh>
    <rPh sb="9" eb="11">
      <t>シセツ</t>
    </rPh>
    <rPh sb="11" eb="13">
      <t>クミアイ</t>
    </rPh>
    <phoneticPr fontId="38"/>
  </si>
  <si>
    <t>岡山県西部衛生施設組合</t>
    <rPh sb="0" eb="3">
      <t>オカヤマケン</t>
    </rPh>
    <rPh sb="3" eb="5">
      <t>セイブ</t>
    </rPh>
    <rPh sb="5" eb="7">
      <t>エイセイ</t>
    </rPh>
    <rPh sb="7" eb="9">
      <t>シセツ</t>
    </rPh>
    <rPh sb="9" eb="11">
      <t>クミアイ</t>
    </rPh>
    <phoneticPr fontId="38"/>
  </si>
  <si>
    <t>岡山県市町村税整理組合</t>
    <rPh sb="0" eb="3">
      <t>オカヤマケン</t>
    </rPh>
    <rPh sb="3" eb="6">
      <t>シチョウソン</t>
    </rPh>
    <rPh sb="6" eb="7">
      <t>ゼイ</t>
    </rPh>
    <rPh sb="7" eb="9">
      <t>セイリ</t>
    </rPh>
    <rPh sb="9" eb="11">
      <t>クミアイ</t>
    </rPh>
    <phoneticPr fontId="38"/>
  </si>
  <si>
    <t>備南競艇事業組合一般会計</t>
    <rPh sb="0" eb="2">
      <t>ビナン</t>
    </rPh>
    <rPh sb="2" eb="4">
      <t>キョウテイ</t>
    </rPh>
    <rPh sb="4" eb="6">
      <t>ジギョウ</t>
    </rPh>
    <rPh sb="6" eb="8">
      <t>クミアイ</t>
    </rPh>
    <rPh sb="8" eb="10">
      <t>イッパン</t>
    </rPh>
    <rPh sb="10" eb="12">
      <t>カイケイ</t>
    </rPh>
    <phoneticPr fontId="38"/>
  </si>
  <si>
    <t>岡山県後期高齢者医療広域連合一般会計</t>
    <rPh sb="0" eb="3">
      <t>オカヤマケン</t>
    </rPh>
    <rPh sb="3" eb="10">
      <t>コウキコウレイシャイリョウ</t>
    </rPh>
    <rPh sb="10" eb="12">
      <t>コウイキ</t>
    </rPh>
    <rPh sb="12" eb="14">
      <t>レンゴウ</t>
    </rPh>
    <rPh sb="14" eb="16">
      <t>イッパン</t>
    </rPh>
    <rPh sb="16" eb="18">
      <t>カイケイ</t>
    </rPh>
    <phoneticPr fontId="38"/>
  </si>
  <si>
    <t>備南競艇事業組合競艇事業特別会計</t>
    <rPh sb="0" eb="2">
      <t>ビナン</t>
    </rPh>
    <rPh sb="2" eb="4">
      <t>キョウテイ</t>
    </rPh>
    <rPh sb="4" eb="6">
      <t>ジギョウ</t>
    </rPh>
    <rPh sb="6" eb="8">
      <t>クミアイ</t>
    </rPh>
    <rPh sb="8" eb="10">
      <t>キョウテイ</t>
    </rPh>
    <rPh sb="10" eb="12">
      <t>ジギョウ</t>
    </rPh>
    <rPh sb="12" eb="14">
      <t>トクベツ</t>
    </rPh>
    <rPh sb="14" eb="16">
      <t>カイケイ</t>
    </rPh>
    <phoneticPr fontId="38"/>
  </si>
  <si>
    <t>岡山県市町村総合事務組合貸付金特別会計</t>
    <rPh sb="0" eb="3">
      <t>オカヤマケン</t>
    </rPh>
    <rPh sb="3" eb="6">
      <t>シチョウソン</t>
    </rPh>
    <rPh sb="6" eb="8">
      <t>ソウゴウ</t>
    </rPh>
    <rPh sb="8" eb="10">
      <t>ジム</t>
    </rPh>
    <rPh sb="10" eb="12">
      <t>クミアイ</t>
    </rPh>
    <rPh sb="12" eb="14">
      <t>カシツケ</t>
    </rPh>
    <rPh sb="14" eb="15">
      <t>キン</t>
    </rPh>
    <rPh sb="15" eb="17">
      <t>トクベツ</t>
    </rPh>
    <rPh sb="17" eb="19">
      <t>カイケイ</t>
    </rPh>
    <phoneticPr fontId="38"/>
  </si>
  <si>
    <t>岡山県市町村総合事務組合一般会計</t>
    <rPh sb="12" eb="14">
      <t>イッパン</t>
    </rPh>
    <rPh sb="14" eb="16">
      <t>カイケイ</t>
    </rPh>
    <phoneticPr fontId="38"/>
  </si>
  <si>
    <t>岡山県市町村総合事務組合拠出金特別会計</t>
    <phoneticPr fontId="38"/>
  </si>
  <si>
    <t>-</t>
    <phoneticPr fontId="2"/>
  </si>
  <si>
    <t>浅口市土地開発公社</t>
    <rPh sb="0" eb="3">
      <t>アサクチシ</t>
    </rPh>
    <rPh sb="3" eb="5">
      <t>トチ</t>
    </rPh>
    <rPh sb="5" eb="7">
      <t>カイハツ</t>
    </rPh>
    <rPh sb="7" eb="9">
      <t>コウシャ</t>
    </rPh>
    <phoneticPr fontId="2"/>
  </si>
  <si>
    <t>合併振興基金</t>
    <rPh sb="0" eb="2">
      <t>ガッペイ</t>
    </rPh>
    <rPh sb="2" eb="4">
      <t>シンコウ</t>
    </rPh>
    <rPh sb="4" eb="6">
      <t>キキン</t>
    </rPh>
    <phoneticPr fontId="5"/>
  </si>
  <si>
    <t>学校施設等整備基金</t>
    <rPh sb="0" eb="2">
      <t>ガッコウ</t>
    </rPh>
    <rPh sb="2" eb="4">
      <t>シセツ</t>
    </rPh>
    <rPh sb="4" eb="5">
      <t>トウ</t>
    </rPh>
    <rPh sb="5" eb="7">
      <t>セイビ</t>
    </rPh>
    <rPh sb="7" eb="9">
      <t>キキン</t>
    </rPh>
    <phoneticPr fontId="5"/>
  </si>
  <si>
    <t>まちづくり基金</t>
    <rPh sb="5" eb="7">
      <t>キキン</t>
    </rPh>
    <phoneticPr fontId="5"/>
  </si>
  <si>
    <t>社会体育施設整備基金</t>
    <rPh sb="0" eb="2">
      <t>シャカイ</t>
    </rPh>
    <rPh sb="2" eb="4">
      <t>タイイク</t>
    </rPh>
    <rPh sb="4" eb="6">
      <t>シセツ</t>
    </rPh>
    <rPh sb="6" eb="8">
      <t>セイビ</t>
    </rPh>
    <rPh sb="8" eb="10">
      <t>キキン</t>
    </rPh>
    <phoneticPr fontId="5"/>
  </si>
  <si>
    <t>文化振興基金</t>
    <rPh sb="0" eb="2">
      <t>ブンカ</t>
    </rPh>
    <rPh sb="2" eb="4">
      <t>シンコウ</t>
    </rPh>
    <rPh sb="4" eb="6">
      <t>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</si>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</sst>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390B-4D97-BF07-AED213DA7F0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43879</c:v>
                </c:pt>
                <c:pt idx="1">
                  <c:v>30258</c:v>
                </c:pt>
                <c:pt idx="2">
                  <c:v>29929</c:v>
                </c:pt>
                <c:pt idx="3">
                  <c:v>38132</c:v>
                </c:pt>
                <c:pt idx="4">
                  <c:v>65318</c:v>
                </c:pt>
              </c:numCache>
            </c:numRef>
          </c:val>
          <c:smooth val="0"/>
          <c:extLst>
            <c:ext xmlns:c16="http://schemas.microsoft.com/office/drawing/2014/chart" uri="{C3380CC4-5D6E-409C-BE32-E72D297353CC}">
              <c16:uniqueId val="{00000001-390B-4D97-BF07-AED213DA7F0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11.47</c:v>
                </c:pt>
                <c:pt idx="1">
                  <c:v>12.87</c:v>
                </c:pt>
                <c:pt idx="2">
                  <c:v>14.61</c:v>
                </c:pt>
                <c:pt idx="3">
                  <c:v>11.16</c:v>
                </c:pt>
                <c:pt idx="4">
                  <c:v>8.76</c:v>
                </c:pt>
              </c:numCache>
            </c:numRef>
          </c:val>
          <c:extLst>
            <c:ext xmlns:c16="http://schemas.microsoft.com/office/drawing/2014/chart" uri="{C3380CC4-5D6E-409C-BE32-E72D297353CC}">
              <c16:uniqueId val="{00000000-F630-4164-97D4-8B312A67896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62.82</c:v>
                </c:pt>
                <c:pt idx="1">
                  <c:v>60.05</c:v>
                </c:pt>
                <c:pt idx="2">
                  <c:v>60.84</c:v>
                </c:pt>
                <c:pt idx="3">
                  <c:v>58.92</c:v>
                </c:pt>
                <c:pt idx="4">
                  <c:v>56.19</c:v>
                </c:pt>
              </c:numCache>
            </c:numRef>
          </c:val>
          <c:extLst>
            <c:ext xmlns:c16="http://schemas.microsoft.com/office/drawing/2014/chart" uri="{C3380CC4-5D6E-409C-BE32-E72D297353CC}">
              <c16:uniqueId val="{00000001-F630-4164-97D4-8B312A67896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-7.41</c:v>
                </c:pt>
                <c:pt idx="1">
                  <c:v>-4.9400000000000004</c:v>
                </c:pt>
                <c:pt idx="2">
                  <c:v>-5.71</c:v>
                </c:pt>
                <c:pt idx="3">
                  <c:v>-12.01</c:v>
                </c:pt>
                <c:pt idx="4">
                  <c:v>-8.9700000000000006</c:v>
                </c:pt>
              </c:numCache>
            </c:numRef>
          </c:val>
          <c:smooth val="0"/>
          <c:extLst>
            <c:ext xmlns:c16="http://schemas.microsoft.com/office/drawing/2014/chart" uri="{C3380CC4-5D6E-409C-BE32-E72D297353CC}">
              <c16:uniqueId val="{00000002-F630-4164-97D4-8B312A67896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0.02</c:v>
                </c:pt>
                <c:pt idx="2">
                  <c:v>#N/A</c:v>
                </c:pt>
                <c:pt idx="3">
                  <c:v>0.02</c:v>
                </c:pt>
                <c:pt idx="4">
                  <c:v>#N/A</c:v>
                </c:pt>
                <c:pt idx="5">
                  <c:v>0</c:v>
                </c:pt>
                <c:pt idx="6">
                  <c:v>0</c:v>
                </c:pt>
                <c:pt idx="7">
                  <c:v>0</c:v>
                </c:pt>
                <c:pt idx="8">
                  <c:v>0</c:v>
                </c:pt>
                <c:pt idx="9">
                  <c:v>0</c:v>
                </c:pt>
              </c:numCache>
            </c:numRef>
          </c:val>
          <c:extLst>
            <c:ext xmlns:c16="http://schemas.microsoft.com/office/drawing/2014/chart" uri="{C3380CC4-5D6E-409C-BE32-E72D297353CC}">
              <c16:uniqueId val="{00000000-BEE2-4379-BAD6-98307793505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EE2-4379-BAD6-983077935055}"/>
            </c:ext>
          </c:extLst>
        </c:ser>
        <c:ser>
          <c:idx val="2"/>
          <c:order val="2"/>
          <c:tx>
            <c:strRef>
              <c:f>データシート!$A$29</c:f>
              <c:strCache>
                <c:ptCount val="1"/>
                <c:pt idx="0">
                  <c:v>浅口市工業団地開発事業特別会計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BEE2-4379-BAD6-983077935055}"/>
            </c:ext>
          </c:extLst>
        </c:ser>
        <c:ser>
          <c:idx val="3"/>
          <c:order val="3"/>
          <c:tx>
            <c:strRef>
              <c:f>データシート!$A$30</c:f>
              <c:strCache>
                <c:ptCount val="1"/>
                <c:pt idx="0">
                  <c:v>浅口市畑地かんがい給水事業特別会計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c:v>
                </c:pt>
                <c:pt idx="4">
                  <c:v>#N/A</c:v>
                </c:pt>
                <c:pt idx="5">
                  <c:v>0.04</c:v>
                </c:pt>
                <c:pt idx="6">
                  <c:v>#N/A</c:v>
                </c:pt>
                <c:pt idx="7">
                  <c:v>0.03</c:v>
                </c:pt>
                <c:pt idx="8">
                  <c:v>#N/A</c:v>
                </c:pt>
                <c:pt idx="9">
                  <c:v>0</c:v>
                </c:pt>
              </c:numCache>
            </c:numRef>
          </c:val>
          <c:extLst>
            <c:ext xmlns:c16="http://schemas.microsoft.com/office/drawing/2014/chart" uri="{C3380CC4-5D6E-409C-BE32-E72D297353CC}">
              <c16:uniqueId val="{00000003-BEE2-4379-BAD6-983077935055}"/>
            </c:ext>
          </c:extLst>
        </c:ser>
        <c:ser>
          <c:idx val="4"/>
          <c:order val="4"/>
          <c:tx>
            <c:strRef>
              <c:f>データシート!$A$31</c:f>
              <c:strCache>
                <c:ptCount val="1"/>
                <c:pt idx="0">
                  <c:v>浅口市後期高齢者医療特別会計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BEE2-4379-BAD6-983077935055}"/>
            </c:ext>
          </c:extLst>
        </c:ser>
        <c:ser>
          <c:idx val="5"/>
          <c:order val="5"/>
          <c:tx>
            <c:strRef>
              <c:f>データシート!$A$32</c:f>
              <c:strCache>
                <c:ptCount val="1"/>
                <c:pt idx="0">
                  <c:v>浅口市下水道事業会計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0.8</c:v>
                </c:pt>
                <c:pt idx="2">
                  <c:v>#N/A</c:v>
                </c:pt>
                <c:pt idx="3">
                  <c:v>1.17</c:v>
                </c:pt>
                <c:pt idx="4">
                  <c:v>#N/A</c:v>
                </c:pt>
                <c:pt idx="5">
                  <c:v>1.75</c:v>
                </c:pt>
                <c:pt idx="6">
                  <c:v>#N/A</c:v>
                </c:pt>
                <c:pt idx="7">
                  <c:v>2.11</c:v>
                </c:pt>
                <c:pt idx="8">
                  <c:v>#N/A</c:v>
                </c:pt>
                <c:pt idx="9">
                  <c:v>1.87</c:v>
                </c:pt>
              </c:numCache>
            </c:numRef>
          </c:val>
          <c:extLst>
            <c:ext xmlns:c16="http://schemas.microsoft.com/office/drawing/2014/chart" uri="{C3380CC4-5D6E-409C-BE32-E72D297353CC}">
              <c16:uniqueId val="{00000005-BEE2-4379-BAD6-983077935055}"/>
            </c:ext>
          </c:extLst>
        </c:ser>
        <c:ser>
          <c:idx val="6"/>
          <c:order val="6"/>
          <c:tx>
            <c:strRef>
              <c:f>データシート!$A$33</c:f>
              <c:strCache>
                <c:ptCount val="1"/>
                <c:pt idx="0">
                  <c:v>浅口市介護保険特別会計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2.74</c:v>
                </c:pt>
                <c:pt idx="2">
                  <c:v>#N/A</c:v>
                </c:pt>
                <c:pt idx="3">
                  <c:v>3.1</c:v>
                </c:pt>
                <c:pt idx="4">
                  <c:v>#N/A</c:v>
                </c:pt>
                <c:pt idx="5">
                  <c:v>3.43</c:v>
                </c:pt>
                <c:pt idx="6">
                  <c:v>#N/A</c:v>
                </c:pt>
                <c:pt idx="7">
                  <c:v>2.65</c:v>
                </c:pt>
                <c:pt idx="8">
                  <c:v>#N/A</c:v>
                </c:pt>
                <c:pt idx="9">
                  <c:v>2.0699999999999998</c:v>
                </c:pt>
              </c:numCache>
            </c:numRef>
          </c:val>
          <c:extLst>
            <c:ext xmlns:c16="http://schemas.microsoft.com/office/drawing/2014/chart" uri="{C3380CC4-5D6E-409C-BE32-E72D297353CC}">
              <c16:uniqueId val="{00000006-BEE2-4379-BAD6-983077935055}"/>
            </c:ext>
          </c:extLst>
        </c:ser>
        <c:ser>
          <c:idx val="7"/>
          <c:order val="7"/>
          <c:tx>
            <c:strRef>
              <c:f>データシート!$A$34</c:f>
              <c:strCache>
                <c:ptCount val="1"/>
                <c:pt idx="0">
                  <c:v>浅口市国民健康保険特別会計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6.06</c:v>
                </c:pt>
                <c:pt idx="2">
                  <c:v>#N/A</c:v>
                </c:pt>
                <c:pt idx="3">
                  <c:v>6.17</c:v>
                </c:pt>
                <c:pt idx="4">
                  <c:v>#N/A</c:v>
                </c:pt>
                <c:pt idx="5">
                  <c:v>6.51</c:v>
                </c:pt>
                <c:pt idx="6">
                  <c:v>#N/A</c:v>
                </c:pt>
                <c:pt idx="7">
                  <c:v>3.68</c:v>
                </c:pt>
                <c:pt idx="8">
                  <c:v>#N/A</c:v>
                </c:pt>
                <c:pt idx="9">
                  <c:v>3.06</c:v>
                </c:pt>
              </c:numCache>
            </c:numRef>
          </c:val>
          <c:extLst>
            <c:ext xmlns:c16="http://schemas.microsoft.com/office/drawing/2014/chart" uri="{C3380CC4-5D6E-409C-BE32-E72D297353CC}">
              <c16:uniqueId val="{00000007-BEE2-4379-BAD6-98307793505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11.41</c:v>
                </c:pt>
                <c:pt idx="2">
                  <c:v>#N/A</c:v>
                </c:pt>
                <c:pt idx="3">
                  <c:v>12.83</c:v>
                </c:pt>
                <c:pt idx="4">
                  <c:v>#N/A</c:v>
                </c:pt>
                <c:pt idx="5">
                  <c:v>14.56</c:v>
                </c:pt>
                <c:pt idx="6">
                  <c:v>#N/A</c:v>
                </c:pt>
                <c:pt idx="7">
                  <c:v>11.12</c:v>
                </c:pt>
                <c:pt idx="8">
                  <c:v>#N/A</c:v>
                </c:pt>
                <c:pt idx="9">
                  <c:v>8.76</c:v>
                </c:pt>
              </c:numCache>
            </c:numRef>
          </c:val>
          <c:extLst>
            <c:ext xmlns:c16="http://schemas.microsoft.com/office/drawing/2014/chart" uri="{C3380CC4-5D6E-409C-BE32-E72D297353CC}">
              <c16:uniqueId val="{00000008-BEE2-4379-BAD6-983077935055}"/>
            </c:ext>
          </c:extLst>
        </c:ser>
        <c:ser>
          <c:idx val="9"/>
          <c:order val="9"/>
          <c:tx>
            <c:strRef>
              <c:f>データシート!$A$36</c:f>
              <c:strCache>
                <c:ptCount val="1"/>
                <c:pt idx="0">
                  <c:v>浅口市水道事業会計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13.69</c:v>
                </c:pt>
                <c:pt idx="2">
                  <c:v>#N/A</c:v>
                </c:pt>
                <c:pt idx="3">
                  <c:v>13.53</c:v>
                </c:pt>
                <c:pt idx="4">
                  <c:v>#N/A</c:v>
                </c:pt>
                <c:pt idx="5">
                  <c:v>13.65</c:v>
                </c:pt>
                <c:pt idx="6">
                  <c:v>#N/A</c:v>
                </c:pt>
                <c:pt idx="7">
                  <c:v>13</c:v>
                </c:pt>
                <c:pt idx="8">
                  <c:v>#N/A</c:v>
                </c:pt>
                <c:pt idx="9">
                  <c:v>11.6</c:v>
                </c:pt>
              </c:numCache>
            </c:numRef>
          </c:val>
          <c:extLst>
            <c:ext xmlns:c16="http://schemas.microsoft.com/office/drawing/2014/chart" uri="{C3380CC4-5D6E-409C-BE32-E72D297353CC}">
              <c16:uniqueId val="{00000009-BEE2-4379-BAD6-98307793505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1642</c:v>
                </c:pt>
                <c:pt idx="5">
                  <c:v>1638</c:v>
                </c:pt>
                <c:pt idx="8">
                  <c:v>1664</c:v>
                </c:pt>
                <c:pt idx="11">
                  <c:v>1637</c:v>
                </c:pt>
                <c:pt idx="14">
                  <c:v>1571</c:v>
                </c:pt>
              </c:numCache>
            </c:numRef>
          </c:val>
          <c:extLst>
            <c:ext xmlns:c16="http://schemas.microsoft.com/office/drawing/2014/chart" uri="{C3380CC4-5D6E-409C-BE32-E72D297353CC}">
              <c16:uniqueId val="{00000000-E720-4A87-91B1-7F3CC773A4C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720-4A87-91B1-7F3CC773A4C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39</c:v>
                </c:pt>
                <c:pt idx="3">
                  <c:v>33</c:v>
                </c:pt>
                <c:pt idx="6">
                  <c:v>28</c:v>
                </c:pt>
                <c:pt idx="9">
                  <c:v>26</c:v>
                </c:pt>
                <c:pt idx="12">
                  <c:v>23</c:v>
                </c:pt>
              </c:numCache>
            </c:numRef>
          </c:val>
          <c:extLst>
            <c:ext xmlns:c16="http://schemas.microsoft.com/office/drawing/2014/chart" uri="{C3380CC4-5D6E-409C-BE32-E72D297353CC}">
              <c16:uniqueId val="{00000002-E720-4A87-91B1-7F3CC773A4C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80</c:v>
                </c:pt>
                <c:pt idx="3">
                  <c:v>77</c:v>
                </c:pt>
                <c:pt idx="6">
                  <c:v>74</c:v>
                </c:pt>
                <c:pt idx="9">
                  <c:v>66</c:v>
                </c:pt>
                <c:pt idx="12">
                  <c:v>40</c:v>
                </c:pt>
              </c:numCache>
            </c:numRef>
          </c:val>
          <c:extLst>
            <c:ext xmlns:c16="http://schemas.microsoft.com/office/drawing/2014/chart" uri="{C3380CC4-5D6E-409C-BE32-E72D297353CC}">
              <c16:uniqueId val="{00000003-E720-4A87-91B1-7F3CC773A4C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721</c:v>
                </c:pt>
                <c:pt idx="3">
                  <c:v>689</c:v>
                </c:pt>
                <c:pt idx="6">
                  <c:v>655</c:v>
                </c:pt>
                <c:pt idx="9">
                  <c:v>611</c:v>
                </c:pt>
                <c:pt idx="12">
                  <c:v>601</c:v>
                </c:pt>
              </c:numCache>
            </c:numRef>
          </c:val>
          <c:extLst>
            <c:ext xmlns:c16="http://schemas.microsoft.com/office/drawing/2014/chart" uri="{C3380CC4-5D6E-409C-BE32-E72D297353CC}">
              <c16:uniqueId val="{00000004-E720-4A87-91B1-7F3CC773A4C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720-4A87-91B1-7F3CC773A4C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720-4A87-91B1-7F3CC773A4C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1430</c:v>
                </c:pt>
                <c:pt idx="3">
                  <c:v>1431</c:v>
                </c:pt>
                <c:pt idx="6">
                  <c:v>1500</c:v>
                </c:pt>
                <c:pt idx="9">
                  <c:v>1503</c:v>
                </c:pt>
                <c:pt idx="12">
                  <c:v>1429</c:v>
                </c:pt>
              </c:numCache>
            </c:numRef>
          </c:val>
          <c:extLst>
            <c:ext xmlns:c16="http://schemas.microsoft.com/office/drawing/2014/chart" uri="{C3380CC4-5D6E-409C-BE32-E72D297353CC}">
              <c16:uniqueId val="{00000007-E720-4A87-91B1-7F3CC773A4C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628</c:v>
                </c:pt>
                <c:pt idx="2">
                  <c:v>#N/A</c:v>
                </c:pt>
                <c:pt idx="3">
                  <c:v>#N/A</c:v>
                </c:pt>
                <c:pt idx="4">
                  <c:v>592</c:v>
                </c:pt>
                <c:pt idx="5">
                  <c:v>#N/A</c:v>
                </c:pt>
                <c:pt idx="6">
                  <c:v>#N/A</c:v>
                </c:pt>
                <c:pt idx="7">
                  <c:v>593</c:v>
                </c:pt>
                <c:pt idx="8">
                  <c:v>#N/A</c:v>
                </c:pt>
                <c:pt idx="9">
                  <c:v>#N/A</c:v>
                </c:pt>
                <c:pt idx="10">
                  <c:v>569</c:v>
                </c:pt>
                <c:pt idx="11">
                  <c:v>#N/A</c:v>
                </c:pt>
                <c:pt idx="12">
                  <c:v>#N/A</c:v>
                </c:pt>
                <c:pt idx="13">
                  <c:v>522</c:v>
                </c:pt>
                <c:pt idx="14">
                  <c:v>#N/A</c:v>
                </c:pt>
              </c:numCache>
            </c:numRef>
          </c:val>
          <c:smooth val="0"/>
          <c:extLst>
            <c:ext xmlns:c16="http://schemas.microsoft.com/office/drawing/2014/chart" uri="{C3380CC4-5D6E-409C-BE32-E72D297353CC}">
              <c16:uniqueId val="{00000008-E720-4A87-91B1-7F3CC773A4C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15787</c:v>
                </c:pt>
                <c:pt idx="5">
                  <c:v>15285</c:v>
                </c:pt>
                <c:pt idx="8">
                  <c:v>14366</c:v>
                </c:pt>
                <c:pt idx="11">
                  <c:v>13679</c:v>
                </c:pt>
                <c:pt idx="14">
                  <c:v>13578</c:v>
                </c:pt>
              </c:numCache>
            </c:numRef>
          </c:val>
          <c:extLst>
            <c:ext xmlns:c16="http://schemas.microsoft.com/office/drawing/2014/chart" uri="{C3380CC4-5D6E-409C-BE32-E72D297353CC}">
              <c16:uniqueId val="{00000000-60EF-47CD-9C3B-86220C92E53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1165</c:v>
                </c:pt>
                <c:pt idx="5">
                  <c:v>1101</c:v>
                </c:pt>
                <c:pt idx="8">
                  <c:v>977</c:v>
                </c:pt>
                <c:pt idx="11">
                  <c:v>854</c:v>
                </c:pt>
                <c:pt idx="14">
                  <c:v>734</c:v>
                </c:pt>
              </c:numCache>
            </c:numRef>
          </c:val>
          <c:extLst>
            <c:ext xmlns:c16="http://schemas.microsoft.com/office/drawing/2014/chart" uri="{C3380CC4-5D6E-409C-BE32-E72D297353CC}">
              <c16:uniqueId val="{00000001-60EF-47CD-9C3B-86220C92E53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8755</c:v>
                </c:pt>
                <c:pt idx="5">
                  <c:v>9133</c:v>
                </c:pt>
                <c:pt idx="8">
                  <c:v>9440</c:v>
                </c:pt>
                <c:pt idx="11">
                  <c:v>9922</c:v>
                </c:pt>
                <c:pt idx="14">
                  <c:v>10082</c:v>
                </c:pt>
              </c:numCache>
            </c:numRef>
          </c:val>
          <c:extLst>
            <c:ext xmlns:c16="http://schemas.microsoft.com/office/drawing/2014/chart" uri="{C3380CC4-5D6E-409C-BE32-E72D297353CC}">
              <c16:uniqueId val="{00000002-60EF-47CD-9C3B-86220C92E53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0EF-47CD-9C3B-86220C92E53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0EF-47CD-9C3B-86220C92E53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0EF-47CD-9C3B-86220C92E53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1582</c:v>
                </c:pt>
                <c:pt idx="3">
                  <c:v>1554</c:v>
                </c:pt>
                <c:pt idx="6">
                  <c:v>1519</c:v>
                </c:pt>
                <c:pt idx="9">
                  <c:v>1863</c:v>
                </c:pt>
                <c:pt idx="12">
                  <c:v>1546</c:v>
                </c:pt>
              </c:numCache>
            </c:numRef>
          </c:val>
          <c:extLst>
            <c:ext xmlns:c16="http://schemas.microsoft.com/office/drawing/2014/chart" uri="{C3380CC4-5D6E-409C-BE32-E72D297353CC}">
              <c16:uniqueId val="{00000006-60EF-47CD-9C3B-86220C92E53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313</c:v>
                </c:pt>
                <c:pt idx="3">
                  <c:v>235</c:v>
                </c:pt>
                <c:pt idx="6">
                  <c:v>178</c:v>
                </c:pt>
                <c:pt idx="9">
                  <c:v>113</c:v>
                </c:pt>
                <c:pt idx="12">
                  <c:v>188</c:v>
                </c:pt>
              </c:numCache>
            </c:numRef>
          </c:val>
          <c:extLst>
            <c:ext xmlns:c16="http://schemas.microsoft.com/office/drawing/2014/chart" uri="{C3380CC4-5D6E-409C-BE32-E72D297353CC}">
              <c16:uniqueId val="{00000007-60EF-47CD-9C3B-86220C92E53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9580</c:v>
                </c:pt>
                <c:pt idx="3">
                  <c:v>7949</c:v>
                </c:pt>
                <c:pt idx="6">
                  <c:v>9568</c:v>
                </c:pt>
                <c:pt idx="9">
                  <c:v>8869</c:v>
                </c:pt>
                <c:pt idx="12">
                  <c:v>8175</c:v>
                </c:pt>
              </c:numCache>
            </c:numRef>
          </c:val>
          <c:extLst>
            <c:ext xmlns:c16="http://schemas.microsoft.com/office/drawing/2014/chart" uri="{C3380CC4-5D6E-409C-BE32-E72D297353CC}">
              <c16:uniqueId val="{00000008-60EF-47CD-9C3B-86220C92E53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338</c:v>
                </c:pt>
                <c:pt idx="3">
                  <c:v>318</c:v>
                </c:pt>
                <c:pt idx="6">
                  <c:v>274</c:v>
                </c:pt>
                <c:pt idx="9">
                  <c:v>228</c:v>
                </c:pt>
                <c:pt idx="12">
                  <c:v>190</c:v>
                </c:pt>
              </c:numCache>
            </c:numRef>
          </c:val>
          <c:extLst>
            <c:ext xmlns:c16="http://schemas.microsoft.com/office/drawing/2014/chart" uri="{C3380CC4-5D6E-409C-BE32-E72D297353CC}">
              <c16:uniqueId val="{00000009-60EF-47CD-9C3B-86220C92E53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12927</c:v>
                </c:pt>
                <c:pt idx="3">
                  <c:v>12835</c:v>
                </c:pt>
                <c:pt idx="6">
                  <c:v>12101</c:v>
                </c:pt>
                <c:pt idx="9">
                  <c:v>11605</c:v>
                </c:pt>
                <c:pt idx="12">
                  <c:v>11984</c:v>
                </c:pt>
              </c:numCache>
            </c:numRef>
          </c:val>
          <c:extLst>
            <c:ext xmlns:c16="http://schemas.microsoft.com/office/drawing/2014/chart" uri="{C3380CC4-5D6E-409C-BE32-E72D297353CC}">
              <c16:uniqueId val="{0000000A-60EF-47CD-9C3B-86220C92E53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0EF-47CD-9C3B-86220C92E53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5858</c:v>
                </c:pt>
                <c:pt idx="1">
                  <c:v>5724</c:v>
                </c:pt>
                <c:pt idx="2">
                  <c:v>5593</c:v>
                </c:pt>
              </c:numCache>
            </c:numRef>
          </c:val>
          <c:extLst>
            <c:ext xmlns:c16="http://schemas.microsoft.com/office/drawing/2014/chart" uri="{C3380CC4-5D6E-409C-BE32-E72D297353CC}">
              <c16:uniqueId val="{00000000-D16F-465E-84C5-5D7E397502C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369</c:v>
                </c:pt>
                <c:pt idx="1">
                  <c:v>465</c:v>
                </c:pt>
                <c:pt idx="2">
                  <c:v>646</c:v>
                </c:pt>
              </c:numCache>
            </c:numRef>
          </c:val>
          <c:extLst>
            <c:ext xmlns:c16="http://schemas.microsoft.com/office/drawing/2014/chart" uri="{C3380CC4-5D6E-409C-BE32-E72D297353CC}">
              <c16:uniqueId val="{00000001-D16F-465E-84C5-5D7E397502C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4167</c:v>
                </c:pt>
                <c:pt idx="1">
                  <c:v>4493</c:v>
                </c:pt>
                <c:pt idx="2">
                  <c:v>4507</c:v>
                </c:pt>
              </c:numCache>
            </c:numRef>
          </c:val>
          <c:extLst>
            <c:ext xmlns:c16="http://schemas.microsoft.com/office/drawing/2014/chart" uri="{C3380CC4-5D6E-409C-BE32-E72D297353CC}">
              <c16:uniqueId val="{00000002-D16F-465E-84C5-5D7E397502C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岡山県浅口市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元利償還金等</a:t>
          </a:r>
          <a:r>
            <a:rPr kumimoji="1" lang="en-US" altLang="ja-JP" sz="1100" b="0" i="0" baseline="0">
              <a:solidFill>
                <a:schemeClr val="dk1"/>
              </a:solidFill>
              <a:effectLst/>
              <a:latin typeface="+mn-lt"/>
              <a:ea typeface="+mn-ea"/>
              <a:cs typeface="+mn-cs"/>
            </a:rPr>
            <a:t>(A)</a:t>
          </a:r>
          <a:r>
            <a:rPr kumimoji="1" lang="ja-JP" altLang="ja-JP" sz="1100" b="0" i="0" baseline="0">
              <a:solidFill>
                <a:schemeClr val="dk1"/>
              </a:solidFill>
              <a:effectLst/>
              <a:latin typeface="+mn-lt"/>
              <a:ea typeface="+mn-ea"/>
              <a:cs typeface="+mn-cs"/>
            </a:rPr>
            <a:t>は、</a:t>
          </a:r>
          <a:r>
            <a:rPr kumimoji="1" lang="ja-JP" altLang="en-US" sz="1100" b="0" i="0" baseline="0">
              <a:solidFill>
                <a:schemeClr val="dk1"/>
              </a:solidFill>
              <a:effectLst/>
              <a:latin typeface="+mn-lt"/>
              <a:ea typeface="+mn-ea"/>
              <a:cs typeface="+mn-cs"/>
            </a:rPr>
            <a:t>公営住宅建設事業債の皆減等により、元利償還金が減少している。また、</a:t>
          </a:r>
          <a:r>
            <a:rPr kumimoji="1" lang="ja-JP" altLang="ja-JP" sz="1100" b="0" i="0" baseline="0">
              <a:solidFill>
                <a:schemeClr val="dk1"/>
              </a:solidFill>
              <a:effectLst/>
              <a:latin typeface="+mn-lt"/>
              <a:ea typeface="+mn-ea"/>
              <a:cs typeface="+mn-cs"/>
            </a:rPr>
            <a:t>水道会計の準元利償還金算入額の減により、公営企業債等繰入額が減少したため、令和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年度は減少した。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起債の借入に当たっては交付税算入率の高い起債を選んで計画的に行っており、臨時財政対策債</a:t>
          </a:r>
          <a:r>
            <a:rPr kumimoji="1" lang="en-US" altLang="ja-JP" sz="1100" b="0" i="0" baseline="0">
              <a:solidFill>
                <a:schemeClr val="dk1"/>
              </a:solidFill>
              <a:effectLst/>
              <a:latin typeface="+mn-lt"/>
              <a:ea typeface="+mn-ea"/>
              <a:cs typeface="+mn-cs"/>
            </a:rPr>
            <a:t>100</a:t>
          </a:r>
          <a:r>
            <a:rPr kumimoji="1" lang="ja-JP" altLang="ja-JP" sz="1100" b="0" i="0" baseline="0">
              <a:solidFill>
                <a:schemeClr val="dk1"/>
              </a:solidFill>
              <a:effectLst/>
              <a:latin typeface="+mn-lt"/>
              <a:ea typeface="+mn-ea"/>
              <a:cs typeface="+mn-cs"/>
            </a:rPr>
            <a:t>％、旧合併特例事業債は</a:t>
          </a:r>
          <a:r>
            <a:rPr kumimoji="1" lang="en-US" altLang="ja-JP" sz="1100" b="0" i="0" baseline="0">
              <a:solidFill>
                <a:schemeClr val="dk1"/>
              </a:solidFill>
              <a:effectLst/>
              <a:latin typeface="+mn-lt"/>
              <a:ea typeface="+mn-ea"/>
              <a:cs typeface="+mn-cs"/>
            </a:rPr>
            <a:t>70</a:t>
          </a:r>
          <a:r>
            <a:rPr kumimoji="1" lang="ja-JP" altLang="ja-JP" sz="1100" b="0" i="0" baseline="0">
              <a:solidFill>
                <a:schemeClr val="dk1"/>
              </a:solidFill>
              <a:effectLst/>
              <a:latin typeface="+mn-lt"/>
              <a:ea typeface="+mn-ea"/>
              <a:cs typeface="+mn-cs"/>
            </a:rPr>
            <a:t>％の交付税措置があり算入公債費等</a:t>
          </a:r>
          <a:r>
            <a:rPr kumimoji="1" lang="en-US" altLang="ja-JP" sz="1100" b="0" i="0" baseline="0">
              <a:solidFill>
                <a:schemeClr val="dk1"/>
              </a:solidFill>
              <a:effectLst/>
              <a:latin typeface="+mn-lt"/>
              <a:ea typeface="+mn-ea"/>
              <a:cs typeface="+mn-cs"/>
            </a:rPr>
            <a:t>(B)</a:t>
          </a:r>
          <a:r>
            <a:rPr kumimoji="1" lang="ja-JP" altLang="ja-JP" sz="1100" b="0" i="0" baseline="0">
              <a:solidFill>
                <a:schemeClr val="dk1"/>
              </a:solidFill>
              <a:effectLst/>
              <a:latin typeface="+mn-lt"/>
              <a:ea typeface="+mn-ea"/>
              <a:cs typeface="+mn-cs"/>
            </a:rPr>
            <a:t>に計上されている。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今後も適量・適切な事業実施により実質公債費比率の抑制を図る。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数値なし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岡山県浅口市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年度においては、将来負担額</a:t>
          </a:r>
          <a:r>
            <a:rPr kumimoji="1" lang="en-US" altLang="ja-JP" sz="1100" b="0" i="0" baseline="0">
              <a:solidFill>
                <a:schemeClr val="dk1"/>
              </a:solidFill>
              <a:effectLst/>
              <a:latin typeface="+mn-lt"/>
              <a:ea typeface="+mn-ea"/>
              <a:cs typeface="+mn-cs"/>
            </a:rPr>
            <a:t>(A)</a:t>
          </a:r>
          <a:r>
            <a:rPr kumimoji="1" lang="ja-JP" altLang="ja-JP" sz="1100" b="0" i="0" baseline="0">
              <a:solidFill>
                <a:schemeClr val="dk1"/>
              </a:solidFill>
              <a:effectLst/>
              <a:latin typeface="+mn-lt"/>
              <a:ea typeface="+mn-ea"/>
              <a:cs typeface="+mn-cs"/>
            </a:rPr>
            <a:t>に対して充当可能財源等</a:t>
          </a:r>
          <a:r>
            <a:rPr kumimoji="1" lang="en-US" altLang="ja-JP" sz="1100" b="0" i="0" baseline="0">
              <a:solidFill>
                <a:schemeClr val="dk1"/>
              </a:solidFill>
              <a:effectLst/>
              <a:latin typeface="+mn-lt"/>
              <a:ea typeface="+mn-ea"/>
              <a:cs typeface="+mn-cs"/>
            </a:rPr>
            <a:t>(B)</a:t>
          </a:r>
          <a:r>
            <a:rPr kumimoji="1" lang="ja-JP" altLang="ja-JP" sz="1100" b="0" i="0" baseline="0">
              <a:solidFill>
                <a:schemeClr val="dk1"/>
              </a:solidFill>
              <a:effectLst/>
              <a:latin typeface="+mn-lt"/>
              <a:ea typeface="+mn-ea"/>
              <a:cs typeface="+mn-cs"/>
            </a:rPr>
            <a:t>が上回っているため、将来負担比率（分子）はマイナスとなっている。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今後も後世への負担を少しでも軽減するよう、新規に発行する地方債の抑制を行うとともに、交付税措置の高い地方債を選択し、計画的な借入を行うことにより、財政の健全化を図る。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岡山県浅口市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歳計余剰金（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千万円）等を財政調整基金へ積み立てた一方、財源不足等に対応するため、財政調整基金から取り崩し（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万円）を行ったことにより、財政調整基金は減少している。しかし、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都市公園等の整備</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を図るためなど複数の基金に積立を行ったため、基金全体としては増加している。</a:t>
          </a:r>
          <a:endParaRPr lang="ja-JP" altLang="ja-JP" sz="16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基金の使途の明確化を図るために、財政調整基金に限らず、個々の特定目的基金に積み立てていくことを予定している。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・合併振興基金：市民の一体感の醸成又は地域ごとの個性ある振興を図る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・学校施設等整備基金：学校施設等の整備を図る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・まちづくり基金：活力あるまちづくり及び地域づくりを推進する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都市公園</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整備基金：今後の整備事業等のため</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億円を積み立て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たため</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合併振興</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健康福祉センター整備事業（</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百万円）に充当したため減少</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寄島中学校跡地利活用</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基金：今後の事業のため</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千万</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円を積み立て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たため増加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・学校施設等整備基金：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学校施設整備事業等（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百万円）に充当したため減少</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都市公園等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施設整備基金：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都市公園</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の老朽化に伴う維持補修費等の増加に備え、令和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億円を積立予定</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・学校施設等整備基金：学校施設等の老朽化に伴う維持補修費等の増加に備え、令和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億円を積立予定</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寄島中学校跡地利活用基金：寄島中学校跡地利活用補助金の充当</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に備え、令和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円を積立予定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歳計余剰金（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万円）等を財政調整基金へ積み立てた一方、財源不足等に対応するため、取り崩し（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万円）を行ったことにより、減少している。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普通交付税の合併算定替による特例措置が令和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年度をもって終了し、公共施設等の老朽化対策に係る経費の増大、社会保障関係経費の増大も見込まれる。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こうした状況を踏まえると、今後、取り崩し額の増加は避けられないため、基金運用による利息収入等積立額を確保しつつ、財政運営に支障がでないよう残高の確保を図っていく。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普通交付税（臨時財政対策債償還基金費等）の追加交付分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を積み立てたことにより増加している。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年度に公的資金補償金免除繰上償還制度を活用し、公債費負担の軽減を図ったところである。今後も繰上償還等に備え、積み立てを行っていく。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岡山県浅口市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32,525
32,063
66.46
18,383,574
17,264,797
872,355
9,954,342
11,983,552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市内に中心となる産業がないこと等により財政基盤が弱く、全国市町村平均を下回っている。今後も徹底した歳出の見直しを実施するとともに、税の収納率向上を中心とする歳入確保に努める。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146050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4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125942</xdr:rowOff>
    </xdr:from>
    <xdr:to>
      <xdr:col>19</xdr:col>
      <xdr:colOff>133350</xdr:colOff>
      <xdr:row>42</xdr:row>
      <xdr:rowOff>146050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268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125942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067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85725</xdr:rowOff>
    </xdr:from>
    <xdr:to>
      <xdr:col>11</xdr:col>
      <xdr:colOff>31750</xdr:colOff>
      <xdr:row>42</xdr:row>
      <xdr:rowOff>105833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866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75142</xdr:rowOff>
    </xdr:from>
    <xdr:to>
      <xdr:col>15</xdr:col>
      <xdr:colOff>133350</xdr:colOff>
      <xdr:row>43</xdr:row>
      <xdr:rowOff>5292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161519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55033</xdr:rowOff>
    </xdr:from>
    <xdr:to>
      <xdr:col>11</xdr:col>
      <xdr:colOff>82550</xdr:colOff>
      <xdr:row>42</xdr:row>
      <xdr:rowOff>156633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121302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年度は、</a:t>
          </a:r>
          <a:r>
            <a:rPr kumimoji="1" lang="ja-JP" altLang="en-US" sz="1100" b="0" i="0" baseline="0">
              <a:solidFill>
                <a:schemeClr val="dk1"/>
              </a:solidFill>
              <a:effectLst/>
              <a:latin typeface="+mn-lt"/>
              <a:ea typeface="+mn-ea"/>
              <a:cs typeface="+mn-cs"/>
            </a:rPr>
            <a:t>普通交付税が</a:t>
          </a:r>
          <a:r>
            <a:rPr kumimoji="1" lang="ja-JP" altLang="ja-JP" sz="1100" b="0" i="0" baseline="0">
              <a:solidFill>
                <a:schemeClr val="dk1"/>
              </a:solidFill>
              <a:effectLst/>
              <a:latin typeface="+mn-lt"/>
              <a:ea typeface="+mn-ea"/>
              <a:cs typeface="+mn-cs"/>
            </a:rPr>
            <a:t>増加</a:t>
          </a:r>
          <a:r>
            <a:rPr kumimoji="1" lang="ja-JP" altLang="en-US" sz="1100" b="0" i="0" baseline="0">
              <a:solidFill>
                <a:schemeClr val="dk1"/>
              </a:solidFill>
              <a:effectLst/>
              <a:latin typeface="+mn-lt"/>
              <a:ea typeface="+mn-ea"/>
              <a:cs typeface="+mn-cs"/>
            </a:rPr>
            <a:t>したことにより</a:t>
          </a:r>
          <a:r>
            <a:rPr kumimoji="1" lang="ja-JP" altLang="ja-JP" sz="1100" b="0" i="0" baseline="0">
              <a:solidFill>
                <a:schemeClr val="dk1"/>
              </a:solidFill>
              <a:effectLst/>
              <a:latin typeface="+mn-lt"/>
              <a:ea typeface="+mn-ea"/>
              <a:cs typeface="+mn-cs"/>
            </a:rPr>
            <a:t>、前年度と比較して</a:t>
          </a:r>
          <a:r>
            <a:rPr kumimoji="1" lang="en-US" altLang="ja-JP" sz="1100" b="0" i="0" baseline="0">
              <a:solidFill>
                <a:schemeClr val="dk1"/>
              </a:solidFill>
              <a:effectLst/>
              <a:latin typeface="+mn-lt"/>
              <a:ea typeface="+mn-ea"/>
              <a:cs typeface="+mn-cs"/>
            </a:rPr>
            <a:t>0.4</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し、経常収支比率は</a:t>
          </a:r>
          <a:r>
            <a:rPr kumimoji="1" lang="en-US" altLang="ja-JP" sz="1100" b="0" i="0" baseline="0">
              <a:solidFill>
                <a:schemeClr val="dk1"/>
              </a:solidFill>
              <a:effectLst/>
              <a:latin typeface="+mn-lt"/>
              <a:ea typeface="+mn-ea"/>
              <a:cs typeface="+mn-cs"/>
            </a:rPr>
            <a:t>92.1%</a:t>
          </a:r>
          <a:r>
            <a:rPr kumimoji="1" lang="ja-JP" altLang="ja-JP" sz="1100" b="0" i="0" baseline="0">
              <a:solidFill>
                <a:schemeClr val="dk1"/>
              </a:solidFill>
              <a:effectLst/>
              <a:latin typeface="+mn-lt"/>
              <a:ea typeface="+mn-ea"/>
              <a:cs typeface="+mn-cs"/>
            </a:rPr>
            <a:t>となった。今後も市税等の大幅な増加は望めず、また、扶助費の増加が見込まれるため、今後も事務の効率化を図る中で、義務的経費を含め更なる削減が必要である。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162560</xdr:rowOff>
    </xdr:from>
    <xdr:to>
      <xdr:col>23</xdr:col>
      <xdr:colOff>133350</xdr:colOff>
      <xdr:row>64</xdr:row>
      <xdr:rowOff>23283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963910"/>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116010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1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157056</xdr:rowOff>
    </xdr:from>
    <xdr:to>
      <xdr:col>19</xdr:col>
      <xdr:colOff>133350</xdr:colOff>
      <xdr:row>64</xdr:row>
      <xdr:rowOff>23283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786956"/>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44044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7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103294</xdr:rowOff>
    </xdr:from>
    <xdr:to>
      <xdr:col>15</xdr:col>
      <xdr:colOff>82550</xdr:colOff>
      <xdr:row>62</xdr:row>
      <xdr:rowOff>157056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561744"/>
          <a:ext cx="889000" cy="22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77487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103294</xdr:rowOff>
    </xdr:from>
    <xdr:to>
      <xdr:col>11</xdr:col>
      <xdr:colOff>31750</xdr:colOff>
      <xdr:row>63</xdr:row>
      <xdr:rowOff>162560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561744"/>
          <a:ext cx="889000" cy="40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156227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128287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143933</xdr:rowOff>
    </xdr:from>
    <xdr:to>
      <xdr:col>19</xdr:col>
      <xdr:colOff>184150</xdr:colOff>
      <xdr:row>64</xdr:row>
      <xdr:rowOff>74083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58860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3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106256</xdr:rowOff>
    </xdr:from>
    <xdr:to>
      <xdr:col>15</xdr:col>
      <xdr:colOff>133350</xdr:colOff>
      <xdr:row>63</xdr:row>
      <xdr:rowOff>36406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46583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0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52494</xdr:rowOff>
    </xdr:from>
    <xdr:to>
      <xdr:col>11</xdr:col>
      <xdr:colOff>82550</xdr:colOff>
      <xdr:row>61</xdr:row>
      <xdr:rowOff>154094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138871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59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26687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[143,657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類似団体と比較して、人件費・物件費等の決算額が低くなっている要因として、ゴミ処理業務や消防業務等を一部事務組合で行っていることが挙げられる。一部事務組合の人件費・物件費等に充てる負担金を合計した場合、人口</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人当たりの金額は大幅に増加することになる。今後は、これらも含めた経費について抑制していく必要がある。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142629</xdr:rowOff>
    </xdr:from>
    <xdr:to>
      <xdr:col>23</xdr:col>
      <xdr:colOff>133350</xdr:colOff>
      <xdr:row>82</xdr:row>
      <xdr:rowOff>32888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30079"/>
          <a:ext cx="838200" cy="6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40637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70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142629</xdr:rowOff>
    </xdr:from>
    <xdr:to>
      <xdr:col>19</xdr:col>
      <xdr:colOff>133350</xdr:colOff>
      <xdr:row>81</xdr:row>
      <xdr:rowOff>149351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030079"/>
          <a:ext cx="889000" cy="6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70786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01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131654</xdr:rowOff>
    </xdr:from>
    <xdr:to>
      <xdr:col>15</xdr:col>
      <xdr:colOff>82550</xdr:colOff>
      <xdr:row>81</xdr:row>
      <xdr:rowOff>149351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19104"/>
          <a:ext cx="889000" cy="1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70902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0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115323</xdr:rowOff>
    </xdr:from>
    <xdr:to>
      <xdr:col>11</xdr:col>
      <xdr:colOff>31750</xdr:colOff>
      <xdr:row>81</xdr:row>
      <xdr:rowOff>131654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02773"/>
          <a:ext cx="889000" cy="16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34210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64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152728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1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153538</xdr:rowOff>
    </xdr:from>
    <xdr:to>
      <xdr:col>23</xdr:col>
      <xdr:colOff>184150</xdr:colOff>
      <xdr:row>82</xdr:row>
      <xdr:rowOff>83688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4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74815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6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91829</xdr:rowOff>
    </xdr:from>
    <xdr:to>
      <xdr:col>19</xdr:col>
      <xdr:colOff>184150</xdr:colOff>
      <xdr:row>82</xdr:row>
      <xdr:rowOff>21979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7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32156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481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98551</xdr:rowOff>
    </xdr:from>
    <xdr:to>
      <xdr:col>15</xdr:col>
      <xdr:colOff>133350</xdr:colOff>
      <xdr:row>82</xdr:row>
      <xdr:rowOff>28701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8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38878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54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80854</xdr:rowOff>
    </xdr:from>
    <xdr:to>
      <xdr:col>11</xdr:col>
      <xdr:colOff>82550</xdr:colOff>
      <xdr:row>82</xdr:row>
      <xdr:rowOff>11004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6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21181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37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64523</xdr:rowOff>
    </xdr:from>
    <xdr:to>
      <xdr:col>7</xdr:col>
      <xdr:colOff>31750</xdr:colOff>
      <xdr:row>81</xdr:row>
      <xdr:rowOff>166123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5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4850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20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7</a:t>
          </a:r>
          <a:r>
            <a:rPr kumimoji="1" lang="ja-JP" altLang="ja-JP"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月</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日のラスパイレス指数は、</a:t>
          </a:r>
          <a:r>
            <a:rPr kumimoji="1" lang="en-US" altLang="ja-JP" sz="1100" b="0" i="0" baseline="0">
              <a:solidFill>
                <a:schemeClr val="dk1"/>
              </a:solidFill>
              <a:effectLst/>
              <a:latin typeface="+mn-lt"/>
              <a:ea typeface="+mn-ea"/>
              <a:cs typeface="+mn-cs"/>
            </a:rPr>
            <a:t>100</a:t>
          </a:r>
          <a:r>
            <a:rPr kumimoji="1" lang="ja-JP" altLang="ja-JP" sz="1100" b="0" i="0" baseline="0">
              <a:solidFill>
                <a:schemeClr val="dk1"/>
              </a:solidFill>
              <a:effectLst/>
              <a:latin typeface="+mn-lt"/>
              <a:ea typeface="+mn-ea"/>
              <a:cs typeface="+mn-cs"/>
            </a:rPr>
            <a:t>を下回っており、前年度より</a:t>
          </a:r>
          <a:r>
            <a:rPr kumimoji="1" lang="en-US" altLang="ja-JP" sz="1100" b="0" i="0" baseline="0">
              <a:solidFill>
                <a:schemeClr val="dk1"/>
              </a:solidFill>
              <a:effectLst/>
              <a:latin typeface="+mn-lt"/>
              <a:ea typeface="+mn-ea"/>
              <a:cs typeface="+mn-cs"/>
            </a:rPr>
            <a:t>0.1</a:t>
          </a:r>
          <a:r>
            <a:rPr kumimoji="1" lang="ja-JP" altLang="ja-JP" sz="1100" b="0" i="0" baseline="0">
              <a:solidFill>
                <a:schemeClr val="dk1"/>
              </a:solidFill>
              <a:effectLst/>
              <a:latin typeface="+mn-lt"/>
              <a:ea typeface="+mn-ea"/>
              <a:cs typeface="+mn-cs"/>
            </a:rPr>
            <a:t>ポイント減少し類似団体平均と同水準となった。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今後も行財政改革への取り組みを通じて給与の適正化に努める。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85</xdr:row>
      <xdr:rowOff>169636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725650"/>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83656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85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169636</xdr:rowOff>
    </xdr:from>
    <xdr:to>
      <xdr:col>77</xdr:col>
      <xdr:colOff>44450</xdr:colOff>
      <xdr:row>86</xdr:row>
      <xdr:rowOff>118836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74288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118836</xdr:rowOff>
    </xdr:from>
    <xdr:to>
      <xdr:col>72</xdr:col>
      <xdr:colOff>203200</xdr:colOff>
      <xdr:row>86</xdr:row>
      <xdr:rowOff>153307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86353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153307</xdr:rowOff>
    </xdr:from>
    <xdr:to>
      <xdr:col>68</xdr:col>
      <xdr:colOff>152400</xdr:colOff>
      <xdr:row>87</xdr:row>
      <xdr:rowOff>85271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89800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73677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118836</xdr:rowOff>
    </xdr:from>
    <xdr:to>
      <xdr:col>77</xdr:col>
      <xdr:colOff>95250</xdr:colOff>
      <xdr:row>86</xdr:row>
      <xdr:rowOff>48986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33763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78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68036</xdr:rowOff>
    </xdr:from>
    <xdr:to>
      <xdr:col>73</xdr:col>
      <xdr:colOff>44450</xdr:colOff>
      <xdr:row>86</xdr:row>
      <xdr:rowOff>169636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102507</xdr:rowOff>
    </xdr:from>
    <xdr:to>
      <xdr:col>68</xdr:col>
      <xdr:colOff>203200</xdr:colOff>
      <xdr:row>87</xdr:row>
      <xdr:rowOff>32657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34471</xdr:rowOff>
    </xdr:from>
    <xdr:to>
      <xdr:col>64</xdr:col>
      <xdr:colOff>152400</xdr:colOff>
      <xdr:row>87</xdr:row>
      <xdr:rowOff>136071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120848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合併前から類似団体より少ない定数を維持してきたが、今後も更に合理的で効率的な行政運営を行うため、引き続き職員定数の抑制と計画的な定員管理を行う。</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144901</xdr:rowOff>
    </xdr:from>
    <xdr:to>
      <xdr:col>81</xdr:col>
      <xdr:colOff>44450</xdr:colOff>
      <xdr:row>61</xdr:row>
      <xdr:rowOff>2177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431901"/>
          <a:ext cx="838200" cy="2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105004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63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138006</xdr:rowOff>
    </xdr:from>
    <xdr:to>
      <xdr:col>77</xdr:col>
      <xdr:colOff>44450</xdr:colOff>
      <xdr:row>60</xdr:row>
      <xdr:rowOff>144901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425006"/>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29469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5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135709</xdr:rowOff>
    </xdr:from>
    <xdr:to>
      <xdr:col>72</xdr:col>
      <xdr:colOff>203200</xdr:colOff>
      <xdr:row>60</xdr:row>
      <xdr:rowOff>138006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422709"/>
          <a:ext cx="889000" cy="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17978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4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126516</xdr:rowOff>
    </xdr:from>
    <xdr:to>
      <xdr:col>68</xdr:col>
      <xdr:colOff>152400</xdr:colOff>
      <xdr:row>60</xdr:row>
      <xdr:rowOff>135709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413516"/>
          <a:ext cx="8890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11084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144615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122827</xdr:rowOff>
    </xdr:from>
    <xdr:to>
      <xdr:col>81</xdr:col>
      <xdr:colOff>95250</xdr:colOff>
      <xdr:row>61</xdr:row>
      <xdr:rowOff>52977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40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139354</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54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94101</xdr:rowOff>
    </xdr:from>
    <xdr:to>
      <xdr:col>77</xdr:col>
      <xdr:colOff>95250</xdr:colOff>
      <xdr:row>61</xdr:row>
      <xdr:rowOff>24251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8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34428</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49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87206</xdr:rowOff>
    </xdr:from>
    <xdr:to>
      <xdr:col>73</xdr:col>
      <xdr:colOff>44450</xdr:colOff>
      <xdr:row>61</xdr:row>
      <xdr:rowOff>17356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7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27533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43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84909</xdr:rowOff>
    </xdr:from>
    <xdr:to>
      <xdr:col>68</xdr:col>
      <xdr:colOff>203200</xdr:colOff>
      <xdr:row>61</xdr:row>
      <xdr:rowOff>15059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7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25236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4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75716</xdr:rowOff>
    </xdr:from>
    <xdr:to>
      <xdr:col>64</xdr:col>
      <xdr:colOff>152400</xdr:colOff>
      <xdr:row>61</xdr:row>
      <xdr:rowOff>5866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6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16043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3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年度は、</a:t>
          </a:r>
          <a:r>
            <a:rPr kumimoji="1" lang="ja-JP" altLang="en-US" sz="1100" b="0" i="0" baseline="0">
              <a:solidFill>
                <a:schemeClr val="dk1"/>
              </a:solidFill>
              <a:effectLst/>
              <a:latin typeface="+mn-lt"/>
              <a:ea typeface="+mn-ea"/>
              <a:cs typeface="+mn-cs"/>
            </a:rPr>
            <a:t>元利償還金の額</a:t>
          </a:r>
          <a:r>
            <a:rPr kumimoji="1" lang="ja-JP" altLang="ja-JP" sz="1100" b="0" i="0" baseline="0">
              <a:solidFill>
                <a:schemeClr val="dk1"/>
              </a:solidFill>
              <a:effectLst/>
              <a:latin typeface="+mn-lt"/>
              <a:ea typeface="+mn-ea"/>
              <a:cs typeface="+mn-cs"/>
            </a:rPr>
            <a:t>の減少</a:t>
          </a:r>
          <a:r>
            <a:rPr kumimoji="1" lang="ja-JP" altLang="en-US" sz="1100" b="0" i="0" baseline="0">
              <a:solidFill>
                <a:schemeClr val="dk1"/>
              </a:solidFill>
              <a:effectLst/>
              <a:latin typeface="+mn-lt"/>
              <a:ea typeface="+mn-ea"/>
              <a:cs typeface="+mn-cs"/>
            </a:rPr>
            <a:t>及び標準税収入額等・普通交付税額の増加</a:t>
          </a:r>
          <a:r>
            <a:rPr kumimoji="1" lang="ja-JP" altLang="ja-JP" sz="1100" b="0" i="0" baseline="0">
              <a:solidFill>
                <a:schemeClr val="dk1"/>
              </a:solidFill>
              <a:effectLst/>
              <a:latin typeface="+mn-lt"/>
              <a:ea typeface="+mn-ea"/>
              <a:cs typeface="+mn-cs"/>
            </a:rPr>
            <a:t>により、前年度より比率が低下した。今後の事業実施にあたっては、将来的な必要性、緊急性、行政効果を十分検討し、起債の抑制に努める。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3528</xdr:rowOff>
    </xdr:from>
    <xdr:to>
      <xdr:col>81</xdr:col>
      <xdr:colOff>44450</xdr:colOff>
      <xdr:row>39</xdr:row>
      <xdr:rowOff>43745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690078"/>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8060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43745</xdr:rowOff>
    </xdr:from>
    <xdr:to>
      <xdr:col>77</xdr:col>
      <xdr:colOff>44450</xdr:colOff>
      <xdr:row>39</xdr:row>
      <xdr:rowOff>83961</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73029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108955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6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83961</xdr:rowOff>
    </xdr:from>
    <xdr:to>
      <xdr:col>72</xdr:col>
      <xdr:colOff>203200</xdr:colOff>
      <xdr:row>40</xdr:row>
      <xdr:rowOff>100189</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770511"/>
          <a:ext cx="889000" cy="18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82144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100189</xdr:rowOff>
    </xdr:from>
    <xdr:to>
      <xdr:col>68</xdr:col>
      <xdr:colOff>152400</xdr:colOff>
      <xdr:row>41</xdr:row>
      <xdr:rowOff>103011</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958189"/>
          <a:ext cx="88900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94138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134355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124178</xdr:rowOff>
    </xdr:from>
    <xdr:to>
      <xdr:col>81</xdr:col>
      <xdr:colOff>95250</xdr:colOff>
      <xdr:row>39</xdr:row>
      <xdr:rowOff>54328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63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140705</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484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164395</xdr:rowOff>
    </xdr:from>
    <xdr:to>
      <xdr:col>77</xdr:col>
      <xdr:colOff>95250</xdr:colOff>
      <xdr:row>39</xdr:row>
      <xdr:rowOff>94545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6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104722</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44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33161</xdr:rowOff>
    </xdr:from>
    <xdr:to>
      <xdr:col>73</xdr:col>
      <xdr:colOff>44450</xdr:colOff>
      <xdr:row>39</xdr:row>
      <xdr:rowOff>134761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144938</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48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49389</xdr:rowOff>
    </xdr:from>
    <xdr:to>
      <xdr:col>68</xdr:col>
      <xdr:colOff>203200</xdr:colOff>
      <xdr:row>40</xdr:row>
      <xdr:rowOff>150989</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135766</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9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52211</xdr:rowOff>
    </xdr:from>
    <xdr:to>
      <xdr:col>64</xdr:col>
      <xdr:colOff>152400</xdr:colOff>
      <xdr:row>41</xdr:row>
      <xdr:rowOff>153811</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138588</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昨年度同様に将来負担はない。今後も新規に発行する地方債の抑制を行うとともに、交付税措置の高い地方債を選択し、計画的な借入を行うことにより、将来世代の負担の減少に努める。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49776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450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84938</xdr:rowOff>
    </xdr:from>
    <xdr:to>
      <xdr:col>73</xdr:col>
      <xdr:colOff>44450</xdr:colOff>
      <xdr:row>15</xdr:row>
      <xdr:rowOff>15088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25265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122580</xdr:rowOff>
    </xdr:from>
    <xdr:to>
      <xdr:col>68</xdr:col>
      <xdr:colOff>203200</xdr:colOff>
      <xdr:row>15</xdr:row>
      <xdr:rowOff>52730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62907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8560</xdr:rowOff>
    </xdr:from>
    <xdr:to>
      <xdr:col>64</xdr:col>
      <xdr:colOff>152400</xdr:colOff>
      <xdr:row>15</xdr:row>
      <xdr:rowOff>110160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120337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岡山県浅口市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32,525
32,063
66.46
18,383,574
17,264,797
872,355
9,954,342
11,983,552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類似団体と比較して、人件費に係る経常収支比率は同水準となっている。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年度は、</a:t>
          </a:r>
          <a:r>
            <a:rPr kumimoji="1" lang="ja-JP" altLang="en-US" sz="1100" b="0" i="0" baseline="0">
              <a:solidFill>
                <a:schemeClr val="dk1"/>
              </a:solidFill>
              <a:effectLst/>
              <a:latin typeface="+mn-lt"/>
              <a:ea typeface="+mn-ea"/>
              <a:cs typeface="+mn-cs"/>
            </a:rPr>
            <a:t>給与改定・退職者数の増加</a:t>
          </a:r>
          <a:r>
            <a:rPr kumimoji="1" lang="ja-JP" altLang="ja-JP" sz="1100" b="0" i="0" baseline="0">
              <a:solidFill>
                <a:schemeClr val="dk1"/>
              </a:solidFill>
              <a:effectLst/>
              <a:latin typeface="+mn-lt"/>
              <a:ea typeface="+mn-ea"/>
              <a:cs typeface="+mn-cs"/>
            </a:rPr>
            <a:t>により</a:t>
          </a:r>
          <a:r>
            <a:rPr kumimoji="1" lang="ja-JP" altLang="en-US" sz="1100" b="0" i="0" baseline="0">
              <a:solidFill>
                <a:schemeClr val="dk1"/>
              </a:solidFill>
              <a:effectLst/>
              <a:latin typeface="+mn-lt"/>
              <a:ea typeface="+mn-ea"/>
              <a:cs typeface="+mn-cs"/>
            </a:rPr>
            <a:t>職員給与費及び</a:t>
          </a:r>
          <a:r>
            <a:rPr kumimoji="1" lang="ja-JP" altLang="ja-JP" sz="1100" b="0" i="0" baseline="0">
              <a:solidFill>
                <a:schemeClr val="dk1"/>
              </a:solidFill>
              <a:effectLst/>
              <a:latin typeface="+mn-lt"/>
              <a:ea typeface="+mn-ea"/>
              <a:cs typeface="+mn-cs"/>
            </a:rPr>
            <a:t>退職金が前年度より</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合併後、定員数の抑制と計画的な定員管理、ゴミ処理業務や消防業務を一部事務組合で行っているが、今後も行財政改革への取り組みを通じて人件費の抑制に努める。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31750</xdr:rowOff>
    </xdr:from>
    <xdr:to>
      <xdr:col>24</xdr:col>
      <xdr:colOff>25400</xdr:colOff>
      <xdr:row>37</xdr:row>
      <xdr:rowOff>77470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754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29227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7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31750</xdr:rowOff>
    </xdr:from>
    <xdr:to>
      <xdr:col>19</xdr:col>
      <xdr:colOff>187325</xdr:colOff>
      <xdr:row>37</xdr:row>
      <xdr:rowOff>46990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754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92727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9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8890</xdr:rowOff>
    </xdr:from>
    <xdr:to>
      <xdr:col>15</xdr:col>
      <xdr:colOff>98425</xdr:colOff>
      <xdr:row>37</xdr:row>
      <xdr:rowOff>46990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525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8890</xdr:rowOff>
    </xdr:from>
    <xdr:to>
      <xdr:col>11</xdr:col>
      <xdr:colOff>9525</xdr:colOff>
      <xdr:row>37</xdr:row>
      <xdr:rowOff>62230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525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92727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43197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1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152400</xdr:rowOff>
    </xdr:from>
    <xdr:to>
      <xdr:col>20</xdr:col>
      <xdr:colOff>38100</xdr:colOff>
      <xdr:row>37</xdr:row>
      <xdr:rowOff>82550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67327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167640</xdr:rowOff>
    </xdr:from>
    <xdr:to>
      <xdr:col>15</xdr:col>
      <xdr:colOff>149225</xdr:colOff>
      <xdr:row>37</xdr:row>
      <xdr:rowOff>97790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82567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129540</xdr:rowOff>
    </xdr:from>
    <xdr:to>
      <xdr:col>11</xdr:col>
      <xdr:colOff>60325</xdr:colOff>
      <xdr:row>37</xdr:row>
      <xdr:rowOff>59690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11430</xdr:rowOff>
    </xdr:from>
    <xdr:to>
      <xdr:col>6</xdr:col>
      <xdr:colOff>171450</xdr:colOff>
      <xdr:row>37</xdr:row>
      <xdr:rowOff>113030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97807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類似団体平均を下回っているが、施設の管理運営等に係る経費が多額になっており、今後も事務事業の見直しや施設の統廃合等により経費の削減を図る。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43180</xdr:rowOff>
    </xdr:from>
    <xdr:to>
      <xdr:col>82</xdr:col>
      <xdr:colOff>107950</xdr:colOff>
      <xdr:row>16</xdr:row>
      <xdr:rowOff>58420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863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6367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2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107950</xdr:rowOff>
    </xdr:from>
    <xdr:to>
      <xdr:col>78</xdr:col>
      <xdr:colOff>69850</xdr:colOff>
      <xdr:row>16</xdr:row>
      <xdr:rowOff>43180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797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69850</xdr:rowOff>
    </xdr:from>
    <xdr:to>
      <xdr:col>73</xdr:col>
      <xdr:colOff>180975</xdr:colOff>
      <xdr:row>15</xdr:row>
      <xdr:rowOff>107950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41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69850</xdr:rowOff>
    </xdr:from>
    <xdr:to>
      <xdr:col>69</xdr:col>
      <xdr:colOff>92075</xdr:colOff>
      <xdr:row>15</xdr:row>
      <xdr:rowOff>123190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416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170197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24147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163830</xdr:rowOff>
    </xdr:from>
    <xdr:to>
      <xdr:col>78</xdr:col>
      <xdr:colOff>120650</xdr:colOff>
      <xdr:row>16</xdr:row>
      <xdr:rowOff>93980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104157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04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57150</xdr:rowOff>
    </xdr:from>
    <xdr:to>
      <xdr:col>74</xdr:col>
      <xdr:colOff>31750</xdr:colOff>
      <xdr:row>15</xdr:row>
      <xdr:rowOff>158750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19050</xdr:rowOff>
    </xdr:from>
    <xdr:to>
      <xdr:col>69</xdr:col>
      <xdr:colOff>142875</xdr:colOff>
      <xdr:row>15</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130827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72390</xdr:rowOff>
    </xdr:from>
    <xdr:to>
      <xdr:col>65</xdr:col>
      <xdr:colOff>53975</xdr:colOff>
      <xdr:row>16</xdr:row>
      <xdr:rowOff>2540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12717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類似団体と比較して、扶助費に係る経常収支比率は</a:t>
          </a:r>
          <a:r>
            <a:rPr kumimoji="1" lang="en-US" altLang="ja-JP" sz="1100" b="0" i="0" baseline="0">
              <a:solidFill>
                <a:schemeClr val="dk1"/>
              </a:solidFill>
              <a:effectLst/>
              <a:latin typeface="+mn-lt"/>
              <a:ea typeface="+mn-ea"/>
              <a:cs typeface="+mn-cs"/>
            </a:rPr>
            <a:t>0.1</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し、同水準となった。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6</a:t>
          </a:r>
          <a:r>
            <a:rPr kumimoji="1" lang="ja-JP" altLang="en-US" sz="1100" b="0" i="0" baseline="0">
              <a:solidFill>
                <a:schemeClr val="dk1"/>
              </a:solidFill>
              <a:effectLst/>
              <a:latin typeface="+mn-lt"/>
              <a:ea typeface="+mn-ea"/>
              <a:cs typeface="+mn-cs"/>
            </a:rPr>
            <a:t>年度</a:t>
          </a:r>
          <a:r>
            <a:rPr kumimoji="1" lang="ja-JP" altLang="ja-JP" sz="1100" b="0" i="0" baseline="0">
              <a:solidFill>
                <a:schemeClr val="dk1"/>
              </a:solidFill>
              <a:effectLst/>
              <a:latin typeface="+mn-lt"/>
              <a:ea typeface="+mn-ea"/>
              <a:cs typeface="+mn-cs"/>
            </a:rPr>
            <a:t>は、</a:t>
          </a:r>
          <a:r>
            <a:rPr kumimoji="1" lang="ja-JP" altLang="en-US" sz="1100" b="0" i="0" baseline="0">
              <a:solidFill>
                <a:schemeClr val="dk1"/>
              </a:solidFill>
              <a:effectLst/>
              <a:latin typeface="+mn-lt"/>
              <a:ea typeface="+mn-ea"/>
              <a:cs typeface="+mn-cs"/>
            </a:rPr>
            <a:t>定額減税しきれない方に対する調整給付金給付事業等</a:t>
          </a:r>
          <a:r>
            <a:rPr kumimoji="1" lang="ja-JP" altLang="ja-JP" sz="1100" b="0" i="0" baseline="0">
              <a:solidFill>
                <a:schemeClr val="dk1"/>
              </a:solidFill>
              <a:effectLst/>
              <a:latin typeface="+mn-lt"/>
              <a:ea typeface="+mn-ea"/>
              <a:cs typeface="+mn-cs"/>
            </a:rPr>
            <a:t>の増加によ</a:t>
          </a:r>
          <a:r>
            <a:rPr kumimoji="1" lang="ja-JP" altLang="en-US" sz="1100" b="0" i="0" baseline="0">
              <a:solidFill>
                <a:schemeClr val="dk1"/>
              </a:solidFill>
              <a:effectLst/>
              <a:latin typeface="+mn-lt"/>
              <a:ea typeface="+mn-ea"/>
              <a:cs typeface="+mn-cs"/>
            </a:rPr>
            <a:t>り扶助費全体が前年度より増加している。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今後も高齢化や障害者支援対策等による自然増が見込まれるため、経常経費全般の抑制に努める。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143328</xdr:rowOff>
    </xdr:from>
    <xdr:to>
      <xdr:col>24</xdr:col>
      <xdr:colOff>25400</xdr:colOff>
      <xdr:row>56</xdr:row>
      <xdr:rowOff>159657</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74452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109055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159657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613900"/>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32855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135165</xdr:rowOff>
    </xdr:from>
    <xdr:to>
      <xdr:col>15</xdr:col>
      <xdr:colOff>98425</xdr:colOff>
      <xdr:row>56</xdr:row>
      <xdr:rowOff>12700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5649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97262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135165</xdr:rowOff>
    </xdr:from>
    <xdr:to>
      <xdr:col>11</xdr:col>
      <xdr:colOff>9525</xdr:colOff>
      <xdr:row>55</xdr:row>
      <xdr:rowOff>167822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5649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64605</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108857</xdr:rowOff>
    </xdr:from>
    <xdr:to>
      <xdr:col>20</xdr:col>
      <xdr:colOff>38100</xdr:colOff>
      <xdr:row>57</xdr:row>
      <xdr:rowOff>39007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23784</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796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84365</xdr:rowOff>
    </xdr:from>
    <xdr:to>
      <xdr:col>11</xdr:col>
      <xdr:colOff>60325</xdr:colOff>
      <xdr:row>56</xdr:row>
      <xdr:rowOff>14515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24692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117022</xdr:rowOff>
    </xdr:from>
    <xdr:to>
      <xdr:col>6</xdr:col>
      <xdr:colOff>171450</xdr:colOff>
      <xdr:row>56</xdr:row>
      <xdr:rowOff>47172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57349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その他に係る経常収支比率は、類似団体内平均値を上回っており、前年度と比較し</a:t>
          </a:r>
          <a:r>
            <a:rPr kumimoji="1" lang="en-US" altLang="ja-JP" sz="1100" b="0" i="0" baseline="0">
              <a:solidFill>
                <a:schemeClr val="dk1"/>
              </a:solidFill>
              <a:effectLst/>
              <a:latin typeface="+mn-lt"/>
              <a:ea typeface="+mn-ea"/>
              <a:cs typeface="+mn-cs"/>
            </a:rPr>
            <a:t>0.6</a:t>
          </a:r>
          <a:r>
            <a:rPr kumimoji="1" lang="ja-JP" altLang="ja-JP" sz="1100" b="0" i="0" baseline="0">
              <a:solidFill>
                <a:schemeClr val="dk1"/>
              </a:solidFill>
              <a:effectLst/>
              <a:latin typeface="+mn-lt"/>
              <a:ea typeface="+mn-ea"/>
              <a:cs typeface="+mn-cs"/>
            </a:rPr>
            <a:t>ポイント増加した。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公共施設の老朽化による維持補修費の増加が見込まれるため、公共施設等総合管理計画に基づき、老朽化した施設の長寿命化等を行うことにより、経常費用の削減に努める。</a:t>
          </a:r>
          <a:endParaRPr lang="ja-JP" altLang="ja-JP" sz="1400">
            <a:effectLst/>
          </a:endParaRPr>
        </a:p>
        <a:p>
          <a:pPr eaLnBrk="1" fontAlgn="auto" latinLnBrk="0" hangingPunct="1"/>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その他は、維持補修費と繰出金が該当。</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58</xdr:row>
      <xdr:rowOff>66040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9187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85107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85090</xdr:rowOff>
    </xdr:from>
    <xdr:to>
      <xdr:col>78</xdr:col>
      <xdr:colOff>69850</xdr:colOff>
      <xdr:row>57</xdr:row>
      <xdr:rowOff>146050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8577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8907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3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24130</xdr:rowOff>
    </xdr:from>
    <xdr:to>
      <xdr:col>73</xdr:col>
      <xdr:colOff>180975</xdr:colOff>
      <xdr:row>57</xdr:row>
      <xdr:rowOff>85090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7967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24147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24130</xdr:rowOff>
    </xdr:from>
    <xdr:to>
      <xdr:col>69</xdr:col>
      <xdr:colOff>92075</xdr:colOff>
      <xdr:row>57</xdr:row>
      <xdr:rowOff>100330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7967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134637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15240</xdr:rowOff>
    </xdr:from>
    <xdr:to>
      <xdr:col>82</xdr:col>
      <xdr:colOff>158750</xdr:colOff>
      <xdr:row>58</xdr:row>
      <xdr:rowOff>116840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158767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95250</xdr:rowOff>
    </xdr:from>
    <xdr:to>
      <xdr:col>78</xdr:col>
      <xdr:colOff>120650</xdr:colOff>
      <xdr:row>58</xdr:row>
      <xdr:rowOff>25400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34290</xdr:rowOff>
    </xdr:from>
    <xdr:to>
      <xdr:col>74</xdr:col>
      <xdr:colOff>31750</xdr:colOff>
      <xdr:row>57</xdr:row>
      <xdr:rowOff>135890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120667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144780</xdr:rowOff>
    </xdr:from>
    <xdr:to>
      <xdr:col>69</xdr:col>
      <xdr:colOff>142875</xdr:colOff>
      <xdr:row>57</xdr:row>
      <xdr:rowOff>74930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135907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下水道事業会計への負担金等により、補助費等に係る経常収支比率は類似団体平均を上回っている。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市単独補助金についても、既に目的を終えたもの、効果の薄いもの、既得権化しているものについて、徹底した見直しとあり方の検討を行い、補助金額の削減を図る。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44704</xdr:rowOff>
    </xdr:from>
    <xdr:to>
      <xdr:col>82</xdr:col>
      <xdr:colOff>107950</xdr:colOff>
      <xdr:row>38</xdr:row>
      <xdr:rowOff>72136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55980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62992</xdr:rowOff>
    </xdr:from>
    <xdr:to>
      <xdr:col>78</xdr:col>
      <xdr:colOff>69850</xdr:colOff>
      <xdr:row>38</xdr:row>
      <xdr:rowOff>72136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5780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107967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49276</xdr:rowOff>
    </xdr:from>
    <xdr:to>
      <xdr:col>73</xdr:col>
      <xdr:colOff>180975</xdr:colOff>
      <xdr:row>38</xdr:row>
      <xdr:rowOff>62992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5643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49276</xdr:rowOff>
    </xdr:from>
    <xdr:to>
      <xdr:col>69</xdr:col>
      <xdr:colOff>92075</xdr:colOff>
      <xdr:row>38</xdr:row>
      <xdr:rowOff>113284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56437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126255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165354</xdr:rowOff>
    </xdr:from>
    <xdr:to>
      <xdr:col>82</xdr:col>
      <xdr:colOff>158750</xdr:colOff>
      <xdr:row>38</xdr:row>
      <xdr:rowOff>95504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137431</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21336</xdr:rowOff>
    </xdr:from>
    <xdr:to>
      <xdr:col>78</xdr:col>
      <xdr:colOff>120650</xdr:colOff>
      <xdr:row>38</xdr:row>
      <xdr:rowOff>122936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107713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622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12192</xdr:rowOff>
    </xdr:from>
    <xdr:to>
      <xdr:col>74</xdr:col>
      <xdr:colOff>31750</xdr:colOff>
      <xdr:row>38</xdr:row>
      <xdr:rowOff>113792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98569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169926</xdr:rowOff>
    </xdr:from>
    <xdr:to>
      <xdr:col>69</xdr:col>
      <xdr:colOff>142875</xdr:colOff>
      <xdr:row>38</xdr:row>
      <xdr:rowOff>100076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84853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62484</xdr:rowOff>
    </xdr:from>
    <xdr:to>
      <xdr:col>65</xdr:col>
      <xdr:colOff>53975</xdr:colOff>
      <xdr:row>38</xdr:row>
      <xdr:rowOff>164084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148861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66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過去からの起債抑制により、類似団体と比較して、公債費に係る経常収支比率は低くなっている</a:t>
          </a:r>
          <a:r>
            <a:rPr kumimoji="1" lang="ja-JP" altLang="en-US" sz="1100" b="0" i="0" baseline="0">
              <a:solidFill>
                <a:schemeClr val="dk1"/>
              </a:solidFill>
              <a:effectLst/>
              <a:latin typeface="+mn-lt"/>
              <a:ea typeface="+mn-ea"/>
              <a:cs typeface="+mn-cs"/>
            </a:rPr>
            <a:t>。</a:t>
          </a:r>
          <a:endParaRPr kumimoji="1"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今後</a:t>
          </a:r>
          <a:r>
            <a:rPr kumimoji="1" lang="ja-JP" altLang="en-US" sz="1100" b="0" i="0" baseline="0">
              <a:solidFill>
                <a:schemeClr val="dk1"/>
              </a:solidFill>
              <a:effectLst/>
              <a:latin typeface="+mn-lt"/>
              <a:ea typeface="+mn-ea"/>
              <a:cs typeface="+mn-cs"/>
            </a:rPr>
            <a:t>は大型事業へ充当するために発行した起債</a:t>
          </a:r>
          <a:r>
            <a:rPr kumimoji="1" lang="ja-JP" altLang="ja-JP" sz="1100" b="0" i="0" baseline="0">
              <a:solidFill>
                <a:schemeClr val="dk1"/>
              </a:solidFill>
              <a:effectLst/>
              <a:latin typeface="+mn-lt"/>
              <a:ea typeface="+mn-ea"/>
              <a:cs typeface="+mn-cs"/>
            </a:rPr>
            <a:t>の償還に伴う公債費の増加が予想されるため、適量・適切な事業実施により、引き続き水準を抑える。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104139</xdr:rowOff>
    </xdr:from>
    <xdr:to>
      <xdr:col>24</xdr:col>
      <xdr:colOff>25400</xdr:colOff>
      <xdr:row>77</xdr:row>
      <xdr:rowOff>16511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134339"/>
          <a:ext cx="8382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90188</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91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16511</xdr:rowOff>
    </xdr:from>
    <xdr:to>
      <xdr:col>19</xdr:col>
      <xdr:colOff>187325</xdr:colOff>
      <xdr:row>77</xdr:row>
      <xdr:rowOff>24130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2181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134620</xdr:rowOff>
    </xdr:from>
    <xdr:to>
      <xdr:col>15</xdr:col>
      <xdr:colOff>98425</xdr:colOff>
      <xdr:row>77</xdr:row>
      <xdr:rowOff>24130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1648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134620</xdr:rowOff>
    </xdr:from>
    <xdr:to>
      <xdr:col>11</xdr:col>
      <xdr:colOff>9525</xdr:colOff>
      <xdr:row>77</xdr:row>
      <xdr:rowOff>77470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1648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101616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69867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137161</xdr:rowOff>
    </xdr:from>
    <xdr:to>
      <xdr:col>20</xdr:col>
      <xdr:colOff>38100</xdr:colOff>
      <xdr:row>77</xdr:row>
      <xdr:rowOff>67311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77487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83820</xdr:rowOff>
    </xdr:from>
    <xdr:to>
      <xdr:col>11</xdr:col>
      <xdr:colOff>60325</xdr:colOff>
      <xdr:row>77</xdr:row>
      <xdr:rowOff>13970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24147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平成</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年度に分流式下水道に要する経費について、総務省通知を踏まえた繰出基準の適正化を行ったことにより、数値が悪化し、類似団体を上回っている。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89444</xdr:rowOff>
    </xdr:from>
    <xdr:to>
      <xdr:col>82</xdr:col>
      <xdr:colOff>107950</xdr:colOff>
      <xdr:row>81</xdr:row>
      <xdr:rowOff>11068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5294"/>
          <a:ext cx="0" cy="12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154595</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11068</xdr:rowOff>
    </xdr:from>
    <xdr:to>
      <xdr:col>82</xdr:col>
      <xdr:colOff>196850</xdr:colOff>
      <xdr:row>81</xdr:row>
      <xdr:rowOff>11068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4371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89444</xdr:rowOff>
    </xdr:from>
    <xdr:to>
      <xdr:col>82</xdr:col>
      <xdr:colOff>196850</xdr:colOff>
      <xdr:row>73</xdr:row>
      <xdr:rowOff>89444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115570</xdr:rowOff>
    </xdr:from>
    <xdr:to>
      <xdr:col>82</xdr:col>
      <xdr:colOff>107950</xdr:colOff>
      <xdr:row>77</xdr:row>
      <xdr:rowOff>161289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31722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122119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980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105592</xdr:rowOff>
    </xdr:from>
    <xdr:to>
      <xdr:col>82</xdr:col>
      <xdr:colOff>158750</xdr:colOff>
      <xdr:row>77</xdr:row>
      <xdr:rowOff>35742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110671</xdr:rowOff>
    </xdr:from>
    <xdr:to>
      <xdr:col>78</xdr:col>
      <xdr:colOff>69850</xdr:colOff>
      <xdr:row>77</xdr:row>
      <xdr:rowOff>115570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140871"/>
          <a:ext cx="889000" cy="17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20682</xdr:rowOff>
    </xdr:from>
    <xdr:to>
      <xdr:col>78</xdr:col>
      <xdr:colOff>120650</xdr:colOff>
      <xdr:row>76</xdr:row>
      <xdr:rowOff>122282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132460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819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151493</xdr:rowOff>
    </xdr:from>
    <xdr:to>
      <xdr:col>73</xdr:col>
      <xdr:colOff>180975</xdr:colOff>
      <xdr:row>76</xdr:row>
      <xdr:rowOff>110671</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010243"/>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107224</xdr:rowOff>
    </xdr:from>
    <xdr:to>
      <xdr:col>74</xdr:col>
      <xdr:colOff>31750</xdr:colOff>
      <xdr:row>76</xdr:row>
      <xdr:rowOff>37374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47551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73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151493</xdr:rowOff>
    </xdr:from>
    <xdr:to>
      <xdr:col>69</xdr:col>
      <xdr:colOff>92075</xdr:colOff>
      <xdr:row>77</xdr:row>
      <xdr:rowOff>37193</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010243"/>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95794</xdr:rowOff>
    </xdr:from>
    <xdr:to>
      <xdr:col>69</xdr:col>
      <xdr:colOff>142875</xdr:colOff>
      <xdr:row>75</xdr:row>
      <xdr:rowOff>25944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36121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5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139881</xdr:rowOff>
    </xdr:from>
    <xdr:to>
      <xdr:col>65</xdr:col>
      <xdr:colOff>53975</xdr:colOff>
      <xdr:row>76</xdr:row>
      <xdr:rowOff>70031</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80208</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76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82566</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64770</xdr:rowOff>
    </xdr:from>
    <xdr:to>
      <xdr:col>78</xdr:col>
      <xdr:colOff>120650</xdr:colOff>
      <xdr:row>77</xdr:row>
      <xdr:rowOff>166370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59871</xdr:rowOff>
    </xdr:from>
    <xdr:to>
      <xdr:col>74</xdr:col>
      <xdr:colOff>31750</xdr:colOff>
      <xdr:row>76</xdr:row>
      <xdr:rowOff>161471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146248</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17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100693</xdr:rowOff>
    </xdr:from>
    <xdr:to>
      <xdr:col>69</xdr:col>
      <xdr:colOff>142875</xdr:colOff>
      <xdr:row>76</xdr:row>
      <xdr:rowOff>30843</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95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15620</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04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157843</xdr:rowOff>
    </xdr:from>
    <xdr:to>
      <xdr:col>65</xdr:col>
      <xdr:colOff>53975</xdr:colOff>
      <xdr:row>77</xdr:row>
      <xdr:rowOff>87993</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72770</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27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岡山県浅口市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163487</xdr:rowOff>
    </xdr:from>
    <xdr:to>
      <xdr:col>29</xdr:col>
      <xdr:colOff>127000</xdr:colOff>
      <xdr:row>18</xdr:row>
      <xdr:rowOff>58395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25762"/>
          <a:ext cx="647700" cy="663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129265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48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58395</xdr:rowOff>
    </xdr:from>
    <xdr:to>
      <xdr:col>26</xdr:col>
      <xdr:colOff>50800</xdr:colOff>
      <xdr:row>18</xdr:row>
      <xdr:rowOff>99441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92120"/>
          <a:ext cx="698500" cy="410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149801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69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97599</xdr:rowOff>
    </xdr:from>
    <xdr:to>
      <xdr:col>22</xdr:col>
      <xdr:colOff>114300</xdr:colOff>
      <xdr:row>18</xdr:row>
      <xdr:rowOff>99441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231324"/>
          <a:ext cx="698500" cy="18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12057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0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97599</xdr:rowOff>
    </xdr:from>
    <xdr:to>
      <xdr:col>18</xdr:col>
      <xdr:colOff>177800</xdr:colOff>
      <xdr:row>18</xdr:row>
      <xdr:rowOff>127889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31324"/>
          <a:ext cx="698500" cy="302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33062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2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137541</xdr:rowOff>
    </xdr:from>
    <xdr:to>
      <xdr:col>15</xdr:col>
      <xdr:colOff>101600</xdr:colOff>
      <xdr:row>18</xdr:row>
      <xdr:rowOff>67691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9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77868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68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112687</xdr:rowOff>
    </xdr:from>
    <xdr:to>
      <xdr:col>29</xdr:col>
      <xdr:colOff>177800</xdr:colOff>
      <xdr:row>18</xdr:row>
      <xdr:rowOff>42837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749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84764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47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7595</xdr:rowOff>
    </xdr:from>
    <xdr:to>
      <xdr:col>26</xdr:col>
      <xdr:colOff>101600</xdr:colOff>
      <xdr:row>18</xdr:row>
      <xdr:rowOff>109195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41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93971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27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48641</xdr:rowOff>
    </xdr:from>
    <xdr:to>
      <xdr:col>22</xdr:col>
      <xdr:colOff>165100</xdr:colOff>
      <xdr:row>18</xdr:row>
      <xdr:rowOff>150241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823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135018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68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46799</xdr:rowOff>
    </xdr:from>
    <xdr:to>
      <xdr:col>19</xdr:col>
      <xdr:colOff>38100</xdr:colOff>
      <xdr:row>18</xdr:row>
      <xdr:rowOff>148399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80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133176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6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77089</xdr:rowOff>
    </xdr:from>
    <xdr:to>
      <xdr:col>15</xdr:col>
      <xdr:colOff>101600</xdr:colOff>
      <xdr:row>19</xdr:row>
      <xdr:rowOff>7239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10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163466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9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94473</xdr:rowOff>
    </xdr:from>
    <xdr:to>
      <xdr:col>29</xdr:col>
      <xdr:colOff>127000</xdr:colOff>
      <xdr:row>36</xdr:row>
      <xdr:rowOff>132845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7047723"/>
          <a:ext cx="647700" cy="38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36393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646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77491</xdr:rowOff>
    </xdr:from>
    <xdr:to>
      <xdr:col>26</xdr:col>
      <xdr:colOff>50800</xdr:colOff>
      <xdr:row>36</xdr:row>
      <xdr:rowOff>94473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030741"/>
          <a:ext cx="698500" cy="169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285981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553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77491</xdr:rowOff>
    </xdr:from>
    <xdr:to>
      <xdr:col>22</xdr:col>
      <xdr:colOff>114300</xdr:colOff>
      <xdr:row>36</xdr:row>
      <xdr:rowOff>83207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030741"/>
          <a:ext cx="698500" cy="5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313969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58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54273</xdr:rowOff>
    </xdr:from>
    <xdr:to>
      <xdr:col>18</xdr:col>
      <xdr:colOff>177800</xdr:colOff>
      <xdr:row>36</xdr:row>
      <xdr:rowOff>83207</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007523"/>
          <a:ext cx="698500" cy="28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16037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62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43273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82045</xdr:rowOff>
    </xdr:from>
    <xdr:to>
      <xdr:col>29</xdr:col>
      <xdr:colOff>177800</xdr:colOff>
      <xdr:row>37</xdr:row>
      <xdr:rowOff>12195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035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54122</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00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43673</xdr:rowOff>
    </xdr:from>
    <xdr:to>
      <xdr:col>26</xdr:col>
      <xdr:colOff>101600</xdr:colOff>
      <xdr:row>36</xdr:row>
      <xdr:rowOff>145273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9969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130050</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083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26691</xdr:rowOff>
    </xdr:from>
    <xdr:to>
      <xdr:col>22</xdr:col>
      <xdr:colOff>165100</xdr:colOff>
      <xdr:row>36</xdr:row>
      <xdr:rowOff>128291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979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113068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066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32407</xdr:rowOff>
    </xdr:from>
    <xdr:to>
      <xdr:col>19</xdr:col>
      <xdr:colOff>38100</xdr:colOff>
      <xdr:row>36</xdr:row>
      <xdr:rowOff>134007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985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118784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07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3473</xdr:rowOff>
    </xdr:from>
    <xdr:to>
      <xdr:col>15</xdr:col>
      <xdr:colOff>101600</xdr:colOff>
      <xdr:row>36</xdr:row>
      <xdr:rowOff>105073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956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89850</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043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岡山県浅口市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32,525
32,063
66.46
18,383,574
17,264,797
872,355
9,954,342
11,983,552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66268</xdr:rowOff>
    </xdr:from>
    <xdr:to>
      <xdr:col>24</xdr:col>
      <xdr:colOff>63500</xdr:colOff>
      <xdr:row>35</xdr:row>
      <xdr:rowOff>134480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67018"/>
          <a:ext cx="838200" cy="6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665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134480</xdr:rowOff>
    </xdr:from>
    <xdr:to>
      <xdr:col>19</xdr:col>
      <xdr:colOff>177800</xdr:colOff>
      <xdr:row>35</xdr:row>
      <xdr:rowOff>139954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35230"/>
          <a:ext cx="889000" cy="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31411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6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134988</xdr:rowOff>
    </xdr:from>
    <xdr:to>
      <xdr:col>15</xdr:col>
      <xdr:colOff>50800</xdr:colOff>
      <xdr:row>35</xdr:row>
      <xdr:rowOff>139954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135738"/>
          <a:ext cx="889000" cy="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56672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7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134988</xdr:rowOff>
    </xdr:from>
    <xdr:to>
      <xdr:col>10</xdr:col>
      <xdr:colOff>114300</xdr:colOff>
      <xdr:row>36</xdr:row>
      <xdr:rowOff>14465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35738"/>
          <a:ext cx="889000" cy="5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69765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72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330</xdr:rowOff>
    </xdr:from>
    <xdr:to>
      <xdr:col>6</xdr:col>
      <xdr:colOff>38100</xdr:colOff>
      <xdr:row>35</xdr:row>
      <xdr:rowOff>101930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118457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77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15468</xdr:rowOff>
    </xdr:from>
    <xdr:to>
      <xdr:col>24</xdr:col>
      <xdr:colOff>114300</xdr:colOff>
      <xdr:row>35</xdr:row>
      <xdr:rowOff>117068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1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165345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9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83680</xdr:rowOff>
    </xdr:from>
    <xdr:to>
      <xdr:col>20</xdr:col>
      <xdr:colOff>38100</xdr:colOff>
      <xdr:row>36</xdr:row>
      <xdr:rowOff>13830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8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4957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17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89154</xdr:rowOff>
    </xdr:from>
    <xdr:to>
      <xdr:col>15</xdr:col>
      <xdr:colOff>101600</xdr:colOff>
      <xdr:row>36</xdr:row>
      <xdr:rowOff>19304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8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10431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18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84188</xdr:rowOff>
    </xdr:from>
    <xdr:to>
      <xdr:col>10</xdr:col>
      <xdr:colOff>165100</xdr:colOff>
      <xdr:row>36</xdr:row>
      <xdr:rowOff>14338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8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5465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17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135115</xdr:rowOff>
    </xdr:from>
    <xdr:to>
      <xdr:col>6</xdr:col>
      <xdr:colOff>38100</xdr:colOff>
      <xdr:row>36</xdr:row>
      <xdr:rowOff>65265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3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56392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22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165227</xdr:rowOff>
    </xdr:from>
    <xdr:to>
      <xdr:col>24</xdr:col>
      <xdr:colOff>63500</xdr:colOff>
      <xdr:row>59</xdr:row>
      <xdr:rowOff>39703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10109327"/>
          <a:ext cx="838200" cy="4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3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11166</xdr:rowOff>
    </xdr:from>
    <xdr:to>
      <xdr:col>19</xdr:col>
      <xdr:colOff>177800</xdr:colOff>
      <xdr:row>59</xdr:row>
      <xdr:rowOff>39703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10126716"/>
          <a:ext cx="889000" cy="28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15963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11166</xdr:rowOff>
    </xdr:from>
    <xdr:to>
      <xdr:col>15</xdr:col>
      <xdr:colOff>50800</xdr:colOff>
      <xdr:row>59</xdr:row>
      <xdr:rowOff>34765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126716"/>
          <a:ext cx="889000" cy="2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167373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34765</xdr:rowOff>
    </xdr:from>
    <xdr:to>
      <xdr:col>10</xdr:col>
      <xdr:colOff>114300</xdr:colOff>
      <xdr:row>59</xdr:row>
      <xdr:rowOff>43749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150315"/>
          <a:ext cx="889000" cy="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49978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5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154714</xdr:rowOff>
    </xdr:from>
    <xdr:to>
      <xdr:col>6</xdr:col>
      <xdr:colOff>38100</xdr:colOff>
      <xdr:row>58</xdr:row>
      <xdr:rowOff>84864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101391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0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114427</xdr:rowOff>
    </xdr:from>
    <xdr:to>
      <xdr:col>24</xdr:col>
      <xdr:colOff>114300</xdr:colOff>
      <xdr:row>59</xdr:row>
      <xdr:rowOff>44577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1005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29354</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7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160353</xdr:rowOff>
    </xdr:from>
    <xdr:to>
      <xdr:col>20</xdr:col>
      <xdr:colOff>38100</xdr:colOff>
      <xdr:row>59</xdr:row>
      <xdr:rowOff>90503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1010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81630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19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131816</xdr:rowOff>
    </xdr:from>
    <xdr:to>
      <xdr:col>15</xdr:col>
      <xdr:colOff>101600</xdr:colOff>
      <xdr:row>59</xdr:row>
      <xdr:rowOff>61966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1007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53093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16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155415</xdr:rowOff>
    </xdr:from>
    <xdr:to>
      <xdr:col>10</xdr:col>
      <xdr:colOff>165100</xdr:colOff>
      <xdr:row>59</xdr:row>
      <xdr:rowOff>85565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9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76692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92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164399</xdr:rowOff>
    </xdr:from>
    <xdr:to>
      <xdr:col>6</xdr:col>
      <xdr:colOff>38100</xdr:colOff>
      <xdr:row>59</xdr:row>
      <xdr:rowOff>94549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10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85676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20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86874</xdr:rowOff>
    </xdr:from>
    <xdr:to>
      <xdr:col>24</xdr:col>
      <xdr:colOff>63500</xdr:colOff>
      <xdr:row>78</xdr:row>
      <xdr:rowOff>109486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59974"/>
          <a:ext cx="838200" cy="2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160774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9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109486</xdr:rowOff>
    </xdr:from>
    <xdr:to>
      <xdr:col>19</xdr:col>
      <xdr:colOff>177800</xdr:colOff>
      <xdr:row>78</xdr:row>
      <xdr:rowOff>112877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82586"/>
          <a:ext cx="889000" cy="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133723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6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110286</xdr:rowOff>
    </xdr:from>
    <xdr:to>
      <xdr:col>15</xdr:col>
      <xdr:colOff>50800</xdr:colOff>
      <xdr:row>78</xdr:row>
      <xdr:rowOff>112877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83386"/>
          <a:ext cx="8890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130979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6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109525</xdr:rowOff>
    </xdr:from>
    <xdr:to>
      <xdr:col>10</xdr:col>
      <xdr:colOff>114300</xdr:colOff>
      <xdr:row>78</xdr:row>
      <xdr:rowOff>110286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482625"/>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117188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129036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36074</xdr:rowOff>
    </xdr:from>
    <xdr:to>
      <xdr:col>24</xdr:col>
      <xdr:colOff>114300</xdr:colOff>
      <xdr:row>78</xdr:row>
      <xdr:rowOff>137674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0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122451</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24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58686</xdr:rowOff>
    </xdr:from>
    <xdr:to>
      <xdr:col>20</xdr:col>
      <xdr:colOff>38100</xdr:colOff>
      <xdr:row>78</xdr:row>
      <xdr:rowOff>160286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3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151413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24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62077</xdr:rowOff>
    </xdr:from>
    <xdr:to>
      <xdr:col>15</xdr:col>
      <xdr:colOff>101600</xdr:colOff>
      <xdr:row>78</xdr:row>
      <xdr:rowOff>163677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3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154804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27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59486</xdr:rowOff>
    </xdr:from>
    <xdr:to>
      <xdr:col>10</xdr:col>
      <xdr:colOff>165100</xdr:colOff>
      <xdr:row>78</xdr:row>
      <xdr:rowOff>161086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3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152213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25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58725</xdr:rowOff>
    </xdr:from>
    <xdr:to>
      <xdr:col>6</xdr:col>
      <xdr:colOff>38100</xdr:colOff>
      <xdr:row>78</xdr:row>
      <xdr:rowOff>160325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3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151452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24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134725</xdr:rowOff>
    </xdr:from>
    <xdr:to>
      <xdr:col>24</xdr:col>
      <xdr:colOff>63500</xdr:colOff>
      <xdr:row>97</xdr:row>
      <xdr:rowOff>68169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593925"/>
          <a:ext cx="838200" cy="10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51785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39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68169</xdr:rowOff>
    </xdr:from>
    <xdr:to>
      <xdr:col>19</xdr:col>
      <xdr:colOff>177800</xdr:colOff>
      <xdr:row>98</xdr:row>
      <xdr:rowOff>14982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698819"/>
          <a:ext cx="889000" cy="11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59047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46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65449</xdr:rowOff>
    </xdr:from>
    <xdr:to>
      <xdr:col>15</xdr:col>
      <xdr:colOff>50800</xdr:colOff>
      <xdr:row>98</xdr:row>
      <xdr:rowOff>14982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696099"/>
          <a:ext cx="889000" cy="120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137031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42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65449</xdr:rowOff>
    </xdr:from>
    <xdr:to>
      <xdr:col>10</xdr:col>
      <xdr:colOff>114300</xdr:colOff>
      <xdr:row>98</xdr:row>
      <xdr:rowOff>130535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696099"/>
          <a:ext cx="889000" cy="23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11073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298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134021</xdr:rowOff>
    </xdr:from>
    <xdr:to>
      <xdr:col>6</xdr:col>
      <xdr:colOff>38100</xdr:colOff>
      <xdr:row>98</xdr:row>
      <xdr:rowOff>64171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80698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53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83925</xdr:rowOff>
    </xdr:from>
    <xdr:to>
      <xdr:col>24</xdr:col>
      <xdr:colOff>114300</xdr:colOff>
      <xdr:row>97</xdr:row>
      <xdr:rowOff>14075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54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62352</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2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17369</xdr:rowOff>
    </xdr:from>
    <xdr:to>
      <xdr:col>20</xdr:col>
      <xdr:colOff>38100</xdr:colOff>
      <xdr:row>97</xdr:row>
      <xdr:rowOff>118969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4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110096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74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135632</xdr:rowOff>
    </xdr:from>
    <xdr:to>
      <xdr:col>15</xdr:col>
      <xdr:colOff>101600</xdr:colOff>
      <xdr:row>98</xdr:row>
      <xdr:rowOff>65782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76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56909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85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14649</xdr:rowOff>
    </xdr:from>
    <xdr:to>
      <xdr:col>10</xdr:col>
      <xdr:colOff>165100</xdr:colOff>
      <xdr:row>97</xdr:row>
      <xdr:rowOff>116249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4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107376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73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79735</xdr:rowOff>
    </xdr:from>
    <xdr:to>
      <xdr:col>6</xdr:col>
      <xdr:colOff>38100</xdr:colOff>
      <xdr:row>99</xdr:row>
      <xdr:rowOff>9885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8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1012</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7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66868</xdr:rowOff>
    </xdr:from>
    <xdr:to>
      <xdr:col>54</xdr:col>
      <xdr:colOff>189865</xdr:colOff>
      <xdr:row>37</xdr:row>
      <xdr:rowOff>118798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81818"/>
          <a:ext cx="1270" cy="108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122625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118798</xdr:rowOff>
    </xdr:from>
    <xdr:to>
      <xdr:col>55</xdr:col>
      <xdr:colOff>88900</xdr:colOff>
      <xdr:row>37</xdr:row>
      <xdr:rowOff>118798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6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13545</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5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66868</xdr:rowOff>
    </xdr:from>
    <xdr:to>
      <xdr:col>55</xdr:col>
      <xdr:colOff>88900</xdr:colOff>
      <xdr:row>31</xdr:row>
      <xdr:rowOff>66868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8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7501</xdr:rowOff>
    </xdr:from>
    <xdr:to>
      <xdr:col>55</xdr:col>
      <xdr:colOff>0</xdr:colOff>
      <xdr:row>35</xdr:row>
      <xdr:rowOff>132492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008251"/>
          <a:ext cx="838200" cy="12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161045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990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11168</xdr:rowOff>
    </xdr:from>
    <xdr:to>
      <xdr:col>55</xdr:col>
      <xdr:colOff>50800</xdr:colOff>
      <xdr:row>35</xdr:row>
      <xdr:rowOff>112768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132492</xdr:rowOff>
    </xdr:from>
    <xdr:to>
      <xdr:col>50</xdr:col>
      <xdr:colOff>114300</xdr:colOff>
      <xdr:row>35</xdr:row>
      <xdr:rowOff>133231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133242"/>
          <a:ext cx="889000" cy="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31346</xdr:rowOff>
    </xdr:from>
    <xdr:to>
      <xdr:col>50</xdr:col>
      <xdr:colOff>165100</xdr:colOff>
      <xdr:row>35</xdr:row>
      <xdr:rowOff>132946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149473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580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27252</xdr:rowOff>
    </xdr:from>
    <xdr:to>
      <xdr:col>45</xdr:col>
      <xdr:colOff>177800</xdr:colOff>
      <xdr:row>35</xdr:row>
      <xdr:rowOff>133231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6028002"/>
          <a:ext cx="889000" cy="10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21425</xdr:rowOff>
    </xdr:from>
    <xdr:to>
      <xdr:col>46</xdr:col>
      <xdr:colOff>38100</xdr:colOff>
      <xdr:row>35</xdr:row>
      <xdr:rowOff>123025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139552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57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115621</xdr:rowOff>
    </xdr:from>
    <xdr:to>
      <xdr:col>41</xdr:col>
      <xdr:colOff>50800</xdr:colOff>
      <xdr:row>35</xdr:row>
      <xdr:rowOff>27252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259121"/>
          <a:ext cx="889000" cy="768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63548</xdr:rowOff>
    </xdr:from>
    <xdr:to>
      <xdr:col>41</xdr:col>
      <xdr:colOff>101600</xdr:colOff>
      <xdr:row>35</xdr:row>
      <xdr:rowOff>165148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156275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15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121864</xdr:rowOff>
    </xdr:from>
    <xdr:to>
      <xdr:col>36</xdr:col>
      <xdr:colOff>165100</xdr:colOff>
      <xdr:row>31</xdr:row>
      <xdr:rowOff>52014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43141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358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128151</xdr:rowOff>
    </xdr:from>
    <xdr:to>
      <xdr:col>55</xdr:col>
      <xdr:colOff>50800</xdr:colOff>
      <xdr:row>35</xdr:row>
      <xdr:rowOff>58301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595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151028</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80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81692</xdr:rowOff>
    </xdr:from>
    <xdr:to>
      <xdr:col>50</xdr:col>
      <xdr:colOff>165100</xdr:colOff>
      <xdr:row>36</xdr:row>
      <xdr:rowOff>11842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08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2969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17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82431</xdr:rowOff>
    </xdr:from>
    <xdr:to>
      <xdr:col>46</xdr:col>
      <xdr:colOff>38100</xdr:colOff>
      <xdr:row>36</xdr:row>
      <xdr:rowOff>12581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08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3708</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17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147902</xdr:rowOff>
    </xdr:from>
    <xdr:to>
      <xdr:col>41</xdr:col>
      <xdr:colOff>101600</xdr:colOff>
      <xdr:row>35</xdr:row>
      <xdr:rowOff>78052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97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94579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5752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64821</xdr:rowOff>
    </xdr:from>
    <xdr:to>
      <xdr:col>36</xdr:col>
      <xdr:colOff>165100</xdr:colOff>
      <xdr:row>30</xdr:row>
      <xdr:rowOff>166421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20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11498</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4983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61077</xdr:rowOff>
    </xdr:from>
    <xdr:to>
      <xdr:col>55</xdr:col>
      <xdr:colOff>0</xdr:colOff>
      <xdr:row>57</xdr:row>
      <xdr:rowOff>96784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662277"/>
          <a:ext cx="838200" cy="207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118711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7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96784</xdr:rowOff>
    </xdr:from>
    <xdr:to>
      <xdr:col>50</xdr:col>
      <xdr:colOff>114300</xdr:colOff>
      <xdr:row>57</xdr:row>
      <xdr:rowOff>159291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869434"/>
          <a:ext cx="889000" cy="62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69722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2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156784</xdr:rowOff>
    </xdr:from>
    <xdr:to>
      <xdr:col>45</xdr:col>
      <xdr:colOff>177800</xdr:colOff>
      <xdr:row>57</xdr:row>
      <xdr:rowOff>159291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929434"/>
          <a:ext cx="889000" cy="2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104843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52992</xdr:rowOff>
    </xdr:from>
    <xdr:to>
      <xdr:col>41</xdr:col>
      <xdr:colOff>50800</xdr:colOff>
      <xdr:row>57</xdr:row>
      <xdr:rowOff>156784</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825642"/>
          <a:ext cx="889000" cy="10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95745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97686</xdr:rowOff>
    </xdr:from>
    <xdr:to>
      <xdr:col>36</xdr:col>
      <xdr:colOff>165100</xdr:colOff>
      <xdr:row>56</xdr:row>
      <xdr:rowOff>27836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44363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30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10277</xdr:rowOff>
    </xdr:from>
    <xdr:to>
      <xdr:col>55</xdr:col>
      <xdr:colOff>50800</xdr:colOff>
      <xdr:row>56</xdr:row>
      <xdr:rowOff>111877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61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160154</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589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45984</xdr:rowOff>
    </xdr:from>
    <xdr:to>
      <xdr:col>50</xdr:col>
      <xdr:colOff>165100</xdr:colOff>
      <xdr:row>57</xdr:row>
      <xdr:rowOff>147584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81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138711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911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108491</xdr:rowOff>
    </xdr:from>
    <xdr:to>
      <xdr:col>46</xdr:col>
      <xdr:colOff>38100</xdr:colOff>
      <xdr:row>58</xdr:row>
      <xdr:rowOff>38641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88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29768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97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105984</xdr:rowOff>
    </xdr:from>
    <xdr:to>
      <xdr:col>41</xdr:col>
      <xdr:colOff>101600</xdr:colOff>
      <xdr:row>58</xdr:row>
      <xdr:rowOff>36134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87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27261</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971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2192</xdr:rowOff>
    </xdr:from>
    <xdr:to>
      <xdr:col>36</xdr:col>
      <xdr:colOff>165100</xdr:colOff>
      <xdr:row>57</xdr:row>
      <xdr:rowOff>103792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77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94919</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86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65275</xdr:rowOff>
    </xdr:from>
    <xdr:to>
      <xdr:col>55</xdr:col>
      <xdr:colOff>0</xdr:colOff>
      <xdr:row>79</xdr:row>
      <xdr:rowOff>71937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609825"/>
          <a:ext cx="838200" cy="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10943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12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40249</xdr:rowOff>
    </xdr:from>
    <xdr:to>
      <xdr:col>50</xdr:col>
      <xdr:colOff>114300</xdr:colOff>
      <xdr:row>79</xdr:row>
      <xdr:rowOff>71937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584799"/>
          <a:ext cx="889000" cy="3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134757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16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40249</xdr:rowOff>
    </xdr:from>
    <xdr:to>
      <xdr:col>45</xdr:col>
      <xdr:colOff>177800</xdr:colOff>
      <xdr:row>79</xdr:row>
      <xdr:rowOff>62869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584799"/>
          <a:ext cx="889000" cy="2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146818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37396</xdr:rowOff>
    </xdr:from>
    <xdr:to>
      <xdr:col>41</xdr:col>
      <xdr:colOff>50800</xdr:colOff>
      <xdr:row>79</xdr:row>
      <xdr:rowOff>62869</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581946"/>
          <a:ext cx="889000" cy="2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126407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103722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14475</xdr:rowOff>
    </xdr:from>
    <xdr:to>
      <xdr:col>55</xdr:col>
      <xdr:colOff>50800</xdr:colOff>
      <xdr:row>79</xdr:row>
      <xdr:rowOff>116075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55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100852</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47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21137</xdr:rowOff>
    </xdr:from>
    <xdr:to>
      <xdr:col>50</xdr:col>
      <xdr:colOff>165100</xdr:colOff>
      <xdr:row>79</xdr:row>
      <xdr:rowOff>122737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56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113864</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65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160899</xdr:rowOff>
    </xdr:from>
    <xdr:to>
      <xdr:col>46</xdr:col>
      <xdr:colOff>38100</xdr:colOff>
      <xdr:row>79</xdr:row>
      <xdr:rowOff>91049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53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82176</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626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12069</xdr:rowOff>
    </xdr:from>
    <xdr:to>
      <xdr:col>41</xdr:col>
      <xdr:colOff>101600</xdr:colOff>
      <xdr:row>79</xdr:row>
      <xdr:rowOff>113669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55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104796</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64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158046</xdr:rowOff>
    </xdr:from>
    <xdr:to>
      <xdr:col>36</xdr:col>
      <xdr:colOff>165100</xdr:colOff>
      <xdr:row>79</xdr:row>
      <xdr:rowOff>88196</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53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79323</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623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3226</xdr:rowOff>
    </xdr:from>
    <xdr:to>
      <xdr:col>55</xdr:col>
      <xdr:colOff>0</xdr:colOff>
      <xdr:row>97</xdr:row>
      <xdr:rowOff>47168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290976"/>
          <a:ext cx="838200" cy="38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88789</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76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47168</xdr:rowOff>
    </xdr:from>
    <xdr:to>
      <xdr:col>50</xdr:col>
      <xdr:colOff>114300</xdr:colOff>
      <xdr:row>97</xdr:row>
      <xdr:rowOff>146329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677818"/>
          <a:ext cx="889000" cy="99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75798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19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129439</xdr:rowOff>
    </xdr:from>
    <xdr:to>
      <xdr:col>45</xdr:col>
      <xdr:colOff>177800</xdr:colOff>
      <xdr:row>97</xdr:row>
      <xdr:rowOff>146329</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760089"/>
          <a:ext cx="889000" cy="1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110659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2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84468</xdr:rowOff>
    </xdr:from>
    <xdr:to>
      <xdr:col>41</xdr:col>
      <xdr:colOff>50800</xdr:colOff>
      <xdr:row>97</xdr:row>
      <xdr:rowOff>129439</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715118"/>
          <a:ext cx="889000" cy="44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135411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129426</xdr:rowOff>
    </xdr:from>
    <xdr:to>
      <xdr:col>36</xdr:col>
      <xdr:colOff>165100</xdr:colOff>
      <xdr:row>96</xdr:row>
      <xdr:rowOff>59576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76103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19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123876</xdr:rowOff>
    </xdr:from>
    <xdr:to>
      <xdr:col>55</xdr:col>
      <xdr:colOff>50800</xdr:colOff>
      <xdr:row>95</xdr:row>
      <xdr:rowOff>54026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24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146753</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09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167818</xdr:rowOff>
    </xdr:from>
    <xdr:to>
      <xdr:col>50</xdr:col>
      <xdr:colOff>165100</xdr:colOff>
      <xdr:row>97</xdr:row>
      <xdr:rowOff>97968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62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89095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71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95529</xdr:rowOff>
    </xdr:from>
    <xdr:to>
      <xdr:col>46</xdr:col>
      <xdr:colOff>38100</xdr:colOff>
      <xdr:row>98</xdr:row>
      <xdr:rowOff>25679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72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16806</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81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78639</xdr:rowOff>
    </xdr:from>
    <xdr:to>
      <xdr:col>41</xdr:col>
      <xdr:colOff>101600</xdr:colOff>
      <xdr:row>98</xdr:row>
      <xdr:rowOff>8789</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70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171366</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80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33668</xdr:rowOff>
    </xdr:from>
    <xdr:to>
      <xdr:col>36</xdr:col>
      <xdr:colOff>165100</xdr:colOff>
      <xdr:row>97</xdr:row>
      <xdr:rowOff>135268</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66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126395</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75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24257</xdr:rowOff>
    </xdr:from>
    <xdr:to>
      <xdr:col>85</xdr:col>
      <xdr:colOff>127000</xdr:colOff>
      <xdr:row>39</xdr:row>
      <xdr:rowOff>41631</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710807"/>
          <a:ext cx="8382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23004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66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41631</xdr:rowOff>
    </xdr:from>
    <xdr:to>
      <xdr:col>81</xdr:col>
      <xdr:colOff>50800</xdr:colOff>
      <xdr:row>39</xdr:row>
      <xdr:rowOff>42469</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728181"/>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130789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30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25133</xdr:rowOff>
    </xdr:from>
    <xdr:to>
      <xdr:col>76</xdr:col>
      <xdr:colOff>114300</xdr:colOff>
      <xdr:row>39</xdr:row>
      <xdr:rowOff>42469</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11683"/>
          <a:ext cx="889000" cy="1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150830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16713</xdr:rowOff>
    </xdr:from>
    <xdr:to>
      <xdr:col>71</xdr:col>
      <xdr:colOff>177800</xdr:colOff>
      <xdr:row>39</xdr:row>
      <xdr:rowOff>25133</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03263"/>
          <a:ext cx="889000" cy="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128046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90919</xdr:rowOff>
    </xdr:from>
    <xdr:to>
      <xdr:col>67</xdr:col>
      <xdr:colOff>101600</xdr:colOff>
      <xdr:row>38</xdr:row>
      <xdr:rowOff>21069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37596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144907</xdr:rowOff>
    </xdr:from>
    <xdr:to>
      <xdr:col>85</xdr:col>
      <xdr:colOff>177800</xdr:colOff>
      <xdr:row>39</xdr:row>
      <xdr:rowOff>75057</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6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59834</xdr:rowOff>
    </xdr:from>
    <xdr:ext cx="378565"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74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162281</xdr:rowOff>
    </xdr:from>
    <xdr:to>
      <xdr:col>81</xdr:col>
      <xdr:colOff>101600</xdr:colOff>
      <xdr:row>39</xdr:row>
      <xdr:rowOff>92431</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7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83558</xdr:rowOff>
    </xdr:from>
    <xdr:ext cx="313932"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24333" y="67701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163119</xdr:rowOff>
    </xdr:from>
    <xdr:to>
      <xdr:col>76</xdr:col>
      <xdr:colOff>165100</xdr:colOff>
      <xdr:row>39</xdr:row>
      <xdr:rowOff>93269</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7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84396</xdr:rowOff>
    </xdr:from>
    <xdr:ext cx="313932"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35333" y="67709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145783</xdr:rowOff>
    </xdr:from>
    <xdr:to>
      <xdr:col>72</xdr:col>
      <xdr:colOff>38100</xdr:colOff>
      <xdr:row>39</xdr:row>
      <xdr:rowOff>75933</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6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67060</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14017" y="6753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137363</xdr:rowOff>
    </xdr:from>
    <xdr:to>
      <xdr:col>67</xdr:col>
      <xdr:colOff>101600</xdr:colOff>
      <xdr:row>39</xdr:row>
      <xdr:rowOff>67513</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5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58640</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5017" y="6745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24502</xdr:rowOff>
    </xdr:from>
    <xdr:to>
      <xdr:col>85</xdr:col>
      <xdr:colOff>127000</xdr:colOff>
      <xdr:row>77</xdr:row>
      <xdr:rowOff>50953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226152"/>
          <a:ext cx="838200" cy="2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149088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36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24502</xdr:rowOff>
    </xdr:from>
    <xdr:to>
      <xdr:col>81</xdr:col>
      <xdr:colOff>50800</xdr:colOff>
      <xdr:row>77</xdr:row>
      <xdr:rowOff>34723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226152"/>
          <a:ext cx="889000" cy="1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71287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75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34723</xdr:rowOff>
    </xdr:from>
    <xdr:to>
      <xdr:col>76</xdr:col>
      <xdr:colOff>114300</xdr:colOff>
      <xdr:row>77</xdr:row>
      <xdr:rowOff>72262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236373"/>
          <a:ext cx="889000" cy="37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89641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77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72262</xdr:rowOff>
    </xdr:from>
    <xdr:to>
      <xdr:col>71</xdr:col>
      <xdr:colOff>177800</xdr:colOff>
      <xdr:row>77</xdr:row>
      <xdr:rowOff>80983</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273912"/>
          <a:ext cx="889000" cy="8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97152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7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164714</xdr:rowOff>
    </xdr:from>
    <xdr:to>
      <xdr:col>67</xdr:col>
      <xdr:colOff>101600</xdr:colOff>
      <xdr:row>76</xdr:row>
      <xdr:rowOff>94864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111390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79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153</xdr:rowOff>
    </xdr:from>
    <xdr:to>
      <xdr:col>85</xdr:col>
      <xdr:colOff>177800</xdr:colOff>
      <xdr:row>77</xdr:row>
      <xdr:rowOff>101753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20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150030</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18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145152</xdr:rowOff>
    </xdr:from>
    <xdr:to>
      <xdr:col>81</xdr:col>
      <xdr:colOff>101600</xdr:colOff>
      <xdr:row>77</xdr:row>
      <xdr:rowOff>75302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17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66429</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26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155373</xdr:rowOff>
    </xdr:from>
    <xdr:to>
      <xdr:col>76</xdr:col>
      <xdr:colOff>165100</xdr:colOff>
      <xdr:row>77</xdr:row>
      <xdr:rowOff>85523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18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76650</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27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21462</xdr:rowOff>
    </xdr:from>
    <xdr:to>
      <xdr:col>72</xdr:col>
      <xdr:colOff>38100</xdr:colOff>
      <xdr:row>77</xdr:row>
      <xdr:rowOff>123062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22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114189</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31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30183</xdr:rowOff>
    </xdr:from>
    <xdr:to>
      <xdr:col>67</xdr:col>
      <xdr:colOff>101600</xdr:colOff>
      <xdr:row>77</xdr:row>
      <xdr:rowOff>131783</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23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122910</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32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164709</xdr:rowOff>
    </xdr:from>
    <xdr:to>
      <xdr:col>85</xdr:col>
      <xdr:colOff>127000</xdr:colOff>
      <xdr:row>98</xdr:row>
      <xdr:rowOff>22730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795359"/>
          <a:ext cx="838200" cy="2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31428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490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164709</xdr:rowOff>
    </xdr:from>
    <xdr:to>
      <xdr:col>81</xdr:col>
      <xdr:colOff>50800</xdr:colOff>
      <xdr:row>98</xdr:row>
      <xdr:rowOff>21386</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795359"/>
          <a:ext cx="889000" cy="28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142022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42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157302</xdr:rowOff>
    </xdr:from>
    <xdr:to>
      <xdr:col>76</xdr:col>
      <xdr:colOff>114300</xdr:colOff>
      <xdr:row>98</xdr:row>
      <xdr:rowOff>21386</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787952"/>
          <a:ext cx="889000" cy="3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139919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42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157302</xdr:rowOff>
    </xdr:from>
    <xdr:to>
      <xdr:col>71</xdr:col>
      <xdr:colOff>177800</xdr:colOff>
      <xdr:row>98</xdr:row>
      <xdr:rowOff>23836</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787952"/>
          <a:ext cx="889000" cy="37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112194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39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65821</xdr:rowOff>
    </xdr:from>
    <xdr:to>
      <xdr:col>67</xdr:col>
      <xdr:colOff>101600</xdr:colOff>
      <xdr:row>97</xdr:row>
      <xdr:rowOff>167421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9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47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143380</xdr:rowOff>
    </xdr:from>
    <xdr:to>
      <xdr:col>85</xdr:col>
      <xdr:colOff>177800</xdr:colOff>
      <xdr:row>98</xdr:row>
      <xdr:rowOff>73530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77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58307</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68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113909</xdr:rowOff>
    </xdr:from>
    <xdr:to>
      <xdr:col>81</xdr:col>
      <xdr:colOff>101600</xdr:colOff>
      <xdr:row>98</xdr:row>
      <xdr:rowOff>44059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74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35186</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837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142036</xdr:rowOff>
    </xdr:from>
    <xdr:to>
      <xdr:col>76</xdr:col>
      <xdr:colOff>165100</xdr:colOff>
      <xdr:row>98</xdr:row>
      <xdr:rowOff>72186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77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63313</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86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106502</xdr:rowOff>
    </xdr:from>
    <xdr:to>
      <xdr:col>72</xdr:col>
      <xdr:colOff>38100</xdr:colOff>
      <xdr:row>98</xdr:row>
      <xdr:rowOff>36652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73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27779</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82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144486</xdr:rowOff>
    </xdr:from>
    <xdr:to>
      <xdr:col>67</xdr:col>
      <xdr:colOff>101600</xdr:colOff>
      <xdr:row>98</xdr:row>
      <xdr:rowOff>74636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77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65763</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86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36830</xdr:rowOff>
    </xdr:from>
    <xdr:to>
      <xdr:col>116</xdr:col>
      <xdr:colOff>63500</xdr:colOff>
      <xdr:row>35</xdr:row>
      <xdr:rowOff>1900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5866130"/>
          <a:ext cx="838200" cy="13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5422</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349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36830</xdr:rowOff>
    </xdr:from>
    <xdr:to>
      <xdr:col>111</xdr:col>
      <xdr:colOff>177800</xdr:colOff>
      <xdr:row>34</xdr:row>
      <xdr:rowOff>158857</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0434300" y="5866130"/>
          <a:ext cx="889000" cy="122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94347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43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158857</xdr:rowOff>
    </xdr:from>
    <xdr:to>
      <xdr:col>107</xdr:col>
      <xdr:colOff>50800</xdr:colOff>
      <xdr:row>35</xdr:row>
      <xdr:rowOff>70846</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5988157"/>
          <a:ext cx="889000" cy="8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97319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44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70846</xdr:rowOff>
    </xdr:from>
    <xdr:to>
      <xdr:col>102</xdr:col>
      <xdr:colOff>114300</xdr:colOff>
      <xdr:row>36</xdr:row>
      <xdr:rowOff>82138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071596"/>
          <a:ext cx="889000" cy="18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120271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46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50267</xdr:rowOff>
    </xdr:from>
    <xdr:to>
      <xdr:col>98</xdr:col>
      <xdr:colOff>38100</xdr:colOff>
      <xdr:row>37</xdr:row>
      <xdr:rowOff>151867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142994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486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122550</xdr:rowOff>
    </xdr:from>
    <xdr:to>
      <xdr:col>116</xdr:col>
      <xdr:colOff>114300</xdr:colOff>
      <xdr:row>35</xdr:row>
      <xdr:rowOff>52700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595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145427</xdr:rowOff>
    </xdr:from>
    <xdr:ext cx="534377"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580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157480</xdr:rowOff>
    </xdr:from>
    <xdr:to>
      <xdr:col>112</xdr:col>
      <xdr:colOff>38100</xdr:colOff>
      <xdr:row>34</xdr:row>
      <xdr:rowOff>87630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581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32</xdr:row>
      <xdr:rowOff>104157</xdr:rowOff>
    </xdr:from>
    <xdr:ext cx="534377"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56111" y="559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108057</xdr:rowOff>
    </xdr:from>
    <xdr:to>
      <xdr:col>107</xdr:col>
      <xdr:colOff>101600</xdr:colOff>
      <xdr:row>35</xdr:row>
      <xdr:rowOff>38207</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593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33</xdr:row>
      <xdr:rowOff>54734</xdr:rowOff>
    </xdr:from>
    <xdr:ext cx="534377"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67111" y="571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20046</xdr:rowOff>
    </xdr:from>
    <xdr:to>
      <xdr:col>102</xdr:col>
      <xdr:colOff>165100</xdr:colOff>
      <xdr:row>35</xdr:row>
      <xdr:rowOff>121646</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02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33</xdr:row>
      <xdr:rowOff>138173</xdr:rowOff>
    </xdr:from>
    <xdr:ext cx="534377"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278111" y="579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31338</xdr:rowOff>
    </xdr:from>
    <xdr:to>
      <xdr:col>98</xdr:col>
      <xdr:colOff>38100</xdr:colOff>
      <xdr:row>36</xdr:row>
      <xdr:rowOff>132938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20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149465</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21428" y="597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165460</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66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70286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7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84917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52988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110084</xdr:rowOff>
    </xdr:from>
    <xdr:to>
      <xdr:col>98</xdr:col>
      <xdr:colOff>38100</xdr:colOff>
      <xdr:row>58</xdr:row>
      <xdr:rowOff>40234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56761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151907</xdr:rowOff>
    </xdr:from>
    <xdr:to>
      <xdr:col>116</xdr:col>
      <xdr:colOff>63500</xdr:colOff>
      <xdr:row>75</xdr:row>
      <xdr:rowOff>23914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839207"/>
          <a:ext cx="838200" cy="4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169991</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57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23914</xdr:rowOff>
    </xdr:from>
    <xdr:to>
      <xdr:col>111</xdr:col>
      <xdr:colOff>177800</xdr:colOff>
      <xdr:row>75</xdr:row>
      <xdr:rowOff>64994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882664"/>
          <a:ext cx="889000" cy="4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119837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97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64994</xdr:rowOff>
    </xdr:from>
    <xdr:to>
      <xdr:col>107</xdr:col>
      <xdr:colOff>50800</xdr:colOff>
      <xdr:row>75</xdr:row>
      <xdr:rowOff>79876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923744"/>
          <a:ext cx="889000" cy="1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127585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98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79876</xdr:rowOff>
    </xdr:from>
    <xdr:to>
      <xdr:col>102</xdr:col>
      <xdr:colOff>114300</xdr:colOff>
      <xdr:row>75</xdr:row>
      <xdr:rowOff>118920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938626"/>
          <a:ext cx="889000" cy="39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139428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99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66200</xdr:rowOff>
    </xdr:from>
    <xdr:to>
      <xdr:col>98</xdr:col>
      <xdr:colOff>38100</xdr:colOff>
      <xdr:row>75</xdr:row>
      <xdr:rowOff>167801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49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12877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70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101107</xdr:rowOff>
    </xdr:from>
    <xdr:to>
      <xdr:col>116</xdr:col>
      <xdr:colOff>114300</xdr:colOff>
      <xdr:row>75</xdr:row>
      <xdr:rowOff>31257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78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123984</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63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144564</xdr:rowOff>
    </xdr:from>
    <xdr:to>
      <xdr:col>112</xdr:col>
      <xdr:colOff>38100</xdr:colOff>
      <xdr:row>75</xdr:row>
      <xdr:rowOff>74714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8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91241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6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14194</xdr:rowOff>
    </xdr:from>
    <xdr:to>
      <xdr:col>107</xdr:col>
      <xdr:colOff>101600</xdr:colOff>
      <xdr:row>75</xdr:row>
      <xdr:rowOff>115794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87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132321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64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29076</xdr:rowOff>
    </xdr:from>
    <xdr:to>
      <xdr:col>102</xdr:col>
      <xdr:colOff>165100</xdr:colOff>
      <xdr:row>75</xdr:row>
      <xdr:rowOff>130676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88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147203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66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68120</xdr:rowOff>
    </xdr:from>
    <xdr:to>
      <xdr:col>98</xdr:col>
      <xdr:colOff>38100</xdr:colOff>
      <xdr:row>75</xdr:row>
      <xdr:rowOff>169720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92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160847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01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扶助費は、令和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年度に住民一人当たり</a:t>
          </a:r>
          <a:r>
            <a:rPr kumimoji="1" lang="en-US" altLang="ja-JP" sz="1100" b="0" i="0" baseline="0">
              <a:solidFill>
                <a:schemeClr val="dk1"/>
              </a:solidFill>
              <a:effectLst/>
              <a:latin typeface="+mn-lt"/>
              <a:ea typeface="+mn-ea"/>
              <a:cs typeface="+mn-cs"/>
            </a:rPr>
            <a:t>103,957</a:t>
          </a:r>
          <a:r>
            <a:rPr kumimoji="1" lang="ja-JP" altLang="ja-JP" sz="1100" b="0" i="0" baseline="0">
              <a:solidFill>
                <a:schemeClr val="dk1"/>
              </a:solidFill>
              <a:effectLst/>
              <a:latin typeface="+mn-lt"/>
              <a:ea typeface="+mn-ea"/>
              <a:cs typeface="+mn-cs"/>
            </a:rPr>
            <a:t>円となり、増加している。これは、</a:t>
          </a:r>
          <a:r>
            <a:rPr kumimoji="1" lang="ja-JP" altLang="en-US" sz="1100" b="0" i="0" baseline="0">
              <a:solidFill>
                <a:schemeClr val="dk1"/>
              </a:solidFill>
              <a:effectLst/>
              <a:latin typeface="+mn-lt"/>
              <a:ea typeface="+mn-ea"/>
              <a:cs typeface="+mn-cs"/>
            </a:rPr>
            <a:t>定額減税しきれない方に対する調整給付金給付事業</a:t>
          </a:r>
          <a:r>
            <a:rPr kumimoji="1" lang="ja-JP" altLang="ja-JP" sz="1100" b="0" i="0" baseline="0">
              <a:solidFill>
                <a:schemeClr val="dk1"/>
              </a:solidFill>
              <a:effectLst/>
              <a:latin typeface="+mn-lt"/>
              <a:ea typeface="+mn-ea"/>
              <a:cs typeface="+mn-cs"/>
            </a:rPr>
            <a:t>の皆増によるものである。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物件費は、令和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年度に住民一人当たり</a:t>
          </a:r>
          <a:r>
            <a:rPr kumimoji="1" lang="en-US" altLang="ja-JP" sz="1100" b="0" i="0" baseline="0">
              <a:solidFill>
                <a:schemeClr val="dk1"/>
              </a:solidFill>
              <a:effectLst/>
              <a:latin typeface="+mn-lt"/>
              <a:ea typeface="+mn-ea"/>
              <a:cs typeface="+mn-cs"/>
            </a:rPr>
            <a:t>56,650</a:t>
          </a:r>
          <a:r>
            <a:rPr kumimoji="1" lang="ja-JP" altLang="ja-JP" sz="1100" b="0" i="0" baseline="0">
              <a:solidFill>
                <a:schemeClr val="dk1"/>
              </a:solidFill>
              <a:effectLst/>
              <a:latin typeface="+mn-lt"/>
              <a:ea typeface="+mn-ea"/>
              <a:cs typeface="+mn-cs"/>
            </a:rPr>
            <a:t>円となり、</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している。これは、</a:t>
          </a:r>
          <a:r>
            <a:rPr kumimoji="1" lang="ja-JP" altLang="en-US" sz="1100" b="0" i="0" baseline="0">
              <a:solidFill>
                <a:schemeClr val="dk1"/>
              </a:solidFill>
              <a:effectLst/>
              <a:latin typeface="+mn-lt"/>
              <a:ea typeface="+mn-ea"/>
              <a:cs typeface="+mn-cs"/>
            </a:rPr>
            <a:t>光熱水費等の増加</a:t>
          </a:r>
          <a:r>
            <a:rPr kumimoji="1" lang="ja-JP" altLang="ja-JP" sz="1100" b="0" i="0" baseline="0">
              <a:solidFill>
                <a:schemeClr val="dk1"/>
              </a:solidFill>
              <a:effectLst/>
              <a:latin typeface="+mn-lt"/>
              <a:ea typeface="+mn-ea"/>
              <a:cs typeface="+mn-cs"/>
            </a:rPr>
            <a:t>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投資及び出資金は、令和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年度に住民一人当たり</a:t>
          </a:r>
          <a:r>
            <a:rPr kumimoji="1" lang="en-US" altLang="ja-JP" sz="1100" b="0" i="0" baseline="0">
              <a:solidFill>
                <a:schemeClr val="dk1"/>
              </a:solidFill>
              <a:effectLst/>
              <a:latin typeface="+mn-lt"/>
              <a:ea typeface="+mn-ea"/>
              <a:cs typeface="+mn-cs"/>
            </a:rPr>
            <a:t>14,264</a:t>
          </a:r>
          <a:r>
            <a:rPr kumimoji="1" lang="ja-JP" altLang="ja-JP" sz="1100" b="0" i="0" baseline="0">
              <a:solidFill>
                <a:schemeClr val="dk1"/>
              </a:solidFill>
              <a:effectLst/>
              <a:latin typeface="+mn-lt"/>
              <a:ea typeface="+mn-ea"/>
              <a:cs typeface="+mn-cs"/>
            </a:rPr>
            <a:t>円となり、</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している。これは、下水道事業会計出資金の</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によるものである。</a:t>
          </a:r>
          <a:endParaRPr kumimoji="1"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補助費等</a:t>
          </a:r>
          <a:r>
            <a:rPr kumimoji="1" lang="ja-JP" altLang="ja-JP" sz="1100" b="0" i="0" baseline="0">
              <a:solidFill>
                <a:schemeClr val="dk1"/>
              </a:solidFill>
              <a:effectLst/>
              <a:latin typeface="+mn-lt"/>
              <a:ea typeface="+mn-ea"/>
              <a:cs typeface="+mn-cs"/>
            </a:rPr>
            <a:t>は、令和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年度に住民一人当たり</a:t>
          </a:r>
          <a:r>
            <a:rPr kumimoji="1" lang="en-US" altLang="ja-JP" sz="1100" b="0" i="0" baseline="0">
              <a:solidFill>
                <a:schemeClr val="dk1"/>
              </a:solidFill>
              <a:effectLst/>
              <a:latin typeface="+mn-lt"/>
              <a:ea typeface="+mn-ea"/>
              <a:cs typeface="+mn-cs"/>
            </a:rPr>
            <a:t>94,849</a:t>
          </a:r>
          <a:r>
            <a:rPr kumimoji="1" lang="ja-JP" altLang="ja-JP" sz="1100" b="0" i="0" baseline="0">
              <a:solidFill>
                <a:schemeClr val="dk1"/>
              </a:solidFill>
              <a:effectLst/>
              <a:latin typeface="+mn-lt"/>
              <a:ea typeface="+mn-ea"/>
              <a:cs typeface="+mn-cs"/>
            </a:rPr>
            <a:t>円となり、増加している。これは、</a:t>
          </a:r>
          <a:r>
            <a:rPr kumimoji="1" lang="ja-JP" altLang="en-US" sz="1100" b="0" i="0" baseline="0">
              <a:solidFill>
                <a:schemeClr val="dk1"/>
              </a:solidFill>
              <a:effectLst/>
              <a:latin typeface="+mn-lt"/>
              <a:ea typeface="+mn-ea"/>
              <a:cs typeface="+mn-cs"/>
            </a:rPr>
            <a:t>西部衛生施設組合負担金の</a:t>
          </a:r>
          <a:r>
            <a:rPr kumimoji="1" lang="ja-JP" altLang="ja-JP" sz="1100" b="0" i="0" baseline="0">
              <a:solidFill>
                <a:schemeClr val="dk1"/>
              </a:solidFill>
              <a:effectLst/>
              <a:latin typeface="+mn-lt"/>
              <a:ea typeface="+mn-ea"/>
              <a:cs typeface="+mn-cs"/>
            </a:rPr>
            <a:t>増加によるものである。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今後も、事業の取捨選択を徹底していくことで、経費の削減を図る。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岡山県浅口市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32,525
32,063
66.46
18,383,574
17,264,797
872,355
9,954,342
11,983,552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139700</xdr:rowOff>
    </xdr:from>
    <xdr:to>
      <xdr:col>24</xdr:col>
      <xdr:colOff>63500</xdr:colOff>
      <xdr:row>35</xdr:row>
      <xdr:rowOff>156654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40450"/>
          <a:ext cx="838200" cy="1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129430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30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139700</xdr:rowOff>
    </xdr:from>
    <xdr:to>
      <xdr:col>19</xdr:col>
      <xdr:colOff>177800</xdr:colOff>
      <xdr:row>35</xdr:row>
      <xdr:rowOff>165798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40450"/>
          <a:ext cx="889000" cy="2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97426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6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165798</xdr:rowOff>
    </xdr:from>
    <xdr:to>
      <xdr:col>15</xdr:col>
      <xdr:colOff>50800</xdr:colOff>
      <xdr:row>36</xdr:row>
      <xdr:rowOff>5397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66548"/>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107713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168275</xdr:rowOff>
    </xdr:from>
    <xdr:to>
      <xdr:col>10</xdr:col>
      <xdr:colOff>114300</xdr:colOff>
      <xdr:row>36</xdr:row>
      <xdr:rowOff>5397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69025"/>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101617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105854</xdr:rowOff>
    </xdr:from>
    <xdr:to>
      <xdr:col>24</xdr:col>
      <xdr:colOff>114300</xdr:colOff>
      <xdr:row>36</xdr:row>
      <xdr:rowOff>36004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0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128731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58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88900</xdr:rowOff>
    </xdr:from>
    <xdr:to>
      <xdr:col>20</xdr:col>
      <xdr:colOff>38100</xdr:colOff>
      <xdr:row>36</xdr:row>
      <xdr:rowOff>19050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35577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6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114998</xdr:rowOff>
    </xdr:from>
    <xdr:to>
      <xdr:col>15</xdr:col>
      <xdr:colOff>101600</xdr:colOff>
      <xdr:row>36</xdr:row>
      <xdr:rowOff>45148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1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61675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9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126047</xdr:rowOff>
    </xdr:from>
    <xdr:to>
      <xdr:col>10</xdr:col>
      <xdr:colOff>165100</xdr:colOff>
      <xdr:row>36</xdr:row>
      <xdr:rowOff>56197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2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72724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0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117475</xdr:rowOff>
    </xdr:from>
    <xdr:to>
      <xdr:col>6</xdr:col>
      <xdr:colOff>38100</xdr:colOff>
      <xdr:row>36</xdr:row>
      <xdr:rowOff>47625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1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64152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9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116158</xdr:rowOff>
    </xdr:from>
    <xdr:to>
      <xdr:col>24</xdr:col>
      <xdr:colOff>63500</xdr:colOff>
      <xdr:row>58</xdr:row>
      <xdr:rowOff>37660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88808"/>
          <a:ext cx="838200" cy="9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141484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71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15372</xdr:rowOff>
    </xdr:from>
    <xdr:to>
      <xdr:col>19</xdr:col>
      <xdr:colOff>177800</xdr:colOff>
      <xdr:row>58</xdr:row>
      <xdr:rowOff>37660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59472"/>
          <a:ext cx="889000" cy="2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98613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10903</xdr:rowOff>
    </xdr:from>
    <xdr:to>
      <xdr:col>15</xdr:col>
      <xdr:colOff>50800</xdr:colOff>
      <xdr:row>58</xdr:row>
      <xdr:rowOff>15372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55003"/>
          <a:ext cx="889000" cy="4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98446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152841</xdr:rowOff>
    </xdr:from>
    <xdr:to>
      <xdr:col>10</xdr:col>
      <xdr:colOff>114300</xdr:colOff>
      <xdr:row>58</xdr:row>
      <xdr:rowOff>10903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82591"/>
          <a:ext cx="889000" cy="37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112935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139962</xdr:rowOff>
    </xdr:from>
    <xdr:to>
      <xdr:col>6</xdr:col>
      <xdr:colOff>38100</xdr:colOff>
      <xdr:row>55</xdr:row>
      <xdr:rowOff>70112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86639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65358</xdr:rowOff>
    </xdr:from>
    <xdr:to>
      <xdr:col>24</xdr:col>
      <xdr:colOff>114300</xdr:colOff>
      <xdr:row>57</xdr:row>
      <xdr:rowOff>166958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3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151735</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52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158310</xdr:rowOff>
    </xdr:from>
    <xdr:to>
      <xdr:col>20</xdr:col>
      <xdr:colOff>38100</xdr:colOff>
      <xdr:row>58</xdr:row>
      <xdr:rowOff>88460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3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79587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2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136022</xdr:rowOff>
    </xdr:from>
    <xdr:to>
      <xdr:col>15</xdr:col>
      <xdr:colOff>101600</xdr:colOff>
      <xdr:row>58</xdr:row>
      <xdr:rowOff>66172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57299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0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131553</xdr:rowOff>
    </xdr:from>
    <xdr:to>
      <xdr:col>10</xdr:col>
      <xdr:colOff>165100</xdr:colOff>
      <xdr:row>58</xdr:row>
      <xdr:rowOff>61703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0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52830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9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102041</xdr:rowOff>
    </xdr:from>
    <xdr:to>
      <xdr:col>6</xdr:col>
      <xdr:colOff>38100</xdr:colOff>
      <xdr:row>56</xdr:row>
      <xdr:rowOff>32191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3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23318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24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152321</xdr:rowOff>
    </xdr:from>
    <xdr:to>
      <xdr:col>24</xdr:col>
      <xdr:colOff>62865</xdr:colOff>
      <xdr:row>77</xdr:row>
      <xdr:rowOff>163179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153821"/>
          <a:ext cx="1270" cy="1211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167006</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368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163179</xdr:rowOff>
    </xdr:from>
    <xdr:to>
      <xdr:col>24</xdr:col>
      <xdr:colOff>152400</xdr:colOff>
      <xdr:row>77</xdr:row>
      <xdr:rowOff>163179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36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98998</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29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152321</xdr:rowOff>
    </xdr:from>
    <xdr:to>
      <xdr:col>24</xdr:col>
      <xdr:colOff>152400</xdr:colOff>
      <xdr:row>70</xdr:row>
      <xdr:rowOff>152321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153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83759</xdr:rowOff>
    </xdr:from>
    <xdr:to>
      <xdr:col>24</xdr:col>
      <xdr:colOff>63500</xdr:colOff>
      <xdr:row>77</xdr:row>
      <xdr:rowOff>29724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113959"/>
          <a:ext cx="838200" cy="117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95794</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7830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72917</xdr:rowOff>
    </xdr:from>
    <xdr:to>
      <xdr:col>24</xdr:col>
      <xdr:colOff>114300</xdr:colOff>
      <xdr:row>76</xdr:row>
      <xdr:rowOff>3066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93166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29724</xdr:rowOff>
    </xdr:from>
    <xdr:to>
      <xdr:col>19</xdr:col>
      <xdr:colOff>177800</xdr:colOff>
      <xdr:row>78</xdr:row>
      <xdr:rowOff>27572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231374"/>
          <a:ext cx="889000" cy="16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170357</xdr:rowOff>
    </xdr:from>
    <xdr:to>
      <xdr:col>20</xdr:col>
      <xdr:colOff>38100</xdr:colOff>
      <xdr:row>76</xdr:row>
      <xdr:rowOff>100507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02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117035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80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88170</xdr:rowOff>
    </xdr:from>
    <xdr:to>
      <xdr:col>15</xdr:col>
      <xdr:colOff>50800</xdr:colOff>
      <xdr:row>78</xdr:row>
      <xdr:rowOff>27572</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019300" y="13289820"/>
          <a:ext cx="889000" cy="110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103826</xdr:rowOff>
    </xdr:from>
    <xdr:to>
      <xdr:col>15</xdr:col>
      <xdr:colOff>101600</xdr:colOff>
      <xdr:row>77</xdr:row>
      <xdr:rowOff>33976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3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50502</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909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88170</xdr:rowOff>
    </xdr:from>
    <xdr:to>
      <xdr:col>10</xdr:col>
      <xdr:colOff>114300</xdr:colOff>
      <xdr:row>78</xdr:row>
      <xdr:rowOff>159665</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289820"/>
          <a:ext cx="889000" cy="24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14520</xdr:rowOff>
    </xdr:from>
    <xdr:to>
      <xdr:col>10</xdr:col>
      <xdr:colOff>165100</xdr:colOff>
      <xdr:row>76</xdr:row>
      <xdr:rowOff>116120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04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132646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81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80327</xdr:rowOff>
    </xdr:from>
    <xdr:to>
      <xdr:col>6</xdr:col>
      <xdr:colOff>38100</xdr:colOff>
      <xdr:row>78</xdr:row>
      <xdr:rowOff>10477</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81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27004</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057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32959</xdr:rowOff>
    </xdr:from>
    <xdr:to>
      <xdr:col>24</xdr:col>
      <xdr:colOff>114300</xdr:colOff>
      <xdr:row>76</xdr:row>
      <xdr:rowOff>134559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06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11386</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041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150374</xdr:rowOff>
    </xdr:from>
    <xdr:to>
      <xdr:col>20</xdr:col>
      <xdr:colOff>38100</xdr:colOff>
      <xdr:row>77</xdr:row>
      <xdr:rowOff>80524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18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71651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273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148222</xdr:rowOff>
    </xdr:from>
    <xdr:to>
      <xdr:col>15</xdr:col>
      <xdr:colOff>101600</xdr:colOff>
      <xdr:row>78</xdr:row>
      <xdr:rowOff>78372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34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69499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442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37370</xdr:rowOff>
    </xdr:from>
    <xdr:to>
      <xdr:col>10</xdr:col>
      <xdr:colOff>165100</xdr:colOff>
      <xdr:row>77</xdr:row>
      <xdr:rowOff>138970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2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130097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331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108865</xdr:rowOff>
    </xdr:from>
    <xdr:to>
      <xdr:col>6</xdr:col>
      <xdr:colOff>38100</xdr:colOff>
      <xdr:row>79</xdr:row>
      <xdr:rowOff>39015</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48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30142</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574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11709</xdr:rowOff>
    </xdr:from>
    <xdr:to>
      <xdr:col>24</xdr:col>
      <xdr:colOff>63500</xdr:colOff>
      <xdr:row>98</xdr:row>
      <xdr:rowOff>3099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642359"/>
          <a:ext cx="838200" cy="16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112323</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71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3099</xdr:rowOff>
    </xdr:from>
    <xdr:to>
      <xdr:col>19</xdr:col>
      <xdr:colOff>177800</xdr:colOff>
      <xdr:row>98</xdr:row>
      <xdr:rowOff>77788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805199"/>
          <a:ext cx="889000" cy="7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130852</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1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44602</xdr:rowOff>
    </xdr:from>
    <xdr:to>
      <xdr:col>15</xdr:col>
      <xdr:colOff>50800</xdr:colOff>
      <xdr:row>98</xdr:row>
      <xdr:rowOff>77788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019300" y="16675252"/>
          <a:ext cx="889000" cy="20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101630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38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44602</xdr:rowOff>
    </xdr:from>
    <xdr:to>
      <xdr:col>10</xdr:col>
      <xdr:colOff>114300</xdr:colOff>
      <xdr:row>98</xdr:row>
      <xdr:rowOff>51867</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675252"/>
          <a:ext cx="889000" cy="17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100423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73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105333</xdr:rowOff>
    </xdr:from>
    <xdr:to>
      <xdr:col>6</xdr:col>
      <xdr:colOff>38100</xdr:colOff>
      <xdr:row>98</xdr:row>
      <xdr:rowOff>35483</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52010</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51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132359</xdr:rowOff>
    </xdr:from>
    <xdr:to>
      <xdr:col>24</xdr:col>
      <xdr:colOff>114300</xdr:colOff>
      <xdr:row>97</xdr:row>
      <xdr:rowOff>62509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59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155236</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442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123749</xdr:rowOff>
    </xdr:from>
    <xdr:to>
      <xdr:col>20</xdr:col>
      <xdr:colOff>38100</xdr:colOff>
      <xdr:row>98</xdr:row>
      <xdr:rowOff>53899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75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45026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84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26988</xdr:rowOff>
    </xdr:from>
    <xdr:to>
      <xdr:col>15</xdr:col>
      <xdr:colOff>101600</xdr:colOff>
      <xdr:row>98</xdr:row>
      <xdr:rowOff>128588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82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119715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92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165252</xdr:rowOff>
    </xdr:from>
    <xdr:to>
      <xdr:col>10</xdr:col>
      <xdr:colOff>165100</xdr:colOff>
      <xdr:row>97</xdr:row>
      <xdr:rowOff>95402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62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111929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39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1067</xdr:rowOff>
    </xdr:from>
    <xdr:to>
      <xdr:col>6</xdr:col>
      <xdr:colOff>38100</xdr:colOff>
      <xdr:row>98</xdr:row>
      <xdr:rowOff>102667</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80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93794</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89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89570</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261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24473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19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42108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17289</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155102</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37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162255</xdr:rowOff>
    </xdr:from>
    <xdr:to>
      <xdr:col>55</xdr:col>
      <xdr:colOff>0</xdr:colOff>
      <xdr:row>57</xdr:row>
      <xdr:rowOff>168294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9639300" y="9934905"/>
          <a:ext cx="838200" cy="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120235</xdr:rowOff>
    </xdr:from>
    <xdr:ext cx="534377"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549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158636</xdr:rowOff>
    </xdr:from>
    <xdr:to>
      <xdr:col>50</xdr:col>
      <xdr:colOff>114300</xdr:colOff>
      <xdr:row>57</xdr:row>
      <xdr:rowOff>162255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8750300" y="9931286"/>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34567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72111" y="946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158636</xdr:rowOff>
    </xdr:from>
    <xdr:to>
      <xdr:col>45</xdr:col>
      <xdr:colOff>177800</xdr:colOff>
      <xdr:row>57</xdr:row>
      <xdr:rowOff>161131</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9931286"/>
          <a:ext cx="889000" cy="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41121</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161131</xdr:rowOff>
    </xdr:from>
    <xdr:to>
      <xdr:col>41</xdr:col>
      <xdr:colOff>50800</xdr:colOff>
      <xdr:row>57</xdr:row>
      <xdr:rowOff>162465</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9933781"/>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60304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51826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117494</xdr:rowOff>
    </xdr:from>
    <xdr:to>
      <xdr:col>55</xdr:col>
      <xdr:colOff>50800</xdr:colOff>
      <xdr:row>58</xdr:row>
      <xdr:rowOff>47644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989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95921</xdr:rowOff>
    </xdr:from>
    <xdr:ext cx="534377"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86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111455</xdr:rowOff>
    </xdr:from>
    <xdr:to>
      <xdr:col>50</xdr:col>
      <xdr:colOff>165100</xdr:colOff>
      <xdr:row>58</xdr:row>
      <xdr:rowOff>41605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988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32732</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372111" y="997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107836</xdr:rowOff>
    </xdr:from>
    <xdr:to>
      <xdr:col>46</xdr:col>
      <xdr:colOff>38100</xdr:colOff>
      <xdr:row>58</xdr:row>
      <xdr:rowOff>37986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988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29113</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483111" y="997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110331</xdr:rowOff>
    </xdr:from>
    <xdr:to>
      <xdr:col>41</xdr:col>
      <xdr:colOff>101600</xdr:colOff>
      <xdr:row>58</xdr:row>
      <xdr:rowOff>40481</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988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31608</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594111" y="997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111665</xdr:rowOff>
    </xdr:from>
    <xdr:to>
      <xdr:col>36</xdr:col>
      <xdr:colOff>165100</xdr:colOff>
      <xdr:row>58</xdr:row>
      <xdr:rowOff>41815</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98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32942</xdr:rowOff>
    </xdr:from>
    <xdr:ext cx="534377"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05111" y="9977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169360</xdr:rowOff>
    </xdr:from>
    <xdr:to>
      <xdr:col>55</xdr:col>
      <xdr:colOff>0</xdr:colOff>
      <xdr:row>79</xdr:row>
      <xdr:rowOff>4750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9639300" y="13542460"/>
          <a:ext cx="838200" cy="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13250</xdr:rowOff>
    </xdr:from>
    <xdr:ext cx="534377" cy="2590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304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4750</xdr:rowOff>
    </xdr:from>
    <xdr:to>
      <xdr:col>50</xdr:col>
      <xdr:colOff>114300</xdr:colOff>
      <xdr:row>79</xdr:row>
      <xdr:rowOff>11836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8750300" y="13549300"/>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77373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293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161779</xdr:rowOff>
    </xdr:from>
    <xdr:to>
      <xdr:col>45</xdr:col>
      <xdr:colOff>177800</xdr:colOff>
      <xdr:row>79</xdr:row>
      <xdr:rowOff>11836</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7861300" y="13534879"/>
          <a:ext cx="889000" cy="2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30033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483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124994</xdr:rowOff>
    </xdr:from>
    <xdr:to>
      <xdr:col>41</xdr:col>
      <xdr:colOff>50800</xdr:colOff>
      <xdr:row>78</xdr:row>
      <xdr:rowOff>161779</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a:off x="6972300" y="13326644"/>
          <a:ext cx="889000" cy="208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33996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72231</xdr:rowOff>
    </xdr:from>
    <xdr:to>
      <xdr:col>36</xdr:col>
      <xdr:colOff>165100</xdr:colOff>
      <xdr:row>77</xdr:row>
      <xdr:rowOff>2381</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18908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118560</xdr:rowOff>
    </xdr:from>
    <xdr:to>
      <xdr:col>55</xdr:col>
      <xdr:colOff>50800</xdr:colOff>
      <xdr:row>79</xdr:row>
      <xdr:rowOff>48710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349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33487</xdr:rowOff>
    </xdr:from>
    <xdr:ext cx="469744" cy="25904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340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125400</xdr:rowOff>
    </xdr:from>
    <xdr:to>
      <xdr:col>50</xdr:col>
      <xdr:colOff>165100</xdr:colOff>
      <xdr:row>79</xdr:row>
      <xdr:rowOff>55550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34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46677</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404428" y="1359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132486</xdr:rowOff>
    </xdr:from>
    <xdr:to>
      <xdr:col>46</xdr:col>
      <xdr:colOff>38100</xdr:colOff>
      <xdr:row>79</xdr:row>
      <xdr:rowOff>62636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350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53763</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515428" y="13598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110979</xdr:rowOff>
    </xdr:from>
    <xdr:to>
      <xdr:col>41</xdr:col>
      <xdr:colOff>101600</xdr:colOff>
      <xdr:row>79</xdr:row>
      <xdr:rowOff>41129</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348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32256</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626428" y="13576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74194</xdr:rowOff>
    </xdr:from>
    <xdr:to>
      <xdr:col>36</xdr:col>
      <xdr:colOff>165100</xdr:colOff>
      <xdr:row>78</xdr:row>
      <xdr:rowOff>4344</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327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166921</xdr:rowOff>
    </xdr:from>
    <xdr:ext cx="534377"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05111" y="1336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86944</xdr:rowOff>
    </xdr:from>
    <xdr:to>
      <xdr:col>55</xdr:col>
      <xdr:colOff>0</xdr:colOff>
      <xdr:row>96</xdr:row>
      <xdr:rowOff>141046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546144"/>
          <a:ext cx="8382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85095</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544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141046</xdr:rowOff>
    </xdr:from>
    <xdr:to>
      <xdr:col>50</xdr:col>
      <xdr:colOff>114300</xdr:colOff>
      <xdr:row>97</xdr:row>
      <xdr:rowOff>18262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600246"/>
          <a:ext cx="889000" cy="48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67936</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69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18262</xdr:rowOff>
    </xdr:from>
    <xdr:to>
      <xdr:col>45</xdr:col>
      <xdr:colOff>177800</xdr:colOff>
      <xdr:row>97</xdr:row>
      <xdr:rowOff>26899</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648912"/>
          <a:ext cx="889000" cy="8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74528</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86373</xdr:rowOff>
    </xdr:from>
    <xdr:to>
      <xdr:col>41</xdr:col>
      <xdr:colOff>50800</xdr:colOff>
      <xdr:row>97</xdr:row>
      <xdr:rowOff>26899</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6972300" y="16545573"/>
          <a:ext cx="889000" cy="11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76661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38879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36144</xdr:rowOff>
    </xdr:from>
    <xdr:to>
      <xdr:col>55</xdr:col>
      <xdr:colOff>50800</xdr:colOff>
      <xdr:row>96</xdr:row>
      <xdr:rowOff>137744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49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59021</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34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90246</xdr:rowOff>
    </xdr:from>
    <xdr:to>
      <xdr:col>50</xdr:col>
      <xdr:colOff>165100</xdr:colOff>
      <xdr:row>97</xdr:row>
      <xdr:rowOff>20396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54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36923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32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138912</xdr:rowOff>
    </xdr:from>
    <xdr:to>
      <xdr:col>46</xdr:col>
      <xdr:colOff>38100</xdr:colOff>
      <xdr:row>97</xdr:row>
      <xdr:rowOff>69062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59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60189</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69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147549</xdr:rowOff>
    </xdr:from>
    <xdr:to>
      <xdr:col>41</xdr:col>
      <xdr:colOff>101600</xdr:colOff>
      <xdr:row>97</xdr:row>
      <xdr:rowOff>77699</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60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68826</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69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35573</xdr:rowOff>
    </xdr:from>
    <xdr:to>
      <xdr:col>36</xdr:col>
      <xdr:colOff>165100</xdr:colOff>
      <xdr:row>96</xdr:row>
      <xdr:rowOff>137173</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49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153700</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27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7684</xdr:rowOff>
    </xdr:from>
    <xdr:to>
      <xdr:col>85</xdr:col>
      <xdr:colOff>127000</xdr:colOff>
      <xdr:row>36</xdr:row>
      <xdr:rowOff>101600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5481300" y="6008434"/>
          <a:ext cx="838200" cy="265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165269</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5994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7684</xdr:rowOff>
    </xdr:from>
    <xdr:to>
      <xdr:col>81</xdr:col>
      <xdr:colOff>50800</xdr:colOff>
      <xdr:row>35</xdr:row>
      <xdr:rowOff>120879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008434"/>
          <a:ext cx="889000" cy="11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113276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28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3569</xdr:rowOff>
    </xdr:from>
    <xdr:to>
      <xdr:col>76</xdr:col>
      <xdr:colOff>114300</xdr:colOff>
      <xdr:row>35</xdr:row>
      <xdr:rowOff>120879</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6004319"/>
          <a:ext cx="889000" cy="11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162539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3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3569</xdr:rowOff>
    </xdr:from>
    <xdr:to>
      <xdr:col>71</xdr:col>
      <xdr:colOff>177800</xdr:colOff>
      <xdr:row>36</xdr:row>
      <xdr:rowOff>153340</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6004319"/>
          <a:ext cx="889000" cy="32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163491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33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38341</xdr:rowOff>
    </xdr:from>
    <xdr:to>
      <xdr:col>67</xdr:col>
      <xdr:colOff>101600</xdr:colOff>
      <xdr:row>36</xdr:row>
      <xdr:rowOff>139941</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156468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9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50800</xdr:rowOff>
    </xdr:from>
    <xdr:to>
      <xdr:col>85</xdr:col>
      <xdr:colOff>177800</xdr:colOff>
      <xdr:row>36</xdr:row>
      <xdr:rowOff>152400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22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29227</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20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128334</xdr:rowOff>
    </xdr:from>
    <xdr:to>
      <xdr:col>81</xdr:col>
      <xdr:colOff>101600</xdr:colOff>
      <xdr:row>35</xdr:row>
      <xdr:rowOff>58484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595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75011</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573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70079</xdr:rowOff>
    </xdr:from>
    <xdr:to>
      <xdr:col>76</xdr:col>
      <xdr:colOff>165100</xdr:colOff>
      <xdr:row>36</xdr:row>
      <xdr:rowOff>229</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07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16756</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584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124219</xdr:rowOff>
    </xdr:from>
    <xdr:to>
      <xdr:col>72</xdr:col>
      <xdr:colOff>38100</xdr:colOff>
      <xdr:row>35</xdr:row>
      <xdr:rowOff>54369</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595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70896</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572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102540</xdr:rowOff>
    </xdr:from>
    <xdr:to>
      <xdr:col>67</xdr:col>
      <xdr:colOff>101600</xdr:colOff>
      <xdr:row>37</xdr:row>
      <xdr:rowOff>32690</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2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23817</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36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32313</xdr:rowOff>
    </xdr:from>
    <xdr:to>
      <xdr:col>85</xdr:col>
      <xdr:colOff>127000</xdr:colOff>
      <xdr:row>58</xdr:row>
      <xdr:rowOff>20958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5481300" y="9804963"/>
          <a:ext cx="838200" cy="16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134017</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563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6186</xdr:rowOff>
    </xdr:from>
    <xdr:to>
      <xdr:col>81</xdr:col>
      <xdr:colOff>50800</xdr:colOff>
      <xdr:row>58</xdr:row>
      <xdr:rowOff>20958</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4592300" y="9950286"/>
          <a:ext cx="889000" cy="1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142867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57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6186</xdr:rowOff>
    </xdr:from>
    <xdr:to>
      <xdr:col>76</xdr:col>
      <xdr:colOff>114300</xdr:colOff>
      <xdr:row>58</xdr:row>
      <xdr:rowOff>94111</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3703300" y="9950286"/>
          <a:ext cx="889000" cy="8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11313</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3432</xdr:rowOff>
    </xdr:from>
    <xdr:to>
      <xdr:col>71</xdr:col>
      <xdr:colOff>177800</xdr:colOff>
      <xdr:row>58</xdr:row>
      <xdr:rowOff>94111</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a:off x="12814300" y="9947532"/>
          <a:ext cx="889000" cy="90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7317</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44683</xdr:rowOff>
    </xdr:from>
    <xdr:to>
      <xdr:col>67</xdr:col>
      <xdr:colOff>101600</xdr:colOff>
      <xdr:row>57</xdr:row>
      <xdr:rowOff>146283</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162810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152963</xdr:rowOff>
    </xdr:from>
    <xdr:to>
      <xdr:col>85</xdr:col>
      <xdr:colOff>177800</xdr:colOff>
      <xdr:row>57</xdr:row>
      <xdr:rowOff>83113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75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131390</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73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141608</xdr:rowOff>
    </xdr:from>
    <xdr:to>
      <xdr:col>81</xdr:col>
      <xdr:colOff>101600</xdr:colOff>
      <xdr:row>58</xdr:row>
      <xdr:rowOff>71758</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91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62885</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1000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126836</xdr:rowOff>
    </xdr:from>
    <xdr:to>
      <xdr:col>76</xdr:col>
      <xdr:colOff>165100</xdr:colOff>
      <xdr:row>58</xdr:row>
      <xdr:rowOff>56986</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89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48113</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999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43311</xdr:rowOff>
    </xdr:from>
    <xdr:to>
      <xdr:col>72</xdr:col>
      <xdr:colOff>38100</xdr:colOff>
      <xdr:row>58</xdr:row>
      <xdr:rowOff>144911</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98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136038</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10080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124082</xdr:rowOff>
    </xdr:from>
    <xdr:to>
      <xdr:col>67</xdr:col>
      <xdr:colOff>101600</xdr:colOff>
      <xdr:row>58</xdr:row>
      <xdr:rowOff>54232</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89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45359</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98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8" name="災害復旧費グラフ枠">
          <a:extLst>
            <a:ext uri="{FF2B5EF4-FFF2-40B4-BE49-F238E27FC236}">
              <a16:creationId xmlns:a16="http://schemas.microsoft.com/office/drawing/2014/main" id="{00000000-0008-0000-0700-00007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0" name="災害復旧費最小値テキスト">
          <a:extLst>
            <a:ext uri="{FF2B5EF4-FFF2-40B4-BE49-F238E27FC236}">
              <a16:creationId xmlns:a16="http://schemas.microsoft.com/office/drawing/2014/main" id="{00000000-0008-0000-0700-000080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2" name="災害復旧費最大値テキスト">
          <a:extLst>
            <a:ext uri="{FF2B5EF4-FFF2-40B4-BE49-F238E27FC236}">
              <a16:creationId xmlns:a16="http://schemas.microsoft.com/office/drawing/2014/main" id="{00000000-0008-0000-0700-000082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24257</xdr:rowOff>
    </xdr:from>
    <xdr:to>
      <xdr:col>85</xdr:col>
      <xdr:colOff>127000</xdr:colOff>
      <xdr:row>79</xdr:row>
      <xdr:rowOff>41630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5481300" y="13568807"/>
          <a:ext cx="8382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21556</xdr:rowOff>
    </xdr:from>
    <xdr:ext cx="469744" cy="259045"/>
    <xdr:sp macro="" textlink="">
      <xdr:nvSpPr>
        <xdr:cNvPr id="645" name="災害復旧費平均値テキスト">
          <a:extLst>
            <a:ext uri="{FF2B5EF4-FFF2-40B4-BE49-F238E27FC236}">
              <a16:creationId xmlns:a16="http://schemas.microsoft.com/office/drawing/2014/main" id="{00000000-0008-0000-0700-000085020000}"/>
            </a:ext>
          </a:extLst>
        </xdr:cNvPr>
        <xdr:cNvSpPr txBox="1"/>
      </xdr:nvSpPr>
      <xdr:spPr>
        <a:xfrm>
          <a:off x="16370300" y="13223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41630</xdr:rowOff>
    </xdr:from>
    <xdr:to>
      <xdr:col>81</xdr:col>
      <xdr:colOff>50800</xdr:colOff>
      <xdr:row>79</xdr:row>
      <xdr:rowOff>42469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4592300" y="13586180"/>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130788</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46428" y="1316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25133</xdr:rowOff>
    </xdr:from>
    <xdr:to>
      <xdr:col>76</xdr:col>
      <xdr:colOff>114300</xdr:colOff>
      <xdr:row>79</xdr:row>
      <xdr:rowOff>42469</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3703300" y="13569683"/>
          <a:ext cx="889000" cy="1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150640</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16714</xdr:rowOff>
    </xdr:from>
    <xdr:to>
      <xdr:col>71</xdr:col>
      <xdr:colOff>177800</xdr:colOff>
      <xdr:row>79</xdr:row>
      <xdr:rowOff>25133</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2814300" y="13561264"/>
          <a:ext cx="889000" cy="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128007</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90767</xdr:rowOff>
    </xdr:from>
    <xdr:to>
      <xdr:col>67</xdr:col>
      <xdr:colOff>101600</xdr:colOff>
      <xdr:row>78</xdr:row>
      <xdr:rowOff>20917</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2763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37444</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144907</xdr:rowOff>
    </xdr:from>
    <xdr:to>
      <xdr:col>85</xdr:col>
      <xdr:colOff>177800</xdr:colOff>
      <xdr:row>79</xdr:row>
      <xdr:rowOff>75057</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6268700" y="1351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59834</xdr:rowOff>
    </xdr:from>
    <xdr:ext cx="378565" cy="259045"/>
    <xdr:sp macro="" textlink="">
      <xdr:nvSpPr>
        <xdr:cNvPr id="664" name="災害復旧費該当値テキスト">
          <a:extLst>
            <a:ext uri="{FF2B5EF4-FFF2-40B4-BE49-F238E27FC236}">
              <a16:creationId xmlns:a16="http://schemas.microsoft.com/office/drawing/2014/main" id="{00000000-0008-0000-0700-000098020000}"/>
            </a:ext>
          </a:extLst>
        </xdr:cNvPr>
        <xdr:cNvSpPr txBox="1"/>
      </xdr:nvSpPr>
      <xdr:spPr>
        <a:xfrm>
          <a:off x="16370300" y="13432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162280</xdr:rowOff>
    </xdr:from>
    <xdr:to>
      <xdr:col>81</xdr:col>
      <xdr:colOff>101600</xdr:colOff>
      <xdr:row>79</xdr:row>
      <xdr:rowOff>92430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5430500" y="1353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83557</xdr:rowOff>
    </xdr:from>
    <xdr:ext cx="313932"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5324333" y="136281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163119</xdr:rowOff>
    </xdr:from>
    <xdr:to>
      <xdr:col>76</xdr:col>
      <xdr:colOff>165100</xdr:colOff>
      <xdr:row>79</xdr:row>
      <xdr:rowOff>93269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4541500" y="1353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84396</xdr:rowOff>
    </xdr:from>
    <xdr:ext cx="313932"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4435333" y="136289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145783</xdr:rowOff>
    </xdr:from>
    <xdr:to>
      <xdr:col>72</xdr:col>
      <xdr:colOff>38100</xdr:colOff>
      <xdr:row>79</xdr:row>
      <xdr:rowOff>75933</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3652500" y="1351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67060</xdr:rowOff>
    </xdr:from>
    <xdr:ext cx="378565"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3514017" y="13611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137364</xdr:rowOff>
    </xdr:from>
    <xdr:to>
      <xdr:col>67</xdr:col>
      <xdr:colOff>101600</xdr:colOff>
      <xdr:row>79</xdr:row>
      <xdr:rowOff>67514</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2763500" y="1351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58641</xdr:rowOff>
    </xdr:from>
    <xdr:ext cx="378565"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625017" y="13603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8" name="公債費グラフ枠">
          <a:extLst>
            <a:ext uri="{FF2B5EF4-FFF2-40B4-BE49-F238E27FC236}">
              <a16:creationId xmlns:a16="http://schemas.microsoft.com/office/drawing/2014/main" id="{00000000-0008-0000-0700-0000B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700" name="公債費最小値テキスト">
          <a:extLst>
            <a:ext uri="{FF2B5EF4-FFF2-40B4-BE49-F238E27FC236}">
              <a16:creationId xmlns:a16="http://schemas.microsoft.com/office/drawing/2014/main" id="{00000000-0008-0000-0700-0000BC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702" name="公債費最大値テキスト">
          <a:extLst>
            <a:ext uri="{FF2B5EF4-FFF2-40B4-BE49-F238E27FC236}">
              <a16:creationId xmlns:a16="http://schemas.microsoft.com/office/drawing/2014/main" id="{00000000-0008-0000-0700-0000BE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24502</xdr:rowOff>
    </xdr:from>
    <xdr:to>
      <xdr:col>85</xdr:col>
      <xdr:colOff>127000</xdr:colOff>
      <xdr:row>97</xdr:row>
      <xdr:rowOff>50953</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5481300" y="16655152"/>
          <a:ext cx="838200" cy="2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149071</xdr:rowOff>
    </xdr:from>
    <xdr:ext cx="534377" cy="259045"/>
    <xdr:sp macro="" textlink="">
      <xdr:nvSpPr>
        <xdr:cNvPr id="705" name="公債費平均値テキスト">
          <a:extLst>
            <a:ext uri="{FF2B5EF4-FFF2-40B4-BE49-F238E27FC236}">
              <a16:creationId xmlns:a16="http://schemas.microsoft.com/office/drawing/2014/main" id="{00000000-0008-0000-0700-0000C1020000}"/>
            </a:ext>
          </a:extLst>
        </xdr:cNvPr>
        <xdr:cNvSpPr txBox="1"/>
      </xdr:nvSpPr>
      <xdr:spPr>
        <a:xfrm>
          <a:off x="16370300" y="16265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24502</xdr:rowOff>
    </xdr:from>
    <xdr:to>
      <xdr:col>81</xdr:col>
      <xdr:colOff>50800</xdr:colOff>
      <xdr:row>97</xdr:row>
      <xdr:rowOff>34723</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4592300" y="16655152"/>
          <a:ext cx="889000" cy="1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71271</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18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34723</xdr:rowOff>
    </xdr:from>
    <xdr:to>
      <xdr:col>76</xdr:col>
      <xdr:colOff>114300</xdr:colOff>
      <xdr:row>97</xdr:row>
      <xdr:rowOff>72262</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flipV="1">
          <a:off x="13703300" y="16665373"/>
          <a:ext cx="889000" cy="37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89640</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20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72262</xdr:rowOff>
    </xdr:from>
    <xdr:to>
      <xdr:col>71</xdr:col>
      <xdr:colOff>177800</xdr:colOff>
      <xdr:row>97</xdr:row>
      <xdr:rowOff>80983</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flipV="1">
          <a:off x="12814300" y="16702912"/>
          <a:ext cx="889000" cy="8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97136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21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164599</xdr:rowOff>
    </xdr:from>
    <xdr:to>
      <xdr:col>67</xdr:col>
      <xdr:colOff>101600</xdr:colOff>
      <xdr:row>96</xdr:row>
      <xdr:rowOff>94749</xdr:rowOff>
    </xdr:to>
    <xdr:sp macro="" textlink="">
      <xdr:nvSpPr>
        <xdr:cNvPr id="716" name="フローチャート: 判断 715">
          <a:extLst>
            <a:ext uri="{FF2B5EF4-FFF2-40B4-BE49-F238E27FC236}">
              <a16:creationId xmlns:a16="http://schemas.microsoft.com/office/drawing/2014/main" id="{00000000-0008-0000-0700-0000CC020000}"/>
            </a:ext>
          </a:extLst>
        </xdr:cNvPr>
        <xdr:cNvSpPr/>
      </xdr:nvSpPr>
      <xdr:spPr>
        <a:xfrm>
          <a:off x="12763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111276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2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153</xdr:rowOff>
    </xdr:from>
    <xdr:to>
      <xdr:col>85</xdr:col>
      <xdr:colOff>177800</xdr:colOff>
      <xdr:row>97</xdr:row>
      <xdr:rowOff>101753</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6268700" y="1663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150030</xdr:rowOff>
    </xdr:from>
    <xdr:ext cx="534377" cy="259045"/>
    <xdr:sp macro="" textlink="">
      <xdr:nvSpPr>
        <xdr:cNvPr id="724" name="公債費該当値テキスト">
          <a:extLst>
            <a:ext uri="{FF2B5EF4-FFF2-40B4-BE49-F238E27FC236}">
              <a16:creationId xmlns:a16="http://schemas.microsoft.com/office/drawing/2014/main" id="{00000000-0008-0000-0700-0000D4020000}"/>
            </a:ext>
          </a:extLst>
        </xdr:cNvPr>
        <xdr:cNvSpPr txBox="1"/>
      </xdr:nvSpPr>
      <xdr:spPr>
        <a:xfrm>
          <a:off x="16370300" y="16609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145152</xdr:rowOff>
    </xdr:from>
    <xdr:to>
      <xdr:col>81</xdr:col>
      <xdr:colOff>101600</xdr:colOff>
      <xdr:row>97</xdr:row>
      <xdr:rowOff>75302</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5430500" y="1660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66429</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5214111" y="1669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155373</xdr:rowOff>
    </xdr:from>
    <xdr:to>
      <xdr:col>76</xdr:col>
      <xdr:colOff>165100</xdr:colOff>
      <xdr:row>97</xdr:row>
      <xdr:rowOff>85523</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4541500" y="1661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76650</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4325111" y="16707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21462</xdr:rowOff>
    </xdr:from>
    <xdr:to>
      <xdr:col>72</xdr:col>
      <xdr:colOff>38100</xdr:colOff>
      <xdr:row>97</xdr:row>
      <xdr:rowOff>123062</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3652500" y="1665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114189</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3436111" y="1674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30183</xdr:rowOff>
    </xdr:from>
    <xdr:to>
      <xdr:col>67</xdr:col>
      <xdr:colOff>101600</xdr:colOff>
      <xdr:row>97</xdr:row>
      <xdr:rowOff>131783</xdr:rowOff>
    </xdr:to>
    <xdr:sp macro="" textlink="">
      <xdr:nvSpPr>
        <xdr:cNvPr id="731" name="楕円 730">
          <a:extLst>
            <a:ext uri="{FF2B5EF4-FFF2-40B4-BE49-F238E27FC236}">
              <a16:creationId xmlns:a16="http://schemas.microsoft.com/office/drawing/2014/main" id="{00000000-0008-0000-0700-0000DB020000}"/>
            </a:ext>
          </a:extLst>
        </xdr:cNvPr>
        <xdr:cNvSpPr/>
      </xdr:nvSpPr>
      <xdr:spPr>
        <a:xfrm>
          <a:off x="12763500" y="1666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122910</xdr:rowOff>
    </xdr:from>
    <xdr:ext cx="534377"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2547111" y="1675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7" name="諸支出金グラフ枠">
          <a:extLst>
            <a:ext uri="{FF2B5EF4-FFF2-40B4-BE49-F238E27FC236}">
              <a16:creationId xmlns:a16="http://schemas.microsoft.com/office/drawing/2014/main" id="{00000000-0008-0000-0700-0000F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9" name="諸支出金最小値テキスト">
          <a:extLst>
            <a:ext uri="{FF2B5EF4-FFF2-40B4-BE49-F238E27FC236}">
              <a16:creationId xmlns:a16="http://schemas.microsoft.com/office/drawing/2014/main" id="{00000000-0008-0000-0700-0000F7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61" name="諸支出金最大値テキスト">
          <a:extLst>
            <a:ext uri="{FF2B5EF4-FFF2-40B4-BE49-F238E27FC236}">
              <a16:creationId xmlns:a16="http://schemas.microsoft.com/office/drawing/2014/main" id="{00000000-0008-0000-0700-0000F9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4" name="諸支出金平均値テキスト">
          <a:extLst>
            <a:ext uri="{FF2B5EF4-FFF2-40B4-BE49-F238E27FC236}">
              <a16:creationId xmlns:a16="http://schemas.microsoft.com/office/drawing/2014/main" id="{00000000-0008-0000-0700-0000FC020000}"/>
            </a:ext>
          </a:extLst>
        </xdr:cNvPr>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5624</xdr:rowOff>
    </xdr:from>
    <xdr:to>
      <xdr:col>98</xdr:col>
      <xdr:colOff>38100</xdr:colOff>
      <xdr:row>39</xdr:row>
      <xdr:rowOff>107224</xdr:rowOff>
    </xdr:to>
    <xdr:sp macro="" textlink="">
      <xdr:nvSpPr>
        <xdr:cNvPr id="775" name="フローチャート: 判断 774">
          <a:extLst>
            <a:ext uri="{FF2B5EF4-FFF2-40B4-BE49-F238E27FC236}">
              <a16:creationId xmlns:a16="http://schemas.microsoft.com/office/drawing/2014/main" id="{00000000-0008-0000-0700-000007030000}"/>
            </a:ext>
          </a:extLst>
        </xdr:cNvPr>
        <xdr:cNvSpPr/>
      </xdr:nvSpPr>
      <xdr:spPr>
        <a:xfrm>
          <a:off x="18605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123751</xdr:rowOff>
    </xdr:from>
    <xdr:ext cx="378565"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7017" y="646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83" name="諸支出金該当値テキスト">
          <a:extLst>
            <a:ext uri="{FF2B5EF4-FFF2-40B4-BE49-F238E27FC236}">
              <a16:creationId xmlns:a16="http://schemas.microsoft.com/office/drawing/2014/main" id="{00000000-0008-0000-0700-00000F030000}"/>
            </a:ext>
          </a:extLst>
        </xdr:cNvPr>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90" name="楕円 789">
          <a:extLst>
            <a:ext uri="{FF2B5EF4-FFF2-40B4-BE49-F238E27FC236}">
              <a16:creationId xmlns:a16="http://schemas.microsoft.com/office/drawing/2014/main" id="{00000000-0008-0000-0700-000016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9" name="正方形/長方形 798">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6" name="前年度繰上充用金グラフ枠">
          <a:extLst>
            <a:ext uri="{FF2B5EF4-FFF2-40B4-BE49-F238E27FC236}">
              <a16:creationId xmlns:a16="http://schemas.microsoft.com/office/drawing/2014/main" id="{00000000-0008-0000-0700-00002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8" name="前年度繰上充用金最小値テキスト">
          <a:extLst>
            <a:ext uri="{FF2B5EF4-FFF2-40B4-BE49-F238E27FC236}">
              <a16:creationId xmlns:a16="http://schemas.microsoft.com/office/drawing/2014/main" id="{00000000-0008-0000-0700-00002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0" name="前年度繰上充用金最大値テキスト">
          <a:extLst>
            <a:ext uri="{FF2B5EF4-FFF2-40B4-BE49-F238E27FC236}">
              <a16:creationId xmlns:a16="http://schemas.microsoft.com/office/drawing/2014/main" id="{00000000-0008-0000-0700-00002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3" name="前年度繰上充用金平均値テキスト">
          <a:extLst>
            <a:ext uri="{FF2B5EF4-FFF2-40B4-BE49-F238E27FC236}">
              <a16:creationId xmlns:a16="http://schemas.microsoft.com/office/drawing/2014/main" id="{00000000-0008-0000-0700-00002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1" name="直線コネクタ 820">
          <a:extLst>
            <a:ext uri="{FF2B5EF4-FFF2-40B4-BE49-F238E27FC236}">
              <a16:creationId xmlns:a16="http://schemas.microsoft.com/office/drawing/2014/main" id="{00000000-0008-0000-0700-00003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フローチャート: 判断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2" name="前年度繰上充用金該当値テキスト">
          <a:extLst>
            <a:ext uri="{FF2B5EF4-FFF2-40B4-BE49-F238E27FC236}">
              <a16:creationId xmlns:a16="http://schemas.microsoft.com/office/drawing/2014/main" id="{00000000-0008-0000-0700-00004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1" name="正方形/長方形 840">
          <a:extLst>
            <a:ext uri="{FF2B5EF4-FFF2-40B4-BE49-F238E27FC236}">
              <a16:creationId xmlns:a16="http://schemas.microsoft.com/office/drawing/2014/main" id="{00000000-0008-0000-0700-00004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3" name="テキスト ボックス 842">
          <a:extLst>
            <a:ext uri="{FF2B5EF4-FFF2-40B4-BE49-F238E27FC236}">
              <a16:creationId xmlns:a16="http://schemas.microsoft.com/office/drawing/2014/main" id="{00000000-0008-0000-0700-00004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総務費が</a:t>
          </a:r>
          <a:r>
            <a:rPr kumimoji="1" lang="en-US" altLang="ja-JP" sz="1100" b="0" i="0" baseline="0">
              <a:solidFill>
                <a:schemeClr val="dk1"/>
              </a:solidFill>
              <a:effectLst/>
              <a:latin typeface="+mn-lt"/>
              <a:ea typeface="+mn-ea"/>
              <a:cs typeface="+mn-cs"/>
            </a:rPr>
            <a:t>71,179</a:t>
          </a:r>
          <a:r>
            <a:rPr kumimoji="1" lang="ja-JP" altLang="ja-JP" sz="1100" b="0" i="0" baseline="0">
              <a:solidFill>
                <a:schemeClr val="dk1"/>
              </a:solidFill>
              <a:effectLst/>
              <a:latin typeface="+mn-lt"/>
              <a:ea typeface="+mn-ea"/>
              <a:cs typeface="+mn-cs"/>
            </a:rPr>
            <a:t>円となり、前年度に比べ</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している。これは、</a:t>
          </a:r>
          <a:r>
            <a:rPr kumimoji="1" lang="ja-JP" altLang="en-US" sz="1100" b="0" i="0" baseline="0">
              <a:solidFill>
                <a:schemeClr val="dk1"/>
              </a:solidFill>
              <a:effectLst/>
              <a:latin typeface="+mn-lt"/>
              <a:ea typeface="+mn-ea"/>
              <a:cs typeface="+mn-cs"/>
            </a:rPr>
            <a:t>広域ネットワーク（</a:t>
          </a:r>
          <a:r>
            <a:rPr kumimoji="1" lang="en-US" altLang="ja-JP" sz="1100" b="0" i="0" baseline="0">
              <a:solidFill>
                <a:schemeClr val="dk1"/>
              </a:solidFill>
              <a:effectLst/>
              <a:latin typeface="+mn-lt"/>
              <a:ea typeface="+mn-ea"/>
              <a:cs typeface="+mn-cs"/>
            </a:rPr>
            <a:t>LPWA</a:t>
          </a:r>
          <a:r>
            <a:rPr kumimoji="1" lang="ja-JP" altLang="en-US" sz="1100" b="0" i="0" baseline="0">
              <a:solidFill>
                <a:schemeClr val="dk1"/>
              </a:solidFill>
              <a:effectLst/>
              <a:latin typeface="+mn-lt"/>
              <a:ea typeface="+mn-ea"/>
              <a:cs typeface="+mn-cs"/>
            </a:rPr>
            <a:t>）整備事業</a:t>
          </a:r>
          <a:r>
            <a:rPr kumimoji="1" lang="ja-JP" altLang="ja-JP" sz="1100" b="0" i="0" baseline="0">
              <a:solidFill>
                <a:schemeClr val="dk1"/>
              </a:solidFill>
              <a:effectLst/>
              <a:latin typeface="+mn-lt"/>
              <a:ea typeface="+mn-ea"/>
              <a:cs typeface="+mn-cs"/>
            </a:rPr>
            <a:t>の皆</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が主な要因である。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民生費が</a:t>
          </a:r>
          <a:r>
            <a:rPr kumimoji="1" lang="en-US" altLang="ja-JP" sz="1100" b="0" i="0" baseline="0">
              <a:solidFill>
                <a:schemeClr val="dk1"/>
              </a:solidFill>
              <a:effectLst/>
              <a:latin typeface="+mn-lt"/>
              <a:ea typeface="+mn-ea"/>
              <a:cs typeface="+mn-cs"/>
            </a:rPr>
            <a:t>179,873</a:t>
          </a:r>
          <a:r>
            <a:rPr kumimoji="1" lang="ja-JP" altLang="ja-JP" sz="1100" b="0" i="0" baseline="0">
              <a:solidFill>
                <a:schemeClr val="dk1"/>
              </a:solidFill>
              <a:effectLst/>
              <a:latin typeface="+mn-lt"/>
              <a:ea typeface="+mn-ea"/>
              <a:cs typeface="+mn-cs"/>
            </a:rPr>
            <a:t>円となり、前年度に比べ増加している。これは、</a:t>
          </a:r>
          <a:r>
            <a:rPr kumimoji="1" lang="ja-JP" altLang="en-US" sz="1100" b="0" i="0" baseline="0">
              <a:solidFill>
                <a:schemeClr val="dk1"/>
              </a:solidFill>
              <a:effectLst/>
              <a:latin typeface="+mn-lt"/>
              <a:ea typeface="+mn-ea"/>
              <a:cs typeface="+mn-cs"/>
            </a:rPr>
            <a:t>定額減税しきれない方に対する調整給付金給付事業</a:t>
          </a:r>
          <a:r>
            <a:rPr kumimoji="1" lang="ja-JP" altLang="ja-JP" sz="1100" b="0" i="0" baseline="0">
              <a:solidFill>
                <a:schemeClr val="dk1"/>
              </a:solidFill>
              <a:effectLst/>
              <a:latin typeface="+mn-lt"/>
              <a:ea typeface="+mn-ea"/>
              <a:cs typeface="+mn-cs"/>
            </a:rPr>
            <a:t>の皆増によるものである。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衛生費が</a:t>
          </a:r>
          <a:r>
            <a:rPr kumimoji="1" lang="en-US" altLang="ja-JP" sz="1100" b="0" i="0" baseline="0">
              <a:solidFill>
                <a:schemeClr val="dk1"/>
              </a:solidFill>
              <a:effectLst/>
              <a:latin typeface="+mn-lt"/>
              <a:ea typeface="+mn-ea"/>
              <a:cs typeface="+mn-cs"/>
            </a:rPr>
            <a:t>59,578</a:t>
          </a:r>
          <a:r>
            <a:rPr kumimoji="1" lang="ja-JP" altLang="ja-JP" sz="1100" b="0" i="0" baseline="0">
              <a:solidFill>
                <a:schemeClr val="dk1"/>
              </a:solidFill>
              <a:effectLst/>
              <a:latin typeface="+mn-lt"/>
              <a:ea typeface="+mn-ea"/>
              <a:cs typeface="+mn-cs"/>
            </a:rPr>
            <a:t>円となり、前年度に比べ増加している。これは、西部衛生施設組合負担金の増加が主な要因である。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教育</a:t>
          </a:r>
          <a:r>
            <a:rPr kumimoji="1" lang="ja-JP" altLang="ja-JP" sz="1100" b="0" i="0" baseline="0">
              <a:solidFill>
                <a:schemeClr val="dk1"/>
              </a:solidFill>
              <a:effectLst/>
              <a:latin typeface="+mn-lt"/>
              <a:ea typeface="+mn-ea"/>
              <a:cs typeface="+mn-cs"/>
            </a:rPr>
            <a:t>費が</a:t>
          </a:r>
          <a:r>
            <a:rPr kumimoji="1" lang="en-US" altLang="ja-JP" sz="1100" b="0" i="0" baseline="0">
              <a:solidFill>
                <a:schemeClr val="dk1"/>
              </a:solidFill>
              <a:effectLst/>
              <a:latin typeface="+mn-lt"/>
              <a:ea typeface="+mn-ea"/>
              <a:cs typeface="+mn-cs"/>
            </a:rPr>
            <a:t>67,615</a:t>
          </a:r>
          <a:r>
            <a:rPr kumimoji="1" lang="ja-JP" altLang="ja-JP" sz="1100" b="0" i="0" baseline="0">
              <a:solidFill>
                <a:schemeClr val="dk1"/>
              </a:solidFill>
              <a:effectLst/>
              <a:latin typeface="+mn-lt"/>
              <a:ea typeface="+mn-ea"/>
              <a:cs typeface="+mn-cs"/>
            </a:rPr>
            <a:t>円となり、前年度に比べ増加している。これは、</a:t>
          </a:r>
          <a:r>
            <a:rPr kumimoji="1" lang="ja-JP" altLang="en-US" sz="1100" b="0" i="0" baseline="0">
              <a:solidFill>
                <a:schemeClr val="dk1"/>
              </a:solidFill>
              <a:effectLst/>
              <a:latin typeface="+mn-lt"/>
              <a:ea typeface="+mn-ea"/>
              <a:cs typeface="+mn-cs"/>
            </a:rPr>
            <a:t>寄島小学校（義務教育学校）整備事業</a:t>
          </a:r>
          <a:r>
            <a:rPr kumimoji="1" lang="ja-JP" altLang="ja-JP" sz="1100" b="0" i="0" baseline="0">
              <a:solidFill>
                <a:schemeClr val="dk1"/>
              </a:solidFill>
              <a:effectLst/>
              <a:latin typeface="+mn-lt"/>
              <a:ea typeface="+mn-ea"/>
              <a:cs typeface="+mn-cs"/>
            </a:rPr>
            <a:t>等の増加によるものである。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岡山県浅口市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年度については、</a:t>
          </a:r>
          <a:r>
            <a:rPr kumimoji="1" lang="ja-JP" altLang="en-US" sz="1100" b="0" i="0" baseline="0">
              <a:solidFill>
                <a:schemeClr val="dk1"/>
              </a:solidFill>
              <a:effectLst/>
              <a:latin typeface="+mn-lt"/>
              <a:ea typeface="+mn-ea"/>
              <a:cs typeface="+mn-cs"/>
            </a:rPr>
            <a:t>一部事務組合への負担金</a:t>
          </a:r>
          <a:r>
            <a:rPr kumimoji="1" lang="ja-JP" altLang="ja-JP" sz="1100" b="0" i="0" baseline="0">
              <a:solidFill>
                <a:schemeClr val="dk1"/>
              </a:solidFill>
              <a:effectLst/>
              <a:latin typeface="+mn-lt"/>
              <a:ea typeface="+mn-ea"/>
              <a:cs typeface="+mn-cs"/>
            </a:rPr>
            <a:t>等の臨時財政需要があったため、実質単年度収支は赤字となっているが、財政調整基金の取崩しにより、実質収支は黒字となっている。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今後も事業の取捨選択を徹底していくことで、経費の削減を図り、健全な行財政運営に努めていく。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岡山県浅口市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すべての会計が黒字となっており健全な数値を維持している。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18383574</v>
      </c>
      <c r="BO4" s="436"/>
      <c r="BP4" s="436"/>
      <c r="BQ4" s="436"/>
      <c r="BR4" s="436"/>
      <c r="BS4" s="436"/>
      <c r="BT4" s="436"/>
      <c r="BU4" s="437"/>
      <c r="BV4" s="435">
        <v>16662144</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8.8000000000000007</v>
      </c>
      <c r="CU4" s="576"/>
      <c r="CV4" s="576"/>
      <c r="CW4" s="576"/>
      <c r="CX4" s="576"/>
      <c r="CY4" s="576"/>
      <c r="CZ4" s="576"/>
      <c r="DA4" s="577"/>
      <c r="DB4" s="575">
        <v>11.2</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17264797</v>
      </c>
      <c r="BO5" s="407"/>
      <c r="BP5" s="407"/>
      <c r="BQ5" s="407"/>
      <c r="BR5" s="407"/>
      <c r="BS5" s="407"/>
      <c r="BT5" s="407"/>
      <c r="BU5" s="408"/>
      <c r="BV5" s="406">
        <v>15519755</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92.1</v>
      </c>
      <c r="CU5" s="404"/>
      <c r="CV5" s="404"/>
      <c r="CW5" s="404"/>
      <c r="CX5" s="404"/>
      <c r="CY5" s="404"/>
      <c r="CZ5" s="404"/>
      <c r="DA5" s="405"/>
      <c r="DB5" s="403">
        <v>92.5</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1118777</v>
      </c>
      <c r="BO6" s="407"/>
      <c r="BP6" s="407"/>
      <c r="BQ6" s="407"/>
      <c r="BR6" s="407"/>
      <c r="BS6" s="407"/>
      <c r="BT6" s="407"/>
      <c r="BU6" s="408"/>
      <c r="BV6" s="406">
        <v>1142389</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92.3</v>
      </c>
      <c r="CU6" s="550"/>
      <c r="CV6" s="550"/>
      <c r="CW6" s="550"/>
      <c r="CX6" s="550"/>
      <c r="CY6" s="550"/>
      <c r="CZ6" s="550"/>
      <c r="DA6" s="551"/>
      <c r="DB6" s="549">
        <v>93.1</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246422</v>
      </c>
      <c r="BO7" s="407"/>
      <c r="BP7" s="407"/>
      <c r="BQ7" s="407"/>
      <c r="BR7" s="407"/>
      <c r="BS7" s="407"/>
      <c r="BT7" s="407"/>
      <c r="BU7" s="408"/>
      <c r="BV7" s="406">
        <v>58278</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9954342</v>
      </c>
      <c r="CU7" s="407"/>
      <c r="CV7" s="407"/>
      <c r="CW7" s="407"/>
      <c r="CX7" s="407"/>
      <c r="CY7" s="407"/>
      <c r="CZ7" s="407"/>
      <c r="DA7" s="408"/>
      <c r="DB7" s="406">
        <v>9715015</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872355</v>
      </c>
      <c r="BO8" s="407"/>
      <c r="BP8" s="407"/>
      <c r="BQ8" s="407"/>
      <c r="BR8" s="407"/>
      <c r="BS8" s="407"/>
      <c r="BT8" s="407"/>
      <c r="BU8" s="408"/>
      <c r="BV8" s="406">
        <v>1084111</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0.42</v>
      </c>
      <c r="CU8" s="510"/>
      <c r="CV8" s="510"/>
      <c r="CW8" s="510"/>
      <c r="CX8" s="510"/>
      <c r="CY8" s="510"/>
      <c r="CZ8" s="510"/>
      <c r="DA8" s="511"/>
      <c r="DB8" s="509">
        <v>0.42</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32772</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-211756</v>
      </c>
      <c r="BO9" s="407"/>
      <c r="BP9" s="407"/>
      <c r="BQ9" s="407"/>
      <c r="BR9" s="407"/>
      <c r="BS9" s="407"/>
      <c r="BT9" s="407"/>
      <c r="BU9" s="408"/>
      <c r="BV9" s="406">
        <v>-322765</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10.5</v>
      </c>
      <c r="CU9" s="404"/>
      <c r="CV9" s="404"/>
      <c r="CW9" s="404"/>
      <c r="CX9" s="404"/>
      <c r="CY9" s="404"/>
      <c r="CZ9" s="404"/>
      <c r="DA9" s="405"/>
      <c r="DB9" s="403">
        <v>11.1</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34235</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18506</v>
      </c>
      <c r="BO10" s="407"/>
      <c r="BP10" s="407"/>
      <c r="BQ10" s="407"/>
      <c r="BR10" s="407"/>
      <c r="BS10" s="407"/>
      <c r="BT10" s="407"/>
      <c r="BU10" s="408"/>
      <c r="BV10" s="406">
        <v>17715</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32525</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699679</v>
      </c>
      <c r="BO12" s="407"/>
      <c r="BP12" s="407"/>
      <c r="BQ12" s="407"/>
      <c r="BR12" s="407"/>
      <c r="BS12" s="407"/>
      <c r="BT12" s="407"/>
      <c r="BU12" s="408"/>
      <c r="BV12" s="406">
        <v>861484</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2"/>
      <c r="M13" s="490" t="s">
        <v>130</v>
      </c>
      <c r="N13" s="491"/>
      <c r="O13" s="491"/>
      <c r="P13" s="491"/>
      <c r="Q13" s="492"/>
      <c r="R13" s="493">
        <v>32063</v>
      </c>
      <c r="S13" s="494"/>
      <c r="T13" s="494"/>
      <c r="U13" s="494"/>
      <c r="V13" s="495"/>
      <c r="W13" s="496" t="s">
        <v>131</v>
      </c>
      <c r="X13" s="392"/>
      <c r="Y13" s="392"/>
      <c r="Z13" s="392"/>
      <c r="AA13" s="392"/>
      <c r="AB13" s="393"/>
      <c r="AC13" s="359">
        <v>589</v>
      </c>
      <c r="AD13" s="360"/>
      <c r="AE13" s="360"/>
      <c r="AF13" s="360"/>
      <c r="AG13" s="361"/>
      <c r="AH13" s="359">
        <v>652</v>
      </c>
      <c r="AI13" s="360"/>
      <c r="AJ13" s="360"/>
      <c r="AK13" s="360"/>
      <c r="AL13" s="419"/>
      <c r="AM13" s="463" t="s">
        <v>132</v>
      </c>
      <c r="AN13" s="363"/>
      <c r="AO13" s="363"/>
      <c r="AP13" s="363"/>
      <c r="AQ13" s="363"/>
      <c r="AR13" s="363"/>
      <c r="AS13" s="363"/>
      <c r="AT13" s="364"/>
      <c r="AU13" s="464" t="s">
        <v>90</v>
      </c>
      <c r="AV13" s="465"/>
      <c r="AW13" s="465"/>
      <c r="AX13" s="465"/>
      <c r="AY13" s="420" t="s">
        <v>133</v>
      </c>
      <c r="AZ13" s="421"/>
      <c r="BA13" s="421"/>
      <c r="BB13" s="421"/>
      <c r="BC13" s="421"/>
      <c r="BD13" s="421"/>
      <c r="BE13" s="421"/>
      <c r="BF13" s="421"/>
      <c r="BG13" s="421"/>
      <c r="BH13" s="421"/>
      <c r="BI13" s="421"/>
      <c r="BJ13" s="421"/>
      <c r="BK13" s="421"/>
      <c r="BL13" s="421"/>
      <c r="BM13" s="422"/>
      <c r="BN13" s="406">
        <v>-892929</v>
      </c>
      <c r="BO13" s="407"/>
      <c r="BP13" s="407"/>
      <c r="BQ13" s="407"/>
      <c r="BR13" s="407"/>
      <c r="BS13" s="407"/>
      <c r="BT13" s="407"/>
      <c r="BU13" s="408"/>
      <c r="BV13" s="406">
        <v>-1166534</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6.8</v>
      </c>
      <c r="CU13" s="404"/>
      <c r="CV13" s="404"/>
      <c r="CW13" s="404"/>
      <c r="CX13" s="404"/>
      <c r="CY13" s="404"/>
      <c r="CZ13" s="404"/>
      <c r="DA13" s="405"/>
      <c r="DB13" s="403">
        <v>7.1</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32987</v>
      </c>
      <c r="S14" s="494"/>
      <c r="T14" s="494"/>
      <c r="U14" s="494"/>
      <c r="V14" s="495"/>
      <c r="W14" s="497"/>
      <c r="X14" s="395"/>
      <c r="Y14" s="395"/>
      <c r="Z14" s="395"/>
      <c r="AA14" s="395"/>
      <c r="AB14" s="396"/>
      <c r="AC14" s="486">
        <v>4.0999999999999996</v>
      </c>
      <c r="AD14" s="487"/>
      <c r="AE14" s="487"/>
      <c r="AF14" s="487"/>
      <c r="AG14" s="488"/>
      <c r="AH14" s="486">
        <v>4.4000000000000004</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2"/>
      <c r="M15" s="490" t="s">
        <v>130</v>
      </c>
      <c r="N15" s="491"/>
      <c r="O15" s="491"/>
      <c r="P15" s="491"/>
      <c r="Q15" s="492"/>
      <c r="R15" s="493">
        <v>32585</v>
      </c>
      <c r="S15" s="494"/>
      <c r="T15" s="494"/>
      <c r="U15" s="494"/>
      <c r="V15" s="495"/>
      <c r="W15" s="496" t="s">
        <v>137</v>
      </c>
      <c r="X15" s="392"/>
      <c r="Y15" s="392"/>
      <c r="Z15" s="392"/>
      <c r="AA15" s="392"/>
      <c r="AB15" s="393"/>
      <c r="AC15" s="359">
        <v>4623</v>
      </c>
      <c r="AD15" s="360"/>
      <c r="AE15" s="360"/>
      <c r="AF15" s="360"/>
      <c r="AG15" s="361"/>
      <c r="AH15" s="359">
        <v>4782</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3789863</v>
      </c>
      <c r="BO15" s="436"/>
      <c r="BP15" s="436"/>
      <c r="BQ15" s="436"/>
      <c r="BR15" s="436"/>
      <c r="BS15" s="436"/>
      <c r="BT15" s="436"/>
      <c r="BU15" s="437"/>
      <c r="BV15" s="435">
        <v>3723509</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32.5</v>
      </c>
      <c r="AD16" s="487"/>
      <c r="AE16" s="487"/>
      <c r="AF16" s="487"/>
      <c r="AG16" s="488"/>
      <c r="AH16" s="486">
        <v>32.5</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8974292</v>
      </c>
      <c r="BO16" s="407"/>
      <c r="BP16" s="407"/>
      <c r="BQ16" s="407"/>
      <c r="BR16" s="407"/>
      <c r="BS16" s="407"/>
      <c r="BT16" s="407"/>
      <c r="BU16" s="408"/>
      <c r="BV16" s="406">
        <v>8722699</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9031</v>
      </c>
      <c r="AD17" s="360"/>
      <c r="AE17" s="360"/>
      <c r="AF17" s="360"/>
      <c r="AG17" s="361"/>
      <c r="AH17" s="359">
        <v>9286</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4740198</v>
      </c>
      <c r="BO17" s="407"/>
      <c r="BP17" s="407"/>
      <c r="BQ17" s="407"/>
      <c r="BR17" s="407"/>
      <c r="BS17" s="407"/>
      <c r="BT17" s="407"/>
      <c r="BU17" s="408"/>
      <c r="BV17" s="406">
        <v>4653171</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66.459999999999994</v>
      </c>
      <c r="M18" s="459"/>
      <c r="N18" s="459"/>
      <c r="O18" s="459"/>
      <c r="P18" s="459"/>
      <c r="Q18" s="459"/>
      <c r="R18" s="460"/>
      <c r="S18" s="460"/>
      <c r="T18" s="460"/>
      <c r="U18" s="460"/>
      <c r="V18" s="461"/>
      <c r="W18" s="477"/>
      <c r="X18" s="478"/>
      <c r="Y18" s="478"/>
      <c r="Z18" s="478"/>
      <c r="AA18" s="478"/>
      <c r="AB18" s="502"/>
      <c r="AC18" s="376">
        <v>63.4</v>
      </c>
      <c r="AD18" s="377"/>
      <c r="AE18" s="377"/>
      <c r="AF18" s="377"/>
      <c r="AG18" s="462"/>
      <c r="AH18" s="376">
        <v>63.1</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9310888</v>
      </c>
      <c r="BO18" s="407"/>
      <c r="BP18" s="407"/>
      <c r="BQ18" s="407"/>
      <c r="BR18" s="407"/>
      <c r="BS18" s="407"/>
      <c r="BT18" s="407"/>
      <c r="BU18" s="408"/>
      <c r="BV18" s="406">
        <v>9081057</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493</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12698974</v>
      </c>
      <c r="BO19" s="407"/>
      <c r="BP19" s="407"/>
      <c r="BQ19" s="407"/>
      <c r="BR19" s="407"/>
      <c r="BS19" s="407"/>
      <c r="BT19" s="407"/>
      <c r="BU19" s="408"/>
      <c r="BV19" s="406">
        <v>12615053</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12615</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11983552</v>
      </c>
      <c r="BO22" s="436"/>
      <c r="BP22" s="436"/>
      <c r="BQ22" s="436"/>
      <c r="BR22" s="436"/>
      <c r="BS22" s="436"/>
      <c r="BT22" s="436"/>
      <c r="BU22" s="437"/>
      <c r="BV22" s="435">
        <v>11604518</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10140444</v>
      </c>
      <c r="BO23" s="407"/>
      <c r="BP23" s="407"/>
      <c r="BQ23" s="407"/>
      <c r="BR23" s="407"/>
      <c r="BS23" s="407"/>
      <c r="BT23" s="407"/>
      <c r="BU23" s="408"/>
      <c r="BV23" s="406">
        <v>9906067</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8800</v>
      </c>
      <c r="R24" s="360"/>
      <c r="S24" s="360"/>
      <c r="T24" s="360"/>
      <c r="U24" s="360"/>
      <c r="V24" s="361"/>
      <c r="W24" s="449"/>
      <c r="X24" s="386"/>
      <c r="Y24" s="387"/>
      <c r="Z24" s="362" t="s">
        <v>162</v>
      </c>
      <c r="AA24" s="363"/>
      <c r="AB24" s="363"/>
      <c r="AC24" s="363"/>
      <c r="AD24" s="363"/>
      <c r="AE24" s="363"/>
      <c r="AF24" s="363"/>
      <c r="AG24" s="364"/>
      <c r="AH24" s="359">
        <v>215</v>
      </c>
      <c r="AI24" s="360"/>
      <c r="AJ24" s="360"/>
      <c r="AK24" s="360"/>
      <c r="AL24" s="361"/>
      <c r="AM24" s="359">
        <v>683055</v>
      </c>
      <c r="AN24" s="360"/>
      <c r="AO24" s="360"/>
      <c r="AP24" s="360"/>
      <c r="AQ24" s="360"/>
      <c r="AR24" s="361"/>
      <c r="AS24" s="359">
        <v>3177</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6925148</v>
      </c>
      <c r="BO24" s="407"/>
      <c r="BP24" s="407"/>
      <c r="BQ24" s="407"/>
      <c r="BR24" s="407"/>
      <c r="BS24" s="407"/>
      <c r="BT24" s="407"/>
      <c r="BU24" s="408"/>
      <c r="BV24" s="406">
        <v>6006364</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2</v>
      </c>
      <c r="M25" s="360"/>
      <c r="N25" s="360"/>
      <c r="O25" s="360"/>
      <c r="P25" s="361"/>
      <c r="Q25" s="359">
        <v>7200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414297</v>
      </c>
      <c r="BO25" s="436"/>
      <c r="BP25" s="436"/>
      <c r="BQ25" s="436"/>
      <c r="BR25" s="436"/>
      <c r="BS25" s="436"/>
      <c r="BT25" s="436"/>
      <c r="BU25" s="437"/>
      <c r="BV25" s="435">
        <v>777735</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6400</v>
      </c>
      <c r="R26" s="360"/>
      <c r="S26" s="360"/>
      <c r="T26" s="360"/>
      <c r="U26" s="360"/>
      <c r="V26" s="361"/>
      <c r="W26" s="449"/>
      <c r="X26" s="386"/>
      <c r="Y26" s="387"/>
      <c r="Z26" s="362" t="s">
        <v>168</v>
      </c>
      <c r="AA26" s="417"/>
      <c r="AB26" s="417"/>
      <c r="AC26" s="417"/>
      <c r="AD26" s="417"/>
      <c r="AE26" s="417"/>
      <c r="AF26" s="417"/>
      <c r="AG26" s="418"/>
      <c r="AH26" s="359">
        <v>3</v>
      </c>
      <c r="AI26" s="360"/>
      <c r="AJ26" s="360"/>
      <c r="AK26" s="360"/>
      <c r="AL26" s="361"/>
      <c r="AM26" s="359">
        <v>8937</v>
      </c>
      <c r="AN26" s="360"/>
      <c r="AO26" s="360"/>
      <c r="AP26" s="360"/>
      <c r="AQ26" s="360"/>
      <c r="AR26" s="361"/>
      <c r="AS26" s="359">
        <v>2979</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v>9894</v>
      </c>
      <c r="BO26" s="407"/>
      <c r="BP26" s="407"/>
      <c r="BQ26" s="407"/>
      <c r="BR26" s="407"/>
      <c r="BS26" s="407"/>
      <c r="BT26" s="407"/>
      <c r="BU26" s="408"/>
      <c r="BV26" s="406">
        <v>9894</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4700</v>
      </c>
      <c r="R27" s="360"/>
      <c r="S27" s="360"/>
      <c r="T27" s="360"/>
      <c r="U27" s="360"/>
      <c r="V27" s="361"/>
      <c r="W27" s="449"/>
      <c r="X27" s="386"/>
      <c r="Y27" s="387"/>
      <c r="Z27" s="362" t="s">
        <v>171</v>
      </c>
      <c r="AA27" s="363"/>
      <c r="AB27" s="363"/>
      <c r="AC27" s="363"/>
      <c r="AD27" s="363"/>
      <c r="AE27" s="363"/>
      <c r="AF27" s="363"/>
      <c r="AG27" s="364"/>
      <c r="AH27" s="359">
        <v>32</v>
      </c>
      <c r="AI27" s="360"/>
      <c r="AJ27" s="360"/>
      <c r="AK27" s="360"/>
      <c r="AL27" s="361"/>
      <c r="AM27" s="359">
        <v>95466</v>
      </c>
      <c r="AN27" s="360"/>
      <c r="AO27" s="360"/>
      <c r="AP27" s="360"/>
      <c r="AQ27" s="360"/>
      <c r="AR27" s="361"/>
      <c r="AS27" s="359">
        <v>2983</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474135</v>
      </c>
      <c r="BO27" s="441"/>
      <c r="BP27" s="441"/>
      <c r="BQ27" s="441"/>
      <c r="BR27" s="441"/>
      <c r="BS27" s="441"/>
      <c r="BT27" s="441"/>
      <c r="BU27" s="442"/>
      <c r="BV27" s="440">
        <v>474011</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4300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5592951</v>
      </c>
      <c r="BO28" s="436"/>
      <c r="BP28" s="436"/>
      <c r="BQ28" s="436"/>
      <c r="BR28" s="436"/>
      <c r="BS28" s="436"/>
      <c r="BT28" s="436"/>
      <c r="BU28" s="437"/>
      <c r="BV28" s="435">
        <v>5724124</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14</v>
      </c>
      <c r="M29" s="360"/>
      <c r="N29" s="360"/>
      <c r="O29" s="360"/>
      <c r="P29" s="361"/>
      <c r="Q29" s="359">
        <v>4000</v>
      </c>
      <c r="R29" s="360"/>
      <c r="S29" s="360"/>
      <c r="T29" s="360"/>
      <c r="U29" s="360"/>
      <c r="V29" s="361"/>
      <c r="W29" s="450"/>
      <c r="X29" s="451"/>
      <c r="Y29" s="452"/>
      <c r="Z29" s="362" t="s">
        <v>177</v>
      </c>
      <c r="AA29" s="363"/>
      <c r="AB29" s="363"/>
      <c r="AC29" s="363"/>
      <c r="AD29" s="363"/>
      <c r="AE29" s="363"/>
      <c r="AF29" s="363"/>
      <c r="AG29" s="364"/>
      <c r="AH29" s="359">
        <v>247</v>
      </c>
      <c r="AI29" s="360"/>
      <c r="AJ29" s="360"/>
      <c r="AK29" s="360"/>
      <c r="AL29" s="361"/>
      <c r="AM29" s="359">
        <v>778521</v>
      </c>
      <c r="AN29" s="360"/>
      <c r="AO29" s="360"/>
      <c r="AP29" s="360"/>
      <c r="AQ29" s="360"/>
      <c r="AR29" s="361"/>
      <c r="AS29" s="359">
        <v>3152</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646004</v>
      </c>
      <c r="BO29" s="407"/>
      <c r="BP29" s="407"/>
      <c r="BQ29" s="407"/>
      <c r="BR29" s="407"/>
      <c r="BS29" s="407"/>
      <c r="BT29" s="407"/>
      <c r="BU29" s="408"/>
      <c r="BV29" s="406">
        <v>464820</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97.7</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4506915</v>
      </c>
      <c r="BO30" s="441"/>
      <c r="BP30" s="441"/>
      <c r="BQ30" s="441"/>
      <c r="BR30" s="441"/>
      <c r="BS30" s="441"/>
      <c r="BT30" s="441"/>
      <c r="BU30" s="442"/>
      <c r="BV30" s="440">
        <v>4493480</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2">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浅口市国民健康保険特別会計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IF('各会計、関係団体の財政状況及び健全化判断比率'!B31="","",'各会計、関係団体の財政状況及び健全化判断比率'!B31)</f>
        <v>浅口市水道事業会計</v>
      </c>
      <c r="AP34" s="355"/>
      <c r="AQ34" s="355"/>
      <c r="AR34" s="355"/>
      <c r="AS34" s="355"/>
      <c r="AT34" s="355"/>
      <c r="AU34" s="355"/>
      <c r="AV34" s="355"/>
      <c r="AW34" s="355"/>
      <c r="AX34" s="355"/>
      <c r="AY34" s="355"/>
      <c r="AZ34" s="355"/>
      <c r="BA34" s="355"/>
      <c r="BB34" s="355"/>
      <c r="BC34" s="355"/>
      <c r="BD34" s="163"/>
      <c r="BE34" s="354">
        <f>IF(BG34="","",MAX(C34:D43,U34:V43,AM34:AN43)+1)</f>
        <v>8</v>
      </c>
      <c r="BF34" s="354"/>
      <c r="BG34" s="355" t="str">
        <f>IF('各会計、関係団体の財政状況及び健全化判断比率'!B33="","",'各会計、関係団体の財政状況及び健全化判断比率'!B33)</f>
        <v>浅口市工業団地開発事業特別会計</v>
      </c>
      <c r="BH34" s="355"/>
      <c r="BI34" s="355"/>
      <c r="BJ34" s="355"/>
      <c r="BK34" s="355"/>
      <c r="BL34" s="355"/>
      <c r="BM34" s="355"/>
      <c r="BN34" s="355"/>
      <c r="BO34" s="355"/>
      <c r="BP34" s="355"/>
      <c r="BQ34" s="355"/>
      <c r="BR34" s="355"/>
      <c r="BS34" s="355"/>
      <c r="BT34" s="355"/>
      <c r="BU34" s="355"/>
      <c r="BV34" s="163"/>
      <c r="BW34" s="354">
        <f>IF(BY34="","",MAX(C34:D43,U34:V43,AM34:AN43,BE34:BF43)+1)</f>
        <v>9</v>
      </c>
      <c r="BX34" s="354"/>
      <c r="BY34" s="355" t="str">
        <f>IF('各会計、関係団体の財政状況及び健全化判断比率'!B68="","",'各会計、関係団体の財政状況及び健全化判断比率'!B68)</f>
        <v>岡山県後期高齢者医療広域連合後期高齢者医療特別会計</v>
      </c>
      <c r="BZ34" s="355"/>
      <c r="CA34" s="355"/>
      <c r="CB34" s="355"/>
      <c r="CC34" s="355"/>
      <c r="CD34" s="355"/>
      <c r="CE34" s="355"/>
      <c r="CF34" s="355"/>
      <c r="CG34" s="355"/>
      <c r="CH34" s="355"/>
      <c r="CI34" s="355"/>
      <c r="CJ34" s="355"/>
      <c r="CK34" s="355"/>
      <c r="CL34" s="355"/>
      <c r="CM34" s="355"/>
      <c r="CN34" s="163"/>
      <c r="CO34" s="354">
        <f>IF(CQ34="","",MAX(C34:D43,U34:V43,AM34:AN43,BE34:BF43,BW34:BX43)+1)</f>
        <v>19</v>
      </c>
      <c r="CP34" s="354"/>
      <c r="CQ34" s="355" t="str">
        <f>IF('各会計、関係団体の財政状況及び健全化判断比率'!BS7="","",'各会計、関係団体の財政状況及び健全化判断比率'!BS7)</f>
        <v>浅口市土地開発公社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
      <c r="A35" s="163"/>
      <c r="B35" s="187"/>
      <c r="C35" s="354">
        <f>IF(E35="","",C34+1)</f>
        <v>2</v>
      </c>
      <c r="D35" s="354"/>
      <c r="E35" s="355" t="str">
        <f>IF('各会計、関係団体の財政状況及び健全化判断比率'!B8="","",'各会計、関係団体の財政状況及び健全化判断比率'!B8)</f>
        <v>浅口市畑地かんがい給水事業特別会計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浅口市介護保険特別会計</v>
      </c>
      <c r="X35" s="355"/>
      <c r="Y35" s="355"/>
      <c r="Z35" s="355"/>
      <c r="AA35" s="355"/>
      <c r="AB35" s="355"/>
      <c r="AC35" s="355"/>
      <c r="AD35" s="355"/>
      <c r="AE35" s="355"/>
      <c r="AF35" s="355"/>
      <c r="AG35" s="355"/>
      <c r="AH35" s="355"/>
      <c r="AI35" s="355"/>
      <c r="AJ35" s="355"/>
      <c r="AK35" s="355"/>
      <c r="AL35" s="163"/>
      <c r="AM35" s="354">
        <f t="shared" ref="AM35:AM43" si="0">IF(AO35="","",AM34+1)</f>
        <v>7</v>
      </c>
      <c r="AN35" s="354"/>
      <c r="AO35" s="355" t="str">
        <f>IF('各会計、関係団体の財政状況及び健全化判断比率'!B32="","",'各会計、関係団体の財政状況及び健全化判断比率'!B32)</f>
        <v>浅口市下水道事業会計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10</v>
      </c>
      <c r="BX35" s="354"/>
      <c r="BY35" s="355" t="str">
        <f>IF('各会計、関係団体の財政状況及び健全化判断比率'!B69="","",'各会計、関係団体の財政状況及び健全化判断比率'!B69)</f>
        <v>岡山県西南水道企業団</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浅口市後期高齢者医療特別会計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11</v>
      </c>
      <c r="BX36" s="354"/>
      <c r="BY36" s="355" t="str">
        <f>IF('各会計、関係団体の財政状況及び健全化判断比率'!B70="","",'各会計、関係団体の財政状況及び健全化判断比率'!B70)</f>
        <v>岡山県市町村総合事務組合貸付金特別会計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12</v>
      </c>
      <c r="BX37" s="354"/>
      <c r="BY37" s="355" t="str">
        <f>IF('各会計、関係団体の財政状況及び健全化判断比率'!B71="","",'各会計、関係団体の財政状況及び健全化判断比率'!B71)</f>
        <v>岡山県市町村総合事務組合一般会計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13</v>
      </c>
      <c r="BX38" s="354"/>
      <c r="BY38" s="355" t="str">
        <f>IF('各会計、関係団体の財政状況及び健全化判断比率'!B72="","",'各会計、関係団体の財政状況及び健全化判断比率'!B72)</f>
        <v>岡山県西部衛生施設組合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14</v>
      </c>
      <c r="BX39" s="354"/>
      <c r="BY39" s="355" t="str">
        <f>IF('各会計、関係団体の財政状況及び健全化判断比率'!B73="","",'各会計、関係団体の財政状況及び健全化判断比率'!B73)</f>
        <v>岡山県市町村総合事務組合拠出金特別会計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15</v>
      </c>
      <c r="BX40" s="354"/>
      <c r="BY40" s="355" t="str">
        <f>IF('各会計、関係団体の財政状況及び健全化判断比率'!B74="","",'各会計、関係団体の財政状況及び健全化判断比率'!B74)</f>
        <v>岡山県西部環境整備施設組合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16</v>
      </c>
      <c r="BX41" s="354"/>
      <c r="BY41" s="355" t="str">
        <f>IF('各会計、関係団体の財政状況及び健全化判断比率'!B75="","",'各会計、関係団体の財政状況及び健全化判断比率'!B75)</f>
        <v>岡山県市町村税整理組合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17</v>
      </c>
      <c r="BX42" s="354"/>
      <c r="BY42" s="355" t="str">
        <f>IF('各会計、関係団体の財政状況及び健全化判断比率'!B76="","",'各会計、関係団体の財政状況及び健全化判断比率'!B76)</f>
        <v>笠岡地区消防組合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18</v>
      </c>
      <c r="BX43" s="354"/>
      <c r="BY43" s="355" t="str">
        <f>IF('各会計、関係団体の財政状況及び健全化判断比率'!B77="","",'各会計、関係団体の財政状況及び健全化判断比率'!B77)</f>
        <v>備南競艇事業組合一般会計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JQsJgnvDjj3mOaFvZTx4x3Ve33Al7HhiRT3aivcEHEoRXje5d/GLgvSan2SSkujKjtG2CdCw+lwsHF83G+BiHw==" saltValue="3LTKY0S534IZ8M97Wzo6W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36" t="s">
        <v>537</v>
      </c>
      <c r="D34" s="1136"/>
      <c r="E34" s="1137"/>
      <c r="F34" s="32">
        <v>13.69</v>
      </c>
      <c r="G34" s="33">
        <v>13.53</v>
      </c>
      <c r="H34" s="33">
        <v>13.65</v>
      </c>
      <c r="I34" s="33">
        <v>13</v>
      </c>
      <c r="J34" s="34">
        <v>11.6</v>
      </c>
      <c r="K34" s="22"/>
      <c r="L34" s="22"/>
      <c r="M34" s="22"/>
      <c r="N34" s="22"/>
      <c r="O34" s="22"/>
      <c r="P34" s="22"/>
    </row>
    <row r="35" spans="1:16" ht="39" customHeight="1" x14ac:dyDescent="0.2">
      <c r="A35" s="22"/>
      <c r="B35" s="35"/>
      <c r="C35" s="1132" t="s">
        <v>538</v>
      </c>
      <c r="D35" s="1132"/>
      <c r="E35" s="1133"/>
      <c r="F35" s="36">
        <v>11.41</v>
      </c>
      <c r="G35" s="37">
        <v>12.83</v>
      </c>
      <c r="H35" s="37">
        <v>14.56</v>
      </c>
      <c r="I35" s="37">
        <v>11.12</v>
      </c>
      <c r="J35" s="38">
        <v>8.76</v>
      </c>
      <c r="K35" s="22"/>
      <c r="L35" s="22"/>
      <c r="M35" s="22"/>
      <c r="N35" s="22"/>
      <c r="O35" s="22"/>
      <c r="P35" s="22"/>
    </row>
    <row r="36" spans="1:16" ht="39" customHeight="1" x14ac:dyDescent="0.2">
      <c r="A36" s="22"/>
      <c r="B36" s="35"/>
      <c r="C36" s="1132" t="s">
        <v>539</v>
      </c>
      <c r="D36" s="1132"/>
      <c r="E36" s="1133"/>
      <c r="F36" s="36">
        <v>6.06</v>
      </c>
      <c r="G36" s="37">
        <v>6.17</v>
      </c>
      <c r="H36" s="37">
        <v>6.51</v>
      </c>
      <c r="I36" s="37">
        <v>3.68</v>
      </c>
      <c r="J36" s="38">
        <v>3.06</v>
      </c>
      <c r="K36" s="22"/>
      <c r="L36" s="22"/>
      <c r="M36" s="22"/>
      <c r="N36" s="22"/>
      <c r="O36" s="22"/>
      <c r="P36" s="22"/>
    </row>
    <row r="37" spans="1:16" ht="39" customHeight="1" x14ac:dyDescent="0.2">
      <c r="A37" s="22"/>
      <c r="B37" s="35"/>
      <c r="C37" s="1132" t="s">
        <v>540</v>
      </c>
      <c r="D37" s="1132"/>
      <c r="E37" s="1133"/>
      <c r="F37" s="36">
        <v>2.74</v>
      </c>
      <c r="G37" s="37">
        <v>3.1</v>
      </c>
      <c r="H37" s="37">
        <v>3.43</v>
      </c>
      <c r="I37" s="37">
        <v>2.65</v>
      </c>
      <c r="J37" s="38">
        <v>2.0699999999999998</v>
      </c>
      <c r="K37" s="22"/>
      <c r="L37" s="22"/>
      <c r="M37" s="22"/>
      <c r="N37" s="22"/>
      <c r="O37" s="22"/>
      <c r="P37" s="22"/>
    </row>
    <row r="38" spans="1:16" ht="39" customHeight="1" x14ac:dyDescent="0.2">
      <c r="A38" s="22"/>
      <c r="B38" s="35"/>
      <c r="C38" s="1132" t="s">
        <v>541</v>
      </c>
      <c r="D38" s="1132"/>
      <c r="E38" s="1133"/>
      <c r="F38" s="36">
        <v>0.8</v>
      </c>
      <c r="G38" s="37">
        <v>1.17</v>
      </c>
      <c r="H38" s="37">
        <v>1.75</v>
      </c>
      <c r="I38" s="37">
        <v>2.11</v>
      </c>
      <c r="J38" s="38">
        <v>1.87</v>
      </c>
      <c r="K38" s="22"/>
      <c r="L38" s="22"/>
      <c r="M38" s="22"/>
      <c r="N38" s="22"/>
      <c r="O38" s="22"/>
      <c r="P38" s="22"/>
    </row>
    <row r="39" spans="1:16" ht="39" customHeight="1" x14ac:dyDescent="0.2">
      <c r="A39" s="22"/>
      <c r="B39" s="35"/>
      <c r="C39" s="1132" t="s">
        <v>542</v>
      </c>
      <c r="D39" s="1132"/>
      <c r="E39" s="1133"/>
      <c r="F39" s="36">
        <v>0</v>
      </c>
      <c r="G39" s="37">
        <v>0</v>
      </c>
      <c r="H39" s="37">
        <v>0</v>
      </c>
      <c r="I39" s="37">
        <v>0</v>
      </c>
      <c r="J39" s="38">
        <v>0</v>
      </c>
      <c r="K39" s="22"/>
      <c r="L39" s="22"/>
      <c r="M39" s="22"/>
      <c r="N39" s="22"/>
      <c r="O39" s="22"/>
      <c r="P39" s="22"/>
    </row>
    <row r="40" spans="1:16" ht="39" customHeight="1" x14ac:dyDescent="0.2">
      <c r="A40" s="22"/>
      <c r="B40" s="35"/>
      <c r="C40" s="1132" t="s">
        <v>543</v>
      </c>
      <c r="D40" s="1132"/>
      <c r="E40" s="1133"/>
      <c r="F40" s="36">
        <v>0.02</v>
      </c>
      <c r="G40" s="37">
        <v>0</v>
      </c>
      <c r="H40" s="37">
        <v>0.04</v>
      </c>
      <c r="I40" s="37">
        <v>0.03</v>
      </c>
      <c r="J40" s="38">
        <v>0</v>
      </c>
      <c r="K40" s="22"/>
      <c r="L40" s="22"/>
      <c r="M40" s="22"/>
      <c r="N40" s="22"/>
      <c r="O40" s="22"/>
      <c r="P40" s="22"/>
    </row>
    <row r="41" spans="1:16" ht="39" customHeight="1" x14ac:dyDescent="0.2">
      <c r="A41" s="22"/>
      <c r="B41" s="35"/>
      <c r="C41" s="1132" t="s">
        <v>544</v>
      </c>
      <c r="D41" s="1132"/>
      <c r="E41" s="1133"/>
      <c r="F41" s="36">
        <v>0</v>
      </c>
      <c r="G41" s="37">
        <v>0</v>
      </c>
      <c r="H41" s="37">
        <v>0</v>
      </c>
      <c r="I41" s="37">
        <v>0</v>
      </c>
      <c r="J41" s="38">
        <v>0</v>
      </c>
      <c r="K41" s="22"/>
      <c r="L41" s="22"/>
      <c r="M41" s="22"/>
      <c r="N41" s="22"/>
      <c r="O41" s="22"/>
      <c r="P41" s="22"/>
    </row>
    <row r="42" spans="1:16" ht="39" customHeight="1" x14ac:dyDescent="0.2">
      <c r="A42" s="22"/>
      <c r="B42" s="39"/>
      <c r="C42" s="1132" t="s">
        <v>545</v>
      </c>
      <c r="D42" s="1132"/>
      <c r="E42" s="1133"/>
      <c r="F42" s="36" t="s">
        <v>488</v>
      </c>
      <c r="G42" s="37" t="s">
        <v>488</v>
      </c>
      <c r="H42" s="37" t="s">
        <v>488</v>
      </c>
      <c r="I42" s="37" t="s">
        <v>488</v>
      </c>
      <c r="J42" s="38" t="s">
        <v>488</v>
      </c>
      <c r="K42" s="22"/>
      <c r="L42" s="22"/>
      <c r="M42" s="22"/>
      <c r="N42" s="22"/>
      <c r="O42" s="22"/>
      <c r="P42" s="22"/>
    </row>
    <row r="43" spans="1:16" ht="39" customHeight="1" thickBot="1" x14ac:dyDescent="0.25">
      <c r="A43" s="22"/>
      <c r="B43" s="40"/>
      <c r="C43" s="1134" t="s">
        <v>546</v>
      </c>
      <c r="D43" s="1134"/>
      <c r="E43" s="1135"/>
      <c r="F43" s="41">
        <v>0.02</v>
      </c>
      <c r="G43" s="42">
        <v>0.02</v>
      </c>
      <c r="H43" s="42">
        <v>0</v>
      </c>
      <c r="I43" s="42" t="s">
        <v>488</v>
      </c>
      <c r="J43" s="43" t="s">
        <v>488</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asyNi52mo5KmPjsybPQco6ygAQUtex1XqgHCwVhNQ6pSlCvS0tFiAXtbFHQdHocttBKcLSugSs4A9WDwBuvHbg==" saltValue="cKSHV61sl7+TL9Pz2hYNv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S55" sqref="S55"/>
    </sheetView>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1430</v>
      </c>
      <c r="L45" s="58">
        <v>1431</v>
      </c>
      <c r="M45" s="58">
        <v>1500</v>
      </c>
      <c r="N45" s="58">
        <v>1503</v>
      </c>
      <c r="O45" s="59">
        <v>1429</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488</v>
      </c>
      <c r="L46" s="62" t="s">
        <v>488</v>
      </c>
      <c r="M46" s="62" t="s">
        <v>488</v>
      </c>
      <c r="N46" s="62" t="s">
        <v>488</v>
      </c>
      <c r="O46" s="63" t="s">
        <v>488</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488</v>
      </c>
      <c r="L47" s="62" t="s">
        <v>488</v>
      </c>
      <c r="M47" s="62" t="s">
        <v>488</v>
      </c>
      <c r="N47" s="62" t="s">
        <v>488</v>
      </c>
      <c r="O47" s="63" t="s">
        <v>488</v>
      </c>
      <c r="P47" s="46"/>
      <c r="Q47" s="46"/>
      <c r="R47" s="46"/>
      <c r="S47" s="46"/>
      <c r="T47" s="46"/>
      <c r="U47" s="46"/>
    </row>
    <row r="48" spans="1:21" ht="30.75" customHeight="1" x14ac:dyDescent="0.2">
      <c r="A48" s="46"/>
      <c r="B48" s="1163"/>
      <c r="C48" s="1164"/>
      <c r="D48" s="60"/>
      <c r="E48" s="1140" t="s">
        <v>13</v>
      </c>
      <c r="F48" s="1140"/>
      <c r="G48" s="1140"/>
      <c r="H48" s="1140"/>
      <c r="I48" s="1140"/>
      <c r="J48" s="1141"/>
      <c r="K48" s="61">
        <v>721</v>
      </c>
      <c r="L48" s="62">
        <v>689</v>
      </c>
      <c r="M48" s="62">
        <v>655</v>
      </c>
      <c r="N48" s="62">
        <v>611</v>
      </c>
      <c r="O48" s="63">
        <v>601</v>
      </c>
      <c r="P48" s="46"/>
      <c r="Q48" s="46"/>
      <c r="R48" s="46"/>
      <c r="S48" s="46"/>
      <c r="T48" s="46"/>
      <c r="U48" s="46"/>
    </row>
    <row r="49" spans="1:21" ht="30.75" customHeight="1" x14ac:dyDescent="0.2">
      <c r="A49" s="46"/>
      <c r="B49" s="1163"/>
      <c r="C49" s="1164"/>
      <c r="D49" s="60"/>
      <c r="E49" s="1140" t="s">
        <v>14</v>
      </c>
      <c r="F49" s="1140"/>
      <c r="G49" s="1140"/>
      <c r="H49" s="1140"/>
      <c r="I49" s="1140"/>
      <c r="J49" s="1141"/>
      <c r="K49" s="61">
        <v>80</v>
      </c>
      <c r="L49" s="62">
        <v>77</v>
      </c>
      <c r="M49" s="62">
        <v>74</v>
      </c>
      <c r="N49" s="62">
        <v>66</v>
      </c>
      <c r="O49" s="63">
        <v>40</v>
      </c>
      <c r="P49" s="46"/>
      <c r="Q49" s="46"/>
      <c r="R49" s="46"/>
      <c r="S49" s="46"/>
      <c r="T49" s="46"/>
      <c r="U49" s="46"/>
    </row>
    <row r="50" spans="1:21" ht="30.75" customHeight="1" x14ac:dyDescent="0.2">
      <c r="A50" s="46"/>
      <c r="B50" s="1163"/>
      <c r="C50" s="1164"/>
      <c r="D50" s="60"/>
      <c r="E50" s="1140" t="s">
        <v>15</v>
      </c>
      <c r="F50" s="1140"/>
      <c r="G50" s="1140"/>
      <c r="H50" s="1140"/>
      <c r="I50" s="1140"/>
      <c r="J50" s="1141"/>
      <c r="K50" s="61">
        <v>39</v>
      </c>
      <c r="L50" s="62">
        <v>33</v>
      </c>
      <c r="M50" s="62">
        <v>28</v>
      </c>
      <c r="N50" s="62">
        <v>26</v>
      </c>
      <c r="O50" s="63">
        <v>23</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488</v>
      </c>
      <c r="L51" s="62" t="s">
        <v>488</v>
      </c>
      <c r="M51" s="62" t="s">
        <v>488</v>
      </c>
      <c r="N51" s="62" t="s">
        <v>488</v>
      </c>
      <c r="O51" s="63" t="s">
        <v>488</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1642</v>
      </c>
      <c r="L52" s="62">
        <v>1638</v>
      </c>
      <c r="M52" s="62">
        <v>1664</v>
      </c>
      <c r="N52" s="62">
        <v>1637</v>
      </c>
      <c r="O52" s="63">
        <v>1571</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628</v>
      </c>
      <c r="L53" s="67">
        <v>592</v>
      </c>
      <c r="M53" s="67">
        <v>593</v>
      </c>
      <c r="N53" s="67">
        <v>569</v>
      </c>
      <c r="O53" s="68">
        <v>522</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uzea028Du3b93yg4F0/63kuD8s1u4a4myyqXwcDcbfNuF/WG5Y+KkIgDz3+koppyPd3m0IC1o+MHeQoQKxueEQ==" saltValue="bBkQtLqi5ka3Zn70LdFJQ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M50" sqref="M50:M52"/>
    </sheetView>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81" t="s">
        <v>30</v>
      </c>
      <c r="C41" s="1182"/>
      <c r="D41" s="103"/>
      <c r="E41" s="1183" t="s">
        <v>31</v>
      </c>
      <c r="F41" s="1183"/>
      <c r="G41" s="1183"/>
      <c r="H41" s="1184"/>
      <c r="I41" s="330">
        <v>12927</v>
      </c>
      <c r="J41" s="331">
        <v>12835</v>
      </c>
      <c r="K41" s="331">
        <v>12101</v>
      </c>
      <c r="L41" s="331">
        <v>11605</v>
      </c>
      <c r="M41" s="332">
        <v>11984</v>
      </c>
    </row>
    <row r="42" spans="2:13" ht="27.75" customHeight="1" x14ac:dyDescent="0.2">
      <c r="B42" s="1171"/>
      <c r="C42" s="1172"/>
      <c r="D42" s="104"/>
      <c r="E42" s="1175" t="s">
        <v>32</v>
      </c>
      <c r="F42" s="1175"/>
      <c r="G42" s="1175"/>
      <c r="H42" s="1176"/>
      <c r="I42" s="333">
        <v>338</v>
      </c>
      <c r="J42" s="334">
        <v>318</v>
      </c>
      <c r="K42" s="334">
        <v>274</v>
      </c>
      <c r="L42" s="334">
        <v>228</v>
      </c>
      <c r="M42" s="335">
        <v>190</v>
      </c>
    </row>
    <row r="43" spans="2:13" ht="27.75" customHeight="1" x14ac:dyDescent="0.2">
      <c r="B43" s="1171"/>
      <c r="C43" s="1172"/>
      <c r="D43" s="104"/>
      <c r="E43" s="1175" t="s">
        <v>33</v>
      </c>
      <c r="F43" s="1175"/>
      <c r="G43" s="1175"/>
      <c r="H43" s="1176"/>
      <c r="I43" s="333">
        <v>9580</v>
      </c>
      <c r="J43" s="334">
        <v>7949</v>
      </c>
      <c r="K43" s="334">
        <v>9568</v>
      </c>
      <c r="L43" s="334">
        <v>8869</v>
      </c>
      <c r="M43" s="335">
        <v>8175</v>
      </c>
    </row>
    <row r="44" spans="2:13" ht="27.75" customHeight="1" x14ac:dyDescent="0.2">
      <c r="B44" s="1171"/>
      <c r="C44" s="1172"/>
      <c r="D44" s="104"/>
      <c r="E44" s="1175" t="s">
        <v>34</v>
      </c>
      <c r="F44" s="1175"/>
      <c r="G44" s="1175"/>
      <c r="H44" s="1176"/>
      <c r="I44" s="333">
        <v>313</v>
      </c>
      <c r="J44" s="334">
        <v>235</v>
      </c>
      <c r="K44" s="334">
        <v>178</v>
      </c>
      <c r="L44" s="334">
        <v>113</v>
      </c>
      <c r="M44" s="335">
        <v>188</v>
      </c>
    </row>
    <row r="45" spans="2:13" ht="27.75" customHeight="1" x14ac:dyDescent="0.2">
      <c r="B45" s="1171"/>
      <c r="C45" s="1172"/>
      <c r="D45" s="104"/>
      <c r="E45" s="1175" t="s">
        <v>35</v>
      </c>
      <c r="F45" s="1175"/>
      <c r="G45" s="1175"/>
      <c r="H45" s="1176"/>
      <c r="I45" s="333">
        <v>1582</v>
      </c>
      <c r="J45" s="334">
        <v>1554</v>
      </c>
      <c r="K45" s="334">
        <v>1519</v>
      </c>
      <c r="L45" s="334">
        <v>1863</v>
      </c>
      <c r="M45" s="335">
        <v>1546</v>
      </c>
    </row>
    <row r="46" spans="2:13" ht="27.75" customHeight="1" x14ac:dyDescent="0.2">
      <c r="B46" s="1171"/>
      <c r="C46" s="1172"/>
      <c r="D46" s="105"/>
      <c r="E46" s="1175" t="s">
        <v>36</v>
      </c>
      <c r="F46" s="1175"/>
      <c r="G46" s="1175"/>
      <c r="H46" s="1176"/>
      <c r="I46" s="333" t="s">
        <v>488</v>
      </c>
      <c r="J46" s="334" t="s">
        <v>488</v>
      </c>
      <c r="K46" s="334" t="s">
        <v>488</v>
      </c>
      <c r="L46" s="334" t="s">
        <v>488</v>
      </c>
      <c r="M46" s="335" t="s">
        <v>488</v>
      </c>
    </row>
    <row r="47" spans="2:13" ht="27.75" customHeight="1" x14ac:dyDescent="0.2">
      <c r="B47" s="1171"/>
      <c r="C47" s="1172"/>
      <c r="D47" s="106"/>
      <c r="E47" s="1185" t="s">
        <v>37</v>
      </c>
      <c r="F47" s="1186"/>
      <c r="G47" s="1186"/>
      <c r="H47" s="1187"/>
      <c r="I47" s="333" t="s">
        <v>488</v>
      </c>
      <c r="J47" s="334" t="s">
        <v>488</v>
      </c>
      <c r="K47" s="334" t="s">
        <v>488</v>
      </c>
      <c r="L47" s="334" t="s">
        <v>488</v>
      </c>
      <c r="M47" s="335" t="s">
        <v>488</v>
      </c>
    </row>
    <row r="48" spans="2:13" ht="27.75" customHeight="1" x14ac:dyDescent="0.2">
      <c r="B48" s="1171"/>
      <c r="C48" s="1172"/>
      <c r="D48" s="104"/>
      <c r="E48" s="1175" t="s">
        <v>38</v>
      </c>
      <c r="F48" s="1175"/>
      <c r="G48" s="1175"/>
      <c r="H48" s="1176"/>
      <c r="I48" s="333" t="s">
        <v>488</v>
      </c>
      <c r="J48" s="334" t="s">
        <v>488</v>
      </c>
      <c r="K48" s="334" t="s">
        <v>488</v>
      </c>
      <c r="L48" s="334" t="s">
        <v>488</v>
      </c>
      <c r="M48" s="335" t="s">
        <v>488</v>
      </c>
    </row>
    <row r="49" spans="2:13" ht="27.75" customHeight="1" x14ac:dyDescent="0.2">
      <c r="B49" s="1173"/>
      <c r="C49" s="1174"/>
      <c r="D49" s="104"/>
      <c r="E49" s="1175" t="s">
        <v>39</v>
      </c>
      <c r="F49" s="1175"/>
      <c r="G49" s="1175"/>
      <c r="H49" s="1176"/>
      <c r="I49" s="333" t="s">
        <v>488</v>
      </c>
      <c r="J49" s="334" t="s">
        <v>488</v>
      </c>
      <c r="K49" s="334" t="s">
        <v>488</v>
      </c>
      <c r="L49" s="334" t="s">
        <v>488</v>
      </c>
      <c r="M49" s="335" t="s">
        <v>488</v>
      </c>
    </row>
    <row r="50" spans="2:13" ht="27.75" customHeight="1" x14ac:dyDescent="0.2">
      <c r="B50" s="1169" t="s">
        <v>40</v>
      </c>
      <c r="C50" s="1170"/>
      <c r="D50" s="107"/>
      <c r="E50" s="1175" t="s">
        <v>41</v>
      </c>
      <c r="F50" s="1175"/>
      <c r="G50" s="1175"/>
      <c r="H50" s="1176"/>
      <c r="I50" s="333">
        <v>8755</v>
      </c>
      <c r="J50" s="334">
        <v>9133</v>
      </c>
      <c r="K50" s="334">
        <v>9440</v>
      </c>
      <c r="L50" s="334">
        <v>9922</v>
      </c>
      <c r="M50" s="335">
        <v>10082</v>
      </c>
    </row>
    <row r="51" spans="2:13" ht="27.75" customHeight="1" x14ac:dyDescent="0.2">
      <c r="B51" s="1171"/>
      <c r="C51" s="1172"/>
      <c r="D51" s="104"/>
      <c r="E51" s="1175" t="s">
        <v>42</v>
      </c>
      <c r="F51" s="1175"/>
      <c r="G51" s="1175"/>
      <c r="H51" s="1176"/>
      <c r="I51" s="333">
        <v>1165</v>
      </c>
      <c r="J51" s="334">
        <v>1101</v>
      </c>
      <c r="K51" s="334">
        <v>977</v>
      </c>
      <c r="L51" s="334">
        <v>854</v>
      </c>
      <c r="M51" s="335">
        <v>734</v>
      </c>
    </row>
    <row r="52" spans="2:13" ht="27.75" customHeight="1" x14ac:dyDescent="0.2">
      <c r="B52" s="1173"/>
      <c r="C52" s="1174"/>
      <c r="D52" s="104"/>
      <c r="E52" s="1175" t="s">
        <v>43</v>
      </c>
      <c r="F52" s="1175"/>
      <c r="G52" s="1175"/>
      <c r="H52" s="1176"/>
      <c r="I52" s="333">
        <v>15787</v>
      </c>
      <c r="J52" s="334">
        <v>15285</v>
      </c>
      <c r="K52" s="334">
        <v>14366</v>
      </c>
      <c r="L52" s="334">
        <v>13679</v>
      </c>
      <c r="M52" s="335">
        <v>13578</v>
      </c>
    </row>
    <row r="53" spans="2:13" ht="27.75" customHeight="1" thickBot="1" x14ac:dyDescent="0.25">
      <c r="B53" s="1177" t="s">
        <v>19</v>
      </c>
      <c r="C53" s="1178"/>
      <c r="D53" s="108"/>
      <c r="E53" s="1179" t="s">
        <v>44</v>
      </c>
      <c r="F53" s="1179"/>
      <c r="G53" s="1179"/>
      <c r="H53" s="1180"/>
      <c r="I53" s="336">
        <v>-967</v>
      </c>
      <c r="J53" s="337">
        <v>-2630</v>
      </c>
      <c r="K53" s="337">
        <v>-1144</v>
      </c>
      <c r="L53" s="337">
        <v>-1778</v>
      </c>
      <c r="M53" s="338">
        <v>-2311</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S9zmGYh2EaFMZB89iPq/iAU5ahIEqO3ojEG1AjNYNy05BSKZYHb9PPjVH35eh6LNefFhjOAkQIZXKzcdHeijfA==" saltValue="Vd+MJTyjJ8/jeHD/OhAzm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F63" sqref="F63"/>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529</v>
      </c>
      <c r="G54" s="117" t="s">
        <v>530</v>
      </c>
      <c r="H54" s="118" t="s">
        <v>531</v>
      </c>
    </row>
    <row r="55" spans="2:8" ht="52.5" customHeight="1" x14ac:dyDescent="0.2">
      <c r="B55" s="119"/>
      <c r="C55" s="1196" t="s">
        <v>46</v>
      </c>
      <c r="D55" s="1196"/>
      <c r="E55" s="1197"/>
      <c r="F55" s="339">
        <v>5858</v>
      </c>
      <c r="G55" s="339">
        <v>5724</v>
      </c>
      <c r="H55" s="340">
        <v>5593</v>
      </c>
    </row>
    <row r="56" spans="2:8" ht="52.5" customHeight="1" x14ac:dyDescent="0.2">
      <c r="B56" s="120"/>
      <c r="C56" s="1198" t="s">
        <v>47</v>
      </c>
      <c r="D56" s="1198"/>
      <c r="E56" s="1199"/>
      <c r="F56" s="341">
        <v>369</v>
      </c>
      <c r="G56" s="341">
        <v>465</v>
      </c>
      <c r="H56" s="342">
        <v>646</v>
      </c>
    </row>
    <row r="57" spans="2:8" ht="53.25" customHeight="1" x14ac:dyDescent="0.2">
      <c r="B57" s="120"/>
      <c r="C57" s="1200" t="s">
        <v>48</v>
      </c>
      <c r="D57" s="1200"/>
      <c r="E57" s="1201"/>
      <c r="F57" s="343">
        <v>4167</v>
      </c>
      <c r="G57" s="343">
        <v>4493</v>
      </c>
      <c r="H57" s="344">
        <v>4507</v>
      </c>
    </row>
    <row r="58" spans="2:8" ht="45.75" customHeight="1" x14ac:dyDescent="0.2">
      <c r="B58" s="121"/>
      <c r="C58" s="1188" t="s">
        <v>568</v>
      </c>
      <c r="D58" s="1189"/>
      <c r="E58" s="1190"/>
      <c r="F58" s="345">
        <v>1848</v>
      </c>
      <c r="G58" s="345">
        <v>1854</v>
      </c>
      <c r="H58" s="346">
        <v>1759</v>
      </c>
    </row>
    <row r="59" spans="2:8" ht="45.75" customHeight="1" x14ac:dyDescent="0.2">
      <c r="B59" s="121"/>
      <c r="C59" s="1188" t="s">
        <v>569</v>
      </c>
      <c r="D59" s="1189"/>
      <c r="E59" s="1190"/>
      <c r="F59" s="345">
        <v>556</v>
      </c>
      <c r="G59" s="345">
        <v>709</v>
      </c>
      <c r="H59" s="346">
        <v>645</v>
      </c>
    </row>
    <row r="60" spans="2:8" ht="45.75" customHeight="1" x14ac:dyDescent="0.2">
      <c r="B60" s="121"/>
      <c r="C60" s="1188" t="s">
        <v>570</v>
      </c>
      <c r="D60" s="1189"/>
      <c r="E60" s="1190"/>
      <c r="F60" s="345">
        <v>533</v>
      </c>
      <c r="G60" s="345">
        <v>517</v>
      </c>
      <c r="H60" s="346">
        <v>502</v>
      </c>
    </row>
    <row r="61" spans="2:8" ht="45.75" customHeight="1" x14ac:dyDescent="0.2">
      <c r="B61" s="121"/>
      <c r="C61" s="1188" t="s">
        <v>571</v>
      </c>
      <c r="D61" s="1189"/>
      <c r="E61" s="1190"/>
      <c r="F61" s="345">
        <v>461</v>
      </c>
      <c r="G61" s="345">
        <v>457</v>
      </c>
      <c r="H61" s="346">
        <v>457</v>
      </c>
    </row>
    <row r="62" spans="2:8" ht="45.75" customHeight="1" thickBot="1" x14ac:dyDescent="0.25">
      <c r="B62" s="122"/>
      <c r="C62" s="1191" t="s">
        <v>572</v>
      </c>
      <c r="D62" s="1192"/>
      <c r="E62" s="1193"/>
      <c r="F62" s="347">
        <v>242</v>
      </c>
      <c r="G62" s="347">
        <v>336</v>
      </c>
      <c r="H62" s="348">
        <v>329</v>
      </c>
    </row>
    <row r="63" spans="2:8" ht="52.5" customHeight="1" thickBot="1" x14ac:dyDescent="0.25">
      <c r="B63" s="123"/>
      <c r="C63" s="1194" t="s">
        <v>49</v>
      </c>
      <c r="D63" s="1194"/>
      <c r="E63" s="1195"/>
      <c r="F63" s="349">
        <v>10394</v>
      </c>
      <c r="G63" s="349">
        <v>10682</v>
      </c>
      <c r="H63" s="350">
        <v>10746</v>
      </c>
    </row>
    <row r="64" spans="2:8" ht="13" x14ac:dyDescent="0.2"/>
  </sheetData>
  <sheetProtection algorithmName="SHA-512" hashValue="jyALXIE3XJR8ItjmM4eeVeQtQsCi1Y3tI0RJMjKcuSNhaWxfho9f1fbLuqf7dKGJ0lA9XrHqjxGLOmcaHoMT9Q==" saltValue="SOA+dSAJHlBwkr/8QqOk1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526</v>
      </c>
      <c r="G2" s="137"/>
      <c r="H2" s="138"/>
    </row>
    <row r="3" spans="1:8" x14ac:dyDescent="0.2">
      <c r="A3" s="134" t="s">
        <v>519</v>
      </c>
      <c r="B3" s="139"/>
      <c r="C3" s="140"/>
      <c r="D3" s="141">
        <v>43879</v>
      </c>
      <c r="E3" s="142"/>
      <c r="F3" s="143">
        <v>76347</v>
      </c>
      <c r="G3" s="144"/>
      <c r="H3" s="145"/>
    </row>
    <row r="4" spans="1:8" x14ac:dyDescent="0.2">
      <c r="A4" s="146"/>
      <c r="B4" s="147"/>
      <c r="C4" s="148"/>
      <c r="D4" s="149">
        <v>36280</v>
      </c>
      <c r="E4" s="150"/>
      <c r="F4" s="151">
        <v>41762</v>
      </c>
      <c r="G4" s="152"/>
      <c r="H4" s="153"/>
    </row>
    <row r="5" spans="1:8" x14ac:dyDescent="0.2">
      <c r="A5" s="134" t="s">
        <v>521</v>
      </c>
      <c r="B5" s="139"/>
      <c r="C5" s="140"/>
      <c r="D5" s="141">
        <v>30258</v>
      </c>
      <c r="E5" s="142"/>
      <c r="F5" s="143">
        <v>69604</v>
      </c>
      <c r="G5" s="144"/>
      <c r="H5" s="145"/>
    </row>
    <row r="6" spans="1:8" x14ac:dyDescent="0.2">
      <c r="A6" s="146"/>
      <c r="B6" s="147"/>
      <c r="C6" s="148"/>
      <c r="D6" s="149">
        <v>21466</v>
      </c>
      <c r="E6" s="150"/>
      <c r="F6" s="151">
        <v>36247</v>
      </c>
      <c r="G6" s="152"/>
      <c r="H6" s="153"/>
    </row>
    <row r="7" spans="1:8" x14ac:dyDescent="0.2">
      <c r="A7" s="134" t="s">
        <v>522</v>
      </c>
      <c r="B7" s="139"/>
      <c r="C7" s="140"/>
      <c r="D7" s="141">
        <v>29929</v>
      </c>
      <c r="E7" s="142"/>
      <c r="F7" s="143">
        <v>68410</v>
      </c>
      <c r="G7" s="144"/>
      <c r="H7" s="145"/>
    </row>
    <row r="8" spans="1:8" x14ac:dyDescent="0.2">
      <c r="A8" s="146"/>
      <c r="B8" s="147"/>
      <c r="C8" s="148"/>
      <c r="D8" s="149">
        <v>24540</v>
      </c>
      <c r="E8" s="150"/>
      <c r="F8" s="151">
        <v>35086</v>
      </c>
      <c r="G8" s="152"/>
      <c r="H8" s="153"/>
    </row>
    <row r="9" spans="1:8" x14ac:dyDescent="0.2">
      <c r="A9" s="134" t="s">
        <v>523</v>
      </c>
      <c r="B9" s="139"/>
      <c r="C9" s="140"/>
      <c r="D9" s="141">
        <v>38132</v>
      </c>
      <c r="E9" s="142"/>
      <c r="F9" s="143">
        <v>73019</v>
      </c>
      <c r="G9" s="144"/>
      <c r="H9" s="145"/>
    </row>
    <row r="10" spans="1:8" x14ac:dyDescent="0.2">
      <c r="A10" s="146"/>
      <c r="B10" s="147"/>
      <c r="C10" s="148"/>
      <c r="D10" s="149">
        <v>29357</v>
      </c>
      <c r="E10" s="150"/>
      <c r="F10" s="151">
        <v>39427</v>
      </c>
      <c r="G10" s="152"/>
      <c r="H10" s="153"/>
    </row>
    <row r="11" spans="1:8" x14ac:dyDescent="0.2">
      <c r="A11" s="134" t="s">
        <v>524</v>
      </c>
      <c r="B11" s="139"/>
      <c r="C11" s="140"/>
      <c r="D11" s="141">
        <v>65318</v>
      </c>
      <c r="E11" s="142"/>
      <c r="F11" s="143">
        <v>76590</v>
      </c>
      <c r="G11" s="144"/>
      <c r="H11" s="145"/>
    </row>
    <row r="12" spans="1:8" x14ac:dyDescent="0.2">
      <c r="A12" s="146"/>
      <c r="B12" s="147"/>
      <c r="C12" s="154"/>
      <c r="D12" s="149">
        <v>42821</v>
      </c>
      <c r="E12" s="150"/>
      <c r="F12" s="151">
        <v>42387</v>
      </c>
      <c r="G12" s="152"/>
      <c r="H12" s="153"/>
    </row>
    <row r="13" spans="1:8" x14ac:dyDescent="0.2">
      <c r="A13" s="134"/>
      <c r="B13" s="139"/>
      <c r="C13" s="140"/>
      <c r="D13" s="141">
        <v>41503</v>
      </c>
      <c r="E13" s="142"/>
      <c r="F13" s="143">
        <v>72794</v>
      </c>
      <c r="G13" s="155"/>
      <c r="H13" s="145"/>
    </row>
    <row r="14" spans="1:8" x14ac:dyDescent="0.2">
      <c r="A14" s="146"/>
      <c r="B14" s="147"/>
      <c r="C14" s="148"/>
      <c r="D14" s="149">
        <v>30893</v>
      </c>
      <c r="E14" s="150"/>
      <c r="F14" s="151">
        <v>38982</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11.47</v>
      </c>
      <c r="C19" s="156">
        <f>ROUND(VALUE(SUBSTITUTE(実質収支比率等に係る経年分析!G$48,"▲","-")),2)</f>
        <v>12.87</v>
      </c>
      <c r="D19" s="156">
        <f>ROUND(VALUE(SUBSTITUTE(実質収支比率等に係る経年分析!H$48,"▲","-")),2)</f>
        <v>14.61</v>
      </c>
      <c r="E19" s="156">
        <f>ROUND(VALUE(SUBSTITUTE(実質収支比率等に係る経年分析!I$48,"▲","-")),2)</f>
        <v>11.16</v>
      </c>
      <c r="F19" s="156">
        <f>ROUND(VALUE(SUBSTITUTE(実質収支比率等に係る経年分析!J$48,"▲","-")),2)</f>
        <v>8.76</v>
      </c>
    </row>
    <row r="20" spans="1:11" x14ac:dyDescent="0.2">
      <c r="A20" s="156" t="s">
        <v>53</v>
      </c>
      <c r="B20" s="156">
        <f>ROUND(VALUE(SUBSTITUTE(実質収支比率等に係る経年分析!F$47,"▲","-")),2)</f>
        <v>62.82</v>
      </c>
      <c r="C20" s="156">
        <f>ROUND(VALUE(SUBSTITUTE(実質収支比率等に係る経年分析!G$47,"▲","-")),2)</f>
        <v>60.05</v>
      </c>
      <c r="D20" s="156">
        <f>ROUND(VALUE(SUBSTITUTE(実質収支比率等に係る経年分析!H$47,"▲","-")),2)</f>
        <v>60.84</v>
      </c>
      <c r="E20" s="156">
        <f>ROUND(VALUE(SUBSTITUTE(実質収支比率等に係る経年分析!I$47,"▲","-")),2)</f>
        <v>58.92</v>
      </c>
      <c r="F20" s="156">
        <f>ROUND(VALUE(SUBSTITUTE(実質収支比率等に係る経年分析!J$47,"▲","-")),2)</f>
        <v>56.19</v>
      </c>
    </row>
    <row r="21" spans="1:11" x14ac:dyDescent="0.2">
      <c r="A21" s="156" t="s">
        <v>54</v>
      </c>
      <c r="B21" s="156">
        <f>IF(ISNUMBER(VALUE(SUBSTITUTE(実質収支比率等に係る経年分析!F$49,"▲","-"))),ROUND(VALUE(SUBSTITUTE(実質収支比率等に係る経年分析!F$49,"▲","-")),2),NA())</f>
        <v>-7.41</v>
      </c>
      <c r="C21" s="156">
        <f>IF(ISNUMBER(VALUE(SUBSTITUTE(実質収支比率等に係る経年分析!G$49,"▲","-"))),ROUND(VALUE(SUBSTITUTE(実質収支比率等に係る経年分析!G$49,"▲","-")),2),NA())</f>
        <v>-4.9400000000000004</v>
      </c>
      <c r="D21" s="156">
        <f>IF(ISNUMBER(VALUE(SUBSTITUTE(実質収支比率等に係る経年分析!H$49,"▲","-"))),ROUND(VALUE(SUBSTITUTE(実質収支比率等に係る経年分析!H$49,"▲","-")),2),NA())</f>
        <v>-5.71</v>
      </c>
      <c r="E21" s="156">
        <f>IF(ISNUMBER(VALUE(SUBSTITUTE(実質収支比率等に係る経年分析!I$49,"▲","-"))),ROUND(VALUE(SUBSTITUTE(実質収支比率等に係る経年分析!I$49,"▲","-")),2),NA())</f>
        <v>-12.01</v>
      </c>
      <c r="F21" s="156">
        <f>IF(ISNUMBER(VALUE(SUBSTITUTE(実質収支比率等に係る経年分析!J$49,"▲","-"))),ROUND(VALUE(SUBSTITUTE(実質収支比率等に係る経年分析!J$49,"▲","-")),2),NA())</f>
        <v>-8.9700000000000006</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0.02</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浅口市工業団地開発事業特別会計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浅口市畑地かんがい給水事業特別会計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0.04</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0.03</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
      <c r="A31" s="157" t="str">
        <f>IF(連結実質赤字比率に係る赤字・黒字の構成分析!C$39="",NA(),連結実質赤字比率に係る赤字・黒字の構成分析!C$39)</f>
        <v>浅口市後期高齢者医療特別会計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2">
      <c r="A32" s="157" t="str">
        <f>IF(連結実質赤字比率に係る赤字・黒字の構成分析!C$38="",NA(),連結実質赤字比率に係る赤字・黒字の構成分析!C$38)</f>
        <v>浅口市下水道事業会計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0.8</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1.17</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1.75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2.11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1.87</v>
      </c>
    </row>
    <row r="33" spans="1:16" x14ac:dyDescent="0.2">
      <c r="A33" s="157" t="str">
        <f>IF(連結実質赤字比率に係る赤字・黒字の構成分析!C$37="",NA(),連結実質赤字比率に係る赤字・黒字の構成分析!C$37)</f>
        <v>浅口市介護保険特別会計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2.74</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3.1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3.43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2.65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2.0699999999999998</v>
      </c>
    </row>
    <row r="34" spans="1:16" x14ac:dyDescent="0.2">
      <c r="A34" s="157" t="str">
        <f>IF(連結実質赤字比率に係る赤字・黒字の構成分析!C$36="",NA(),連結実質赤字比率に係る赤字・黒字の構成分析!C$36)</f>
        <v>浅口市国民健康保険特別会計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6.06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6.17</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6.51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3.68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3.06</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11.41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12.83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14.56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11.12</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8.76</v>
      </c>
    </row>
    <row r="36" spans="1:16" x14ac:dyDescent="0.2">
      <c r="A36" s="157" t="str">
        <f>IF(連結実質赤字比率に係る赤字・黒字の構成分析!C$34="",NA(),連結実質赤字比率に係る赤字・黒字の構成分析!C$34)</f>
        <v>浅口市水道事業会計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13.69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13.53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13.65</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11.6</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1642</v>
      </c>
      <c r="E42" s="158"/>
      <c r="F42" s="158"/>
      <c r="G42" s="158">
        <f>'実質公債費比率（分子）の構造'!L$52</f>
        <v>1638</v>
      </c>
      <c r="H42" s="158"/>
      <c r="I42" s="158"/>
      <c r="J42" s="158">
        <f>'実質公債費比率（分子）の構造'!M$52</f>
        <v>1664</v>
      </c>
      <c r="K42" s="158"/>
      <c r="L42" s="158"/>
      <c r="M42" s="158">
        <f>'実質公債費比率（分子）の構造'!N$52</f>
        <v>1637</v>
      </c>
      <c r="N42" s="158"/>
      <c r="O42" s="158"/>
      <c r="P42" s="158">
        <f>'実質公債費比率（分子）の構造'!O$52</f>
        <v>1571</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39</v>
      </c>
      <c r="C44" s="158"/>
      <c r="D44" s="158"/>
      <c r="E44" s="158">
        <f>'実質公債費比率（分子）の構造'!L$50</f>
        <v>33</v>
      </c>
      <c r="F44" s="158"/>
      <c r="G44" s="158"/>
      <c r="H44" s="158">
        <f>'実質公債費比率（分子）の構造'!M$50</f>
        <v>28</v>
      </c>
      <c r="I44" s="158"/>
      <c r="J44" s="158"/>
      <c r="K44" s="158">
        <f>'実質公債費比率（分子）の構造'!N$50</f>
        <v>26</v>
      </c>
      <c r="L44" s="158"/>
      <c r="M44" s="158"/>
      <c r="N44" s="158">
        <f>'実質公債費比率（分子）の構造'!O$50</f>
        <v>23</v>
      </c>
      <c r="O44" s="158"/>
      <c r="P44" s="158"/>
    </row>
    <row r="45" spans="1:16" x14ac:dyDescent="0.2">
      <c r="A45" s="158" t="s">
        <v>63</v>
      </c>
      <c r="B45" s="158">
        <f>'実質公債費比率（分子）の構造'!K$49</f>
        <v>80</v>
      </c>
      <c r="C45" s="158"/>
      <c r="D45" s="158"/>
      <c r="E45" s="158">
        <f>'実質公債費比率（分子）の構造'!L$49</f>
        <v>77</v>
      </c>
      <c r="F45" s="158"/>
      <c r="G45" s="158"/>
      <c r="H45" s="158">
        <f>'実質公債費比率（分子）の構造'!M$49</f>
        <v>74</v>
      </c>
      <c r="I45" s="158"/>
      <c r="J45" s="158"/>
      <c r="K45" s="158">
        <f>'実質公債費比率（分子）の構造'!N$49</f>
        <v>66</v>
      </c>
      <c r="L45" s="158"/>
      <c r="M45" s="158"/>
      <c r="N45" s="158">
        <f>'実質公債費比率（分子）の構造'!O$49</f>
        <v>40</v>
      </c>
      <c r="O45" s="158"/>
      <c r="P45" s="158"/>
    </row>
    <row r="46" spans="1:16" x14ac:dyDescent="0.2">
      <c r="A46" s="158" t="s">
        <v>64</v>
      </c>
      <c r="B46" s="158">
        <f>'実質公債費比率（分子）の構造'!K$48</f>
        <v>721</v>
      </c>
      <c r="C46" s="158"/>
      <c r="D46" s="158"/>
      <c r="E46" s="158">
        <f>'実質公債費比率（分子）の構造'!L$48</f>
        <v>689</v>
      </c>
      <c r="F46" s="158"/>
      <c r="G46" s="158"/>
      <c r="H46" s="158">
        <f>'実質公債費比率（分子）の構造'!M$48</f>
        <v>655</v>
      </c>
      <c r="I46" s="158"/>
      <c r="J46" s="158"/>
      <c r="K46" s="158">
        <f>'実質公債費比率（分子）の構造'!N$48</f>
        <v>611</v>
      </c>
      <c r="L46" s="158"/>
      <c r="M46" s="158"/>
      <c r="N46" s="158">
        <f>'実質公債費比率（分子）の構造'!O$48</f>
        <v>601</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1430</v>
      </c>
      <c r="C49" s="158"/>
      <c r="D49" s="158"/>
      <c r="E49" s="158">
        <f>'実質公債費比率（分子）の構造'!L$45</f>
        <v>1431</v>
      </c>
      <c r="F49" s="158"/>
      <c r="G49" s="158"/>
      <c r="H49" s="158">
        <f>'実質公債費比率（分子）の構造'!M$45</f>
        <v>1500</v>
      </c>
      <c r="I49" s="158"/>
      <c r="J49" s="158"/>
      <c r="K49" s="158">
        <f>'実質公債費比率（分子）の構造'!N$45</f>
        <v>1503</v>
      </c>
      <c r="L49" s="158"/>
      <c r="M49" s="158"/>
      <c r="N49" s="158">
        <f>'実質公債費比率（分子）の構造'!O$45</f>
        <v>1429</v>
      </c>
      <c r="O49" s="158"/>
      <c r="P49" s="158"/>
    </row>
    <row r="50" spans="1:16" x14ac:dyDescent="0.2">
      <c r="A50" s="158" t="s">
        <v>67</v>
      </c>
      <c r="B50" s="158" t="e">
        <f>NA()</f>
        <v>#N/A</v>
      </c>
      <c r="C50" s="158">
        <f>IF(ISNUMBER('実質公債費比率（分子）の構造'!K$53),'実質公債費比率（分子）の構造'!K$53,NA())</f>
        <v>628</v>
      </c>
      <c r="D50" s="158" t="e">
        <f>NA()</f>
        <v>#N/A</v>
      </c>
      <c r="E50" s="158" t="e">
        <f>NA()</f>
        <v>#N/A</v>
      </c>
      <c r="F50" s="158">
        <f>IF(ISNUMBER('実質公債費比率（分子）の構造'!L$53),'実質公債費比率（分子）の構造'!L$53,NA())</f>
        <v>592</v>
      </c>
      <c r="G50" s="158" t="e">
        <f>NA()</f>
        <v>#N/A</v>
      </c>
      <c r="H50" s="158" t="e">
        <f>NA()</f>
        <v>#N/A</v>
      </c>
      <c r="I50" s="158">
        <f>IF(ISNUMBER('実質公債費比率（分子）の構造'!M$53),'実質公債費比率（分子）の構造'!M$53,NA())</f>
        <v>593</v>
      </c>
      <c r="J50" s="158" t="e">
        <f>NA()</f>
        <v>#N/A</v>
      </c>
      <c r="K50" s="158" t="e">
        <f>NA()</f>
        <v>#N/A</v>
      </c>
      <c r="L50" s="158">
        <f>IF(ISNUMBER('実質公債費比率（分子）の構造'!N$53),'実質公債費比率（分子）の構造'!N$53,NA())</f>
        <v>569</v>
      </c>
      <c r="M50" s="158" t="e">
        <f>NA()</f>
        <v>#N/A</v>
      </c>
      <c r="N50" s="158" t="e">
        <f>NA()</f>
        <v>#N/A</v>
      </c>
      <c r="O50" s="158">
        <f>IF(ISNUMBER('実質公債費比率（分子）の構造'!O$53),'実質公債費比率（分子）の構造'!O$53,NA())</f>
        <v>522</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15787</v>
      </c>
      <c r="E56" s="157"/>
      <c r="F56" s="157"/>
      <c r="G56" s="157">
        <f>'将来負担比率（分子）の構造'!J$52</f>
        <v>15285</v>
      </c>
      <c r="H56" s="157"/>
      <c r="I56" s="157"/>
      <c r="J56" s="157">
        <f>'将来負担比率（分子）の構造'!K$52</f>
        <v>14366</v>
      </c>
      <c r="K56" s="157"/>
      <c r="L56" s="157"/>
      <c r="M56" s="157">
        <f>'将来負担比率（分子）の構造'!L$52</f>
        <v>13679</v>
      </c>
      <c r="N56" s="157"/>
      <c r="O56" s="157"/>
      <c r="P56" s="157">
        <f>'将来負担比率（分子）の構造'!M$52</f>
        <v>13578</v>
      </c>
    </row>
    <row r="57" spans="1:16" x14ac:dyDescent="0.2">
      <c r="A57" s="157" t="s">
        <v>42</v>
      </c>
      <c r="B57" s="157"/>
      <c r="C57" s="157"/>
      <c r="D57" s="157">
        <f>'将来負担比率（分子）の構造'!I$51</f>
        <v>1165</v>
      </c>
      <c r="E57" s="157"/>
      <c r="F57" s="157"/>
      <c r="G57" s="157">
        <f>'将来負担比率（分子）の構造'!J$51</f>
        <v>1101</v>
      </c>
      <c r="H57" s="157"/>
      <c r="I57" s="157"/>
      <c r="J57" s="157">
        <f>'将来負担比率（分子）の構造'!K$51</f>
        <v>977</v>
      </c>
      <c r="K57" s="157"/>
      <c r="L57" s="157"/>
      <c r="M57" s="157">
        <f>'将来負担比率（分子）の構造'!L$51</f>
        <v>854</v>
      </c>
      <c r="N57" s="157"/>
      <c r="O57" s="157"/>
      <c r="P57" s="157">
        <f>'将来負担比率（分子）の構造'!M$51</f>
        <v>734</v>
      </c>
    </row>
    <row r="58" spans="1:16" x14ac:dyDescent="0.2">
      <c r="A58" s="157" t="s">
        <v>41</v>
      </c>
      <c r="B58" s="157"/>
      <c r="C58" s="157"/>
      <c r="D58" s="157">
        <f>'将来負担比率（分子）の構造'!I$50</f>
        <v>8755</v>
      </c>
      <c r="E58" s="157"/>
      <c r="F58" s="157"/>
      <c r="G58" s="157">
        <f>'将来負担比率（分子）の構造'!J$50</f>
        <v>9133</v>
      </c>
      <c r="H58" s="157"/>
      <c r="I58" s="157"/>
      <c r="J58" s="157">
        <f>'将来負担比率（分子）の構造'!K$50</f>
        <v>9440</v>
      </c>
      <c r="K58" s="157"/>
      <c r="L58" s="157"/>
      <c r="M58" s="157">
        <f>'将来負担比率（分子）の構造'!L$50</f>
        <v>9922</v>
      </c>
      <c r="N58" s="157"/>
      <c r="O58" s="157"/>
      <c r="P58" s="157">
        <f>'将来負担比率（分子）の構造'!M$50</f>
        <v>10082</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1582</v>
      </c>
      <c r="C62" s="157"/>
      <c r="D62" s="157"/>
      <c r="E62" s="157">
        <f>'将来負担比率（分子）の構造'!J$45</f>
        <v>1554</v>
      </c>
      <c r="F62" s="157"/>
      <c r="G62" s="157"/>
      <c r="H62" s="157">
        <f>'将来負担比率（分子）の構造'!K$45</f>
        <v>1519</v>
      </c>
      <c r="I62" s="157"/>
      <c r="J62" s="157"/>
      <c r="K62" s="157">
        <f>'将来負担比率（分子）の構造'!L$45</f>
        <v>1863</v>
      </c>
      <c r="L62" s="157"/>
      <c r="M62" s="157"/>
      <c r="N62" s="157">
        <f>'将来負担比率（分子）の構造'!M$45</f>
        <v>1546</v>
      </c>
      <c r="O62" s="157"/>
      <c r="P62" s="157"/>
    </row>
    <row r="63" spans="1:16" x14ac:dyDescent="0.2">
      <c r="A63" s="157" t="s">
        <v>34</v>
      </c>
      <c r="B63" s="157">
        <f>'将来負担比率（分子）の構造'!I$44</f>
        <v>313</v>
      </c>
      <c r="C63" s="157"/>
      <c r="D63" s="157"/>
      <c r="E63" s="157">
        <f>'将来負担比率（分子）の構造'!J$44</f>
        <v>235</v>
      </c>
      <c r="F63" s="157"/>
      <c r="G63" s="157"/>
      <c r="H63" s="157">
        <f>'将来負担比率（分子）の構造'!K$44</f>
        <v>178</v>
      </c>
      <c r="I63" s="157"/>
      <c r="J63" s="157"/>
      <c r="K63" s="157">
        <f>'将来負担比率（分子）の構造'!L$44</f>
        <v>113</v>
      </c>
      <c r="L63" s="157"/>
      <c r="M63" s="157"/>
      <c r="N63" s="157">
        <f>'将来負担比率（分子）の構造'!M$44</f>
        <v>188</v>
      </c>
      <c r="O63" s="157"/>
      <c r="P63" s="157"/>
    </row>
    <row r="64" spans="1:16" x14ac:dyDescent="0.2">
      <c r="A64" s="157" t="s">
        <v>33</v>
      </c>
      <c r="B64" s="157">
        <f>'将来負担比率（分子）の構造'!I$43</f>
        <v>9580</v>
      </c>
      <c r="C64" s="157"/>
      <c r="D64" s="157"/>
      <c r="E64" s="157">
        <f>'将来負担比率（分子）の構造'!J$43</f>
        <v>7949</v>
      </c>
      <c r="F64" s="157"/>
      <c r="G64" s="157"/>
      <c r="H64" s="157">
        <f>'将来負担比率（分子）の構造'!K$43</f>
        <v>9568</v>
      </c>
      <c r="I64" s="157"/>
      <c r="J64" s="157"/>
      <c r="K64" s="157">
        <f>'将来負担比率（分子）の構造'!L$43</f>
        <v>8869</v>
      </c>
      <c r="L64" s="157"/>
      <c r="M64" s="157"/>
      <c r="N64" s="157">
        <f>'将来負担比率（分子）の構造'!M$43</f>
        <v>8175</v>
      </c>
      <c r="O64" s="157"/>
      <c r="P64" s="157"/>
    </row>
    <row r="65" spans="1:16" x14ac:dyDescent="0.2">
      <c r="A65" s="157" t="s">
        <v>32</v>
      </c>
      <c r="B65" s="157">
        <f>'将来負担比率（分子）の構造'!I$42</f>
        <v>338</v>
      </c>
      <c r="C65" s="157"/>
      <c r="D65" s="157"/>
      <c r="E65" s="157">
        <f>'将来負担比率（分子）の構造'!J$42</f>
        <v>318</v>
      </c>
      <c r="F65" s="157"/>
      <c r="G65" s="157"/>
      <c r="H65" s="157">
        <f>'将来負担比率（分子）の構造'!K$42</f>
        <v>274</v>
      </c>
      <c r="I65" s="157"/>
      <c r="J65" s="157"/>
      <c r="K65" s="157">
        <f>'将来負担比率（分子）の構造'!L$42</f>
        <v>228</v>
      </c>
      <c r="L65" s="157"/>
      <c r="M65" s="157"/>
      <c r="N65" s="157">
        <f>'将来負担比率（分子）の構造'!M$42</f>
        <v>190</v>
      </c>
      <c r="O65" s="157"/>
      <c r="P65" s="157"/>
    </row>
    <row r="66" spans="1:16" x14ac:dyDescent="0.2">
      <c r="A66" s="157" t="s">
        <v>31</v>
      </c>
      <c r="B66" s="157">
        <f>'将来負担比率（分子）の構造'!I$41</f>
        <v>12927</v>
      </c>
      <c r="C66" s="157"/>
      <c r="D66" s="157"/>
      <c r="E66" s="157">
        <f>'将来負担比率（分子）の構造'!J$41</f>
        <v>12835</v>
      </c>
      <c r="F66" s="157"/>
      <c r="G66" s="157"/>
      <c r="H66" s="157">
        <f>'将来負担比率（分子）の構造'!K$41</f>
        <v>12101</v>
      </c>
      <c r="I66" s="157"/>
      <c r="J66" s="157"/>
      <c r="K66" s="157">
        <f>'将来負担比率（分子）の構造'!L$41</f>
        <v>11605</v>
      </c>
      <c r="L66" s="157"/>
      <c r="M66" s="157"/>
      <c r="N66" s="157">
        <f>'将来負担比率（分子）の構造'!M$41</f>
        <v>11984</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5858</v>
      </c>
      <c r="C72" s="161">
        <f>基金残高に係る経年分析!G55</f>
        <v>5724</v>
      </c>
      <c r="D72" s="161">
        <f>基金残高に係る経年分析!H55</f>
        <v>5593</v>
      </c>
    </row>
    <row r="73" spans="1:16" x14ac:dyDescent="0.2">
      <c r="A73" s="160" t="s">
        <v>74</v>
      </c>
      <c r="B73" s="161">
        <f>基金残高に係る経年分析!F56</f>
        <v>369</v>
      </c>
      <c r="C73" s="161">
        <f>基金残高に係る経年分析!G56</f>
        <v>465</v>
      </c>
      <c r="D73" s="161">
        <f>基金残高に係る経年分析!H56</f>
        <v>646</v>
      </c>
    </row>
    <row r="74" spans="1:16" x14ac:dyDescent="0.2">
      <c r="A74" s="160" t="s">
        <v>75</v>
      </c>
      <c r="B74" s="161">
        <f>基金残高に係る経年分析!F57</f>
        <v>4167</v>
      </c>
      <c r="C74" s="161">
        <f>基金残高に係る経年分析!G57</f>
        <v>4493</v>
      </c>
      <c r="D74" s="161">
        <f>基金残高に係る経年分析!H57</f>
        <v>4507</v>
      </c>
    </row>
  </sheetData>
  <sheetProtection algorithmName="SHA-512" hashValue="cCXrLwcH1lDz4e1BFL0nRIPIWr5FeNhBfXSCAvbrgfIDZrDRT/FYE/9RSrAd8OsuotNkKoz5PDCmoPNtbpukOw==" saltValue="p3HzwydSKFwHxxaDBawIq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6" t="s">
        <v>205</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206</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207</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2">
      <c r="B4" s="666" t="s">
        <v>1</v>
      </c>
      <c r="C4" s="667"/>
      <c r="D4" s="667"/>
      <c r="E4" s="667"/>
      <c r="F4" s="667"/>
      <c r="G4" s="667"/>
      <c r="H4" s="667"/>
      <c r="I4" s="667"/>
      <c r="J4" s="667"/>
      <c r="K4" s="667"/>
      <c r="L4" s="667"/>
      <c r="M4" s="667"/>
      <c r="N4" s="667"/>
      <c r="O4" s="667"/>
      <c r="P4" s="667"/>
      <c r="Q4" s="668"/>
      <c r="R4" s="666" t="s">
        <v>208</v>
      </c>
      <c r="S4" s="667"/>
      <c r="T4" s="667"/>
      <c r="U4" s="667"/>
      <c r="V4" s="667"/>
      <c r="W4" s="667"/>
      <c r="X4" s="667"/>
      <c r="Y4" s="668"/>
      <c r="Z4" s="666" t="s">
        <v>209</v>
      </c>
      <c r="AA4" s="667"/>
      <c r="AB4" s="667"/>
      <c r="AC4" s="668"/>
      <c r="AD4" s="666" t="s">
        <v>210</v>
      </c>
      <c r="AE4" s="667"/>
      <c r="AF4" s="667"/>
      <c r="AG4" s="667"/>
      <c r="AH4" s="667"/>
      <c r="AI4" s="667"/>
      <c r="AJ4" s="667"/>
      <c r="AK4" s="668"/>
      <c r="AL4" s="666" t="s">
        <v>209</v>
      </c>
      <c r="AM4" s="667"/>
      <c r="AN4" s="667"/>
      <c r="AO4" s="668"/>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6" t="s">
        <v>214</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2">
      <c r="B5" s="663" t="s">
        <v>215</v>
      </c>
      <c r="C5" s="664"/>
      <c r="D5" s="664"/>
      <c r="E5" s="664"/>
      <c r="F5" s="664"/>
      <c r="G5" s="664"/>
      <c r="H5" s="664"/>
      <c r="I5" s="664"/>
      <c r="J5" s="664"/>
      <c r="K5" s="664"/>
      <c r="L5" s="664"/>
      <c r="M5" s="664"/>
      <c r="N5" s="664"/>
      <c r="O5" s="664"/>
      <c r="P5" s="664"/>
      <c r="Q5" s="665"/>
      <c r="R5" s="660">
        <v>3625758</v>
      </c>
      <c r="S5" s="661"/>
      <c r="T5" s="661"/>
      <c r="U5" s="661"/>
      <c r="V5" s="661"/>
      <c r="W5" s="661"/>
      <c r="X5" s="661"/>
      <c r="Y5" s="689"/>
      <c r="Z5" s="702">
        <v>19.7</v>
      </c>
      <c r="AA5" s="702"/>
      <c r="AB5" s="702"/>
      <c r="AC5" s="702"/>
      <c r="AD5" s="703">
        <v>3625749</v>
      </c>
      <c r="AE5" s="703"/>
      <c r="AF5" s="703"/>
      <c r="AG5" s="703"/>
      <c r="AH5" s="703"/>
      <c r="AI5" s="703"/>
      <c r="AJ5" s="703"/>
      <c r="AK5" s="703"/>
      <c r="AL5" s="690">
        <v>36</v>
      </c>
      <c r="AM5" s="672"/>
      <c r="AN5" s="672"/>
      <c r="AO5" s="691"/>
      <c r="AP5" s="663" t="s">
        <v>216</v>
      </c>
      <c r="AQ5" s="664"/>
      <c r="AR5" s="664"/>
      <c r="AS5" s="664"/>
      <c r="AT5" s="664"/>
      <c r="AU5" s="664"/>
      <c r="AV5" s="664"/>
      <c r="AW5" s="664"/>
      <c r="AX5" s="664"/>
      <c r="AY5" s="664"/>
      <c r="AZ5" s="664"/>
      <c r="BA5" s="664"/>
      <c r="BB5" s="664"/>
      <c r="BC5" s="664"/>
      <c r="BD5" s="664"/>
      <c r="BE5" s="664"/>
      <c r="BF5" s="665"/>
      <c r="BG5" s="608">
        <v>3625739</v>
      </c>
      <c r="BH5" s="609"/>
      <c r="BI5" s="609"/>
      <c r="BJ5" s="609"/>
      <c r="BK5" s="609"/>
      <c r="BL5" s="609"/>
      <c r="BM5" s="609"/>
      <c r="BN5" s="610"/>
      <c r="BO5" s="646">
        <v>100</v>
      </c>
      <c r="BP5" s="646"/>
      <c r="BQ5" s="646"/>
      <c r="BR5" s="646"/>
      <c r="BS5" s="647">
        <v>38305</v>
      </c>
      <c r="BT5" s="647"/>
      <c r="BU5" s="647"/>
      <c r="BV5" s="647"/>
      <c r="BW5" s="647"/>
      <c r="BX5" s="647"/>
      <c r="BY5" s="647"/>
      <c r="BZ5" s="647"/>
      <c r="CA5" s="647"/>
      <c r="CB5" s="682"/>
      <c r="CD5" s="666" t="s">
        <v>211</v>
      </c>
      <c r="CE5" s="667"/>
      <c r="CF5" s="667"/>
      <c r="CG5" s="667"/>
      <c r="CH5" s="667"/>
      <c r="CI5" s="667"/>
      <c r="CJ5" s="667"/>
      <c r="CK5" s="667"/>
      <c r="CL5" s="667"/>
      <c r="CM5" s="667"/>
      <c r="CN5" s="667"/>
      <c r="CO5" s="667"/>
      <c r="CP5" s="667"/>
      <c r="CQ5" s="668"/>
      <c r="CR5" s="666" t="s">
        <v>217</v>
      </c>
      <c r="CS5" s="667"/>
      <c r="CT5" s="667"/>
      <c r="CU5" s="667"/>
      <c r="CV5" s="667"/>
      <c r="CW5" s="667"/>
      <c r="CX5" s="667"/>
      <c r="CY5" s="668"/>
      <c r="CZ5" s="666" t="s">
        <v>209</v>
      </c>
      <c r="DA5" s="667"/>
      <c r="DB5" s="667"/>
      <c r="DC5" s="668"/>
      <c r="DD5" s="666" t="s">
        <v>218</v>
      </c>
      <c r="DE5" s="667"/>
      <c r="DF5" s="667"/>
      <c r="DG5" s="667"/>
      <c r="DH5" s="667"/>
      <c r="DI5" s="667"/>
      <c r="DJ5" s="667"/>
      <c r="DK5" s="667"/>
      <c r="DL5" s="667"/>
      <c r="DM5" s="667"/>
      <c r="DN5" s="667"/>
      <c r="DO5" s="667"/>
      <c r="DP5" s="668"/>
      <c r="DQ5" s="666" t="s">
        <v>219</v>
      </c>
      <c r="DR5" s="667"/>
      <c r="DS5" s="667"/>
      <c r="DT5" s="667"/>
      <c r="DU5" s="667"/>
      <c r="DV5" s="667"/>
      <c r="DW5" s="667"/>
      <c r="DX5" s="667"/>
      <c r="DY5" s="667"/>
      <c r="DZ5" s="667"/>
      <c r="EA5" s="667"/>
      <c r="EB5" s="667"/>
      <c r="EC5" s="668"/>
    </row>
    <row r="6" spans="2:143" ht="11.25" customHeight="1" x14ac:dyDescent="0.2">
      <c r="B6" s="605" t="s">
        <v>220</v>
      </c>
      <c r="C6" s="606"/>
      <c r="D6" s="606"/>
      <c r="E6" s="606"/>
      <c r="F6" s="606"/>
      <c r="G6" s="606"/>
      <c r="H6" s="606"/>
      <c r="I6" s="606"/>
      <c r="J6" s="606"/>
      <c r="K6" s="606"/>
      <c r="L6" s="606"/>
      <c r="M6" s="606"/>
      <c r="N6" s="606"/>
      <c r="O6" s="606"/>
      <c r="P6" s="606"/>
      <c r="Q6" s="607"/>
      <c r="R6" s="608">
        <v>127623</v>
      </c>
      <c r="S6" s="609"/>
      <c r="T6" s="609"/>
      <c r="U6" s="609"/>
      <c r="V6" s="609"/>
      <c r="W6" s="609"/>
      <c r="X6" s="609"/>
      <c r="Y6" s="610"/>
      <c r="Z6" s="646">
        <v>0.7</v>
      </c>
      <c r="AA6" s="646"/>
      <c r="AB6" s="646"/>
      <c r="AC6" s="646"/>
      <c r="AD6" s="647">
        <v>127623</v>
      </c>
      <c r="AE6" s="647"/>
      <c r="AF6" s="647"/>
      <c r="AG6" s="647"/>
      <c r="AH6" s="647"/>
      <c r="AI6" s="647"/>
      <c r="AJ6" s="647"/>
      <c r="AK6" s="647"/>
      <c r="AL6" s="611">
        <v>1.3</v>
      </c>
      <c r="AM6" s="612"/>
      <c r="AN6" s="612"/>
      <c r="AO6" s="648"/>
      <c r="AP6" s="605" t="s">
        <v>221</v>
      </c>
      <c r="AQ6" s="606"/>
      <c r="AR6" s="606"/>
      <c r="AS6" s="606"/>
      <c r="AT6" s="606"/>
      <c r="AU6" s="606"/>
      <c r="AV6" s="606"/>
      <c r="AW6" s="606"/>
      <c r="AX6" s="606"/>
      <c r="AY6" s="606"/>
      <c r="AZ6" s="606"/>
      <c r="BA6" s="606"/>
      <c r="BB6" s="606"/>
      <c r="BC6" s="606"/>
      <c r="BD6" s="606"/>
      <c r="BE6" s="606"/>
      <c r="BF6" s="607"/>
      <c r="BG6" s="608">
        <v>3625739</v>
      </c>
      <c r="BH6" s="609"/>
      <c r="BI6" s="609"/>
      <c r="BJ6" s="609"/>
      <c r="BK6" s="609"/>
      <c r="BL6" s="609"/>
      <c r="BM6" s="609"/>
      <c r="BN6" s="610"/>
      <c r="BO6" s="646">
        <v>100</v>
      </c>
      <c r="BP6" s="646"/>
      <c r="BQ6" s="646"/>
      <c r="BR6" s="646"/>
      <c r="BS6" s="647">
        <v>38305</v>
      </c>
      <c r="BT6" s="647"/>
      <c r="BU6" s="647"/>
      <c r="BV6" s="647"/>
      <c r="BW6" s="647"/>
      <c r="BX6" s="647"/>
      <c r="BY6" s="647"/>
      <c r="BZ6" s="647"/>
      <c r="CA6" s="647"/>
      <c r="CB6" s="682"/>
      <c r="CD6" s="663" t="s">
        <v>222</v>
      </c>
      <c r="CE6" s="664"/>
      <c r="CF6" s="664"/>
      <c r="CG6" s="664"/>
      <c r="CH6" s="664"/>
      <c r="CI6" s="664"/>
      <c r="CJ6" s="664"/>
      <c r="CK6" s="664"/>
      <c r="CL6" s="664"/>
      <c r="CM6" s="664"/>
      <c r="CN6" s="664"/>
      <c r="CO6" s="664"/>
      <c r="CP6" s="664"/>
      <c r="CQ6" s="665"/>
      <c r="CR6" s="608">
        <v>162979</v>
      </c>
      <c r="CS6" s="609"/>
      <c r="CT6" s="609"/>
      <c r="CU6" s="609"/>
      <c r="CV6" s="609"/>
      <c r="CW6" s="609"/>
      <c r="CX6" s="609"/>
      <c r="CY6" s="610"/>
      <c r="CZ6" s="690">
        <v>0.9</v>
      </c>
      <c r="DA6" s="672"/>
      <c r="DB6" s="672"/>
      <c r="DC6" s="692"/>
      <c r="DD6" s="614" t="s">
        <v>122</v>
      </c>
      <c r="DE6" s="609"/>
      <c r="DF6" s="609"/>
      <c r="DG6" s="609"/>
      <c r="DH6" s="609"/>
      <c r="DI6" s="609"/>
      <c r="DJ6" s="609"/>
      <c r="DK6" s="609"/>
      <c r="DL6" s="609"/>
      <c r="DM6" s="609"/>
      <c r="DN6" s="609"/>
      <c r="DO6" s="609"/>
      <c r="DP6" s="610"/>
      <c r="DQ6" s="614">
        <v>162979</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2067</v>
      </c>
      <c r="S7" s="609"/>
      <c r="T7" s="609"/>
      <c r="U7" s="609"/>
      <c r="V7" s="609"/>
      <c r="W7" s="609"/>
      <c r="X7" s="609"/>
      <c r="Y7" s="610"/>
      <c r="Z7" s="646">
        <v>0</v>
      </c>
      <c r="AA7" s="646"/>
      <c r="AB7" s="646"/>
      <c r="AC7" s="646"/>
      <c r="AD7" s="647">
        <v>2067</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1498588</v>
      </c>
      <c r="BH7" s="609"/>
      <c r="BI7" s="609"/>
      <c r="BJ7" s="609"/>
      <c r="BK7" s="609"/>
      <c r="BL7" s="609"/>
      <c r="BM7" s="609"/>
      <c r="BN7" s="610"/>
      <c r="BO7" s="646">
        <v>41.3</v>
      </c>
      <c r="BP7" s="646"/>
      <c r="BQ7" s="646"/>
      <c r="BR7" s="646"/>
      <c r="BS7" s="647">
        <v>38305</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2315084</v>
      </c>
      <c r="CS7" s="609"/>
      <c r="CT7" s="609"/>
      <c r="CU7" s="609"/>
      <c r="CV7" s="609"/>
      <c r="CW7" s="609"/>
      <c r="CX7" s="609"/>
      <c r="CY7" s="610"/>
      <c r="CZ7" s="646">
        <v>13.4</v>
      </c>
      <c r="DA7" s="646"/>
      <c r="DB7" s="646"/>
      <c r="DC7" s="646"/>
      <c r="DD7" s="614">
        <v>660774</v>
      </c>
      <c r="DE7" s="609"/>
      <c r="DF7" s="609"/>
      <c r="DG7" s="609"/>
      <c r="DH7" s="609"/>
      <c r="DI7" s="609"/>
      <c r="DJ7" s="609"/>
      <c r="DK7" s="609"/>
      <c r="DL7" s="609"/>
      <c r="DM7" s="609"/>
      <c r="DN7" s="609"/>
      <c r="DO7" s="609"/>
      <c r="DP7" s="610"/>
      <c r="DQ7" s="614">
        <v>1677058</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28744</v>
      </c>
      <c r="S8" s="609"/>
      <c r="T8" s="609"/>
      <c r="U8" s="609"/>
      <c r="V8" s="609"/>
      <c r="W8" s="609"/>
      <c r="X8" s="609"/>
      <c r="Y8" s="610"/>
      <c r="Z8" s="646">
        <v>0.2</v>
      </c>
      <c r="AA8" s="646"/>
      <c r="AB8" s="646"/>
      <c r="AC8" s="646"/>
      <c r="AD8" s="647">
        <v>28744</v>
      </c>
      <c r="AE8" s="647"/>
      <c r="AF8" s="647"/>
      <c r="AG8" s="647"/>
      <c r="AH8" s="647"/>
      <c r="AI8" s="647"/>
      <c r="AJ8" s="647"/>
      <c r="AK8" s="647"/>
      <c r="AL8" s="611">
        <v>0.3</v>
      </c>
      <c r="AM8" s="612"/>
      <c r="AN8" s="612"/>
      <c r="AO8" s="648"/>
      <c r="AP8" s="605" t="s">
        <v>227</v>
      </c>
      <c r="AQ8" s="606"/>
      <c r="AR8" s="606"/>
      <c r="AS8" s="606"/>
      <c r="AT8" s="606"/>
      <c r="AU8" s="606"/>
      <c r="AV8" s="606"/>
      <c r="AW8" s="606"/>
      <c r="AX8" s="606"/>
      <c r="AY8" s="606"/>
      <c r="AZ8" s="606"/>
      <c r="BA8" s="606"/>
      <c r="BB8" s="606"/>
      <c r="BC8" s="606"/>
      <c r="BD8" s="606"/>
      <c r="BE8" s="606"/>
      <c r="BF8" s="607"/>
      <c r="BG8" s="608">
        <v>51631</v>
      </c>
      <c r="BH8" s="609"/>
      <c r="BI8" s="609"/>
      <c r="BJ8" s="609"/>
      <c r="BK8" s="609"/>
      <c r="BL8" s="609"/>
      <c r="BM8" s="609"/>
      <c r="BN8" s="610"/>
      <c r="BO8" s="646">
        <v>1.4</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5850379</v>
      </c>
      <c r="CS8" s="609"/>
      <c r="CT8" s="609"/>
      <c r="CU8" s="609"/>
      <c r="CV8" s="609"/>
      <c r="CW8" s="609"/>
      <c r="CX8" s="609"/>
      <c r="CY8" s="610"/>
      <c r="CZ8" s="646">
        <v>33.9</v>
      </c>
      <c r="DA8" s="646"/>
      <c r="DB8" s="646"/>
      <c r="DC8" s="646"/>
      <c r="DD8" s="614">
        <v>200712</v>
      </c>
      <c r="DE8" s="609"/>
      <c r="DF8" s="609"/>
      <c r="DG8" s="609"/>
      <c r="DH8" s="609"/>
      <c r="DI8" s="609"/>
      <c r="DJ8" s="609"/>
      <c r="DK8" s="609"/>
      <c r="DL8" s="609"/>
      <c r="DM8" s="609"/>
      <c r="DN8" s="609"/>
      <c r="DO8" s="609"/>
      <c r="DP8" s="610"/>
      <c r="DQ8" s="614">
        <v>3262028</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46695</v>
      </c>
      <c r="S9" s="609"/>
      <c r="T9" s="609"/>
      <c r="U9" s="609"/>
      <c r="V9" s="609"/>
      <c r="W9" s="609"/>
      <c r="X9" s="609"/>
      <c r="Y9" s="610"/>
      <c r="Z9" s="646">
        <v>0.3</v>
      </c>
      <c r="AA9" s="646"/>
      <c r="AB9" s="646"/>
      <c r="AC9" s="646"/>
      <c r="AD9" s="647">
        <v>46695</v>
      </c>
      <c r="AE9" s="647"/>
      <c r="AF9" s="647"/>
      <c r="AG9" s="647"/>
      <c r="AH9" s="647"/>
      <c r="AI9" s="647"/>
      <c r="AJ9" s="647"/>
      <c r="AK9" s="647"/>
      <c r="AL9" s="611">
        <v>0.5</v>
      </c>
      <c r="AM9" s="612"/>
      <c r="AN9" s="612"/>
      <c r="AO9" s="648"/>
      <c r="AP9" s="605" t="s">
        <v>230</v>
      </c>
      <c r="AQ9" s="606"/>
      <c r="AR9" s="606"/>
      <c r="AS9" s="606"/>
      <c r="AT9" s="606"/>
      <c r="AU9" s="606"/>
      <c r="AV9" s="606"/>
      <c r="AW9" s="606"/>
      <c r="AX9" s="606"/>
      <c r="AY9" s="606"/>
      <c r="AZ9" s="606"/>
      <c r="BA9" s="606"/>
      <c r="BB9" s="606"/>
      <c r="BC9" s="606"/>
      <c r="BD9" s="606"/>
      <c r="BE9" s="606"/>
      <c r="BF9" s="607"/>
      <c r="BG9" s="608">
        <v>1237445</v>
      </c>
      <c r="BH9" s="609"/>
      <c r="BI9" s="609"/>
      <c r="BJ9" s="609"/>
      <c r="BK9" s="609"/>
      <c r="BL9" s="609"/>
      <c r="BM9" s="609"/>
      <c r="BN9" s="610"/>
      <c r="BO9" s="646">
        <v>34.1</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1937773</v>
      </c>
      <c r="CS9" s="609"/>
      <c r="CT9" s="609"/>
      <c r="CU9" s="609"/>
      <c r="CV9" s="609"/>
      <c r="CW9" s="609"/>
      <c r="CX9" s="609"/>
      <c r="CY9" s="610"/>
      <c r="CZ9" s="646">
        <v>11.2</v>
      </c>
      <c r="DA9" s="646"/>
      <c r="DB9" s="646"/>
      <c r="DC9" s="646"/>
      <c r="DD9" s="614">
        <v>34147</v>
      </c>
      <c r="DE9" s="609"/>
      <c r="DF9" s="609"/>
      <c r="DG9" s="609"/>
      <c r="DH9" s="609"/>
      <c r="DI9" s="609"/>
      <c r="DJ9" s="609"/>
      <c r="DK9" s="609"/>
      <c r="DL9" s="609"/>
      <c r="DM9" s="609"/>
      <c r="DN9" s="609"/>
      <c r="DO9" s="609"/>
      <c r="DP9" s="610"/>
      <c r="DQ9" s="614">
        <v>1115386</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64725</v>
      </c>
      <c r="BH10" s="609"/>
      <c r="BI10" s="609"/>
      <c r="BJ10" s="609"/>
      <c r="BK10" s="609"/>
      <c r="BL10" s="609"/>
      <c r="BM10" s="609"/>
      <c r="BN10" s="610"/>
      <c r="BO10" s="646">
        <v>1.8</v>
      </c>
      <c r="BP10" s="646"/>
      <c r="BQ10" s="646"/>
      <c r="BR10" s="646"/>
      <c r="BS10" s="647" t="s">
        <v>122</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800776</v>
      </c>
      <c r="S11" s="609"/>
      <c r="T11" s="609"/>
      <c r="U11" s="609"/>
      <c r="V11" s="609"/>
      <c r="W11" s="609"/>
      <c r="X11" s="609"/>
      <c r="Y11" s="610"/>
      <c r="Z11" s="611">
        <v>4.4000000000000004</v>
      </c>
      <c r="AA11" s="612"/>
      <c r="AB11" s="612"/>
      <c r="AC11" s="613"/>
      <c r="AD11" s="614">
        <v>800776</v>
      </c>
      <c r="AE11" s="609"/>
      <c r="AF11" s="609"/>
      <c r="AG11" s="609"/>
      <c r="AH11" s="609"/>
      <c r="AI11" s="609"/>
      <c r="AJ11" s="609"/>
      <c r="AK11" s="610"/>
      <c r="AL11" s="611">
        <v>7.9</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144787</v>
      </c>
      <c r="BH11" s="609"/>
      <c r="BI11" s="609"/>
      <c r="BJ11" s="609"/>
      <c r="BK11" s="609"/>
      <c r="BL11" s="609"/>
      <c r="BM11" s="609"/>
      <c r="BN11" s="610"/>
      <c r="BO11" s="646">
        <v>4</v>
      </c>
      <c r="BP11" s="646"/>
      <c r="BQ11" s="646"/>
      <c r="BR11" s="646"/>
      <c r="BS11" s="647">
        <v>38305</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374000</v>
      </c>
      <c r="CS11" s="609"/>
      <c r="CT11" s="609"/>
      <c r="CU11" s="609"/>
      <c r="CV11" s="609"/>
      <c r="CW11" s="609"/>
      <c r="CX11" s="609"/>
      <c r="CY11" s="610"/>
      <c r="CZ11" s="646">
        <v>2.2000000000000002</v>
      </c>
      <c r="DA11" s="646"/>
      <c r="DB11" s="646"/>
      <c r="DC11" s="646"/>
      <c r="DD11" s="614">
        <v>130095</v>
      </c>
      <c r="DE11" s="609"/>
      <c r="DF11" s="609"/>
      <c r="DG11" s="609"/>
      <c r="DH11" s="609"/>
      <c r="DI11" s="609"/>
      <c r="DJ11" s="609"/>
      <c r="DK11" s="609"/>
      <c r="DL11" s="609"/>
      <c r="DM11" s="609"/>
      <c r="DN11" s="609"/>
      <c r="DO11" s="609"/>
      <c r="DP11" s="610"/>
      <c r="DQ11" s="614">
        <v>216075</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1794149</v>
      </c>
      <c r="BH12" s="609"/>
      <c r="BI12" s="609"/>
      <c r="BJ12" s="609"/>
      <c r="BK12" s="609"/>
      <c r="BL12" s="609"/>
      <c r="BM12" s="609"/>
      <c r="BN12" s="610"/>
      <c r="BO12" s="646">
        <v>49.5</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79445</v>
      </c>
      <c r="CS12" s="609"/>
      <c r="CT12" s="609"/>
      <c r="CU12" s="609"/>
      <c r="CV12" s="609"/>
      <c r="CW12" s="609"/>
      <c r="CX12" s="609"/>
      <c r="CY12" s="610"/>
      <c r="CZ12" s="646">
        <v>0.5</v>
      </c>
      <c r="DA12" s="646"/>
      <c r="DB12" s="646"/>
      <c r="DC12" s="646"/>
      <c r="DD12" s="614">
        <v>496</v>
      </c>
      <c r="DE12" s="609"/>
      <c r="DF12" s="609"/>
      <c r="DG12" s="609"/>
      <c r="DH12" s="609"/>
      <c r="DI12" s="609"/>
      <c r="DJ12" s="609"/>
      <c r="DK12" s="609"/>
      <c r="DL12" s="609"/>
      <c r="DM12" s="609"/>
      <c r="DN12" s="609"/>
      <c r="DO12" s="609"/>
      <c r="DP12" s="610"/>
      <c r="DQ12" s="614">
        <v>77850</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1782508</v>
      </c>
      <c r="BH13" s="609"/>
      <c r="BI13" s="609"/>
      <c r="BJ13" s="609"/>
      <c r="BK13" s="609"/>
      <c r="BL13" s="609"/>
      <c r="BM13" s="609"/>
      <c r="BN13" s="610"/>
      <c r="BO13" s="646">
        <v>49.2</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2184177</v>
      </c>
      <c r="CS13" s="609"/>
      <c r="CT13" s="609"/>
      <c r="CU13" s="609"/>
      <c r="CV13" s="609"/>
      <c r="CW13" s="609"/>
      <c r="CX13" s="609"/>
      <c r="CY13" s="610"/>
      <c r="CZ13" s="646">
        <v>12.7</v>
      </c>
      <c r="DA13" s="646"/>
      <c r="DB13" s="646"/>
      <c r="DC13" s="646"/>
      <c r="DD13" s="614">
        <v>570762</v>
      </c>
      <c r="DE13" s="609"/>
      <c r="DF13" s="609"/>
      <c r="DG13" s="609"/>
      <c r="DH13" s="609"/>
      <c r="DI13" s="609"/>
      <c r="DJ13" s="609"/>
      <c r="DK13" s="609"/>
      <c r="DL13" s="609"/>
      <c r="DM13" s="609"/>
      <c r="DN13" s="609"/>
      <c r="DO13" s="609"/>
      <c r="DP13" s="610"/>
      <c r="DQ13" s="614">
        <v>1649985</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142557</v>
      </c>
      <c r="BH14" s="609"/>
      <c r="BI14" s="609"/>
      <c r="BJ14" s="609"/>
      <c r="BK14" s="609"/>
      <c r="BL14" s="609"/>
      <c r="BM14" s="609"/>
      <c r="BN14" s="610"/>
      <c r="BO14" s="646">
        <v>3.9</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715565</v>
      </c>
      <c r="CS14" s="609"/>
      <c r="CT14" s="609"/>
      <c r="CU14" s="609"/>
      <c r="CV14" s="609"/>
      <c r="CW14" s="609"/>
      <c r="CX14" s="609"/>
      <c r="CY14" s="610"/>
      <c r="CZ14" s="646">
        <v>4.0999999999999996</v>
      </c>
      <c r="DA14" s="646"/>
      <c r="DB14" s="646"/>
      <c r="DC14" s="646"/>
      <c r="DD14" s="614">
        <v>46249</v>
      </c>
      <c r="DE14" s="609"/>
      <c r="DF14" s="609"/>
      <c r="DG14" s="609"/>
      <c r="DH14" s="609"/>
      <c r="DI14" s="609"/>
      <c r="DJ14" s="609"/>
      <c r="DK14" s="609"/>
      <c r="DL14" s="609"/>
      <c r="DM14" s="609"/>
      <c r="DN14" s="609"/>
      <c r="DO14" s="609"/>
      <c r="DP14" s="610"/>
      <c r="DQ14" s="614">
        <v>686897</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15964</v>
      </c>
      <c r="S15" s="609"/>
      <c r="T15" s="609"/>
      <c r="U15" s="609"/>
      <c r="V15" s="609"/>
      <c r="W15" s="609"/>
      <c r="X15" s="609"/>
      <c r="Y15" s="610"/>
      <c r="Z15" s="646">
        <v>0.1</v>
      </c>
      <c r="AA15" s="646"/>
      <c r="AB15" s="646"/>
      <c r="AC15" s="646"/>
      <c r="AD15" s="647">
        <v>15964</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190445</v>
      </c>
      <c r="BH15" s="609"/>
      <c r="BI15" s="609"/>
      <c r="BJ15" s="609"/>
      <c r="BK15" s="609"/>
      <c r="BL15" s="609"/>
      <c r="BM15" s="609"/>
      <c r="BN15" s="610"/>
      <c r="BO15" s="646">
        <v>5.3</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2199169</v>
      </c>
      <c r="CS15" s="609"/>
      <c r="CT15" s="609"/>
      <c r="CU15" s="609"/>
      <c r="CV15" s="609"/>
      <c r="CW15" s="609"/>
      <c r="CX15" s="609"/>
      <c r="CY15" s="610"/>
      <c r="CZ15" s="646">
        <v>12.7</v>
      </c>
      <c r="DA15" s="646"/>
      <c r="DB15" s="646"/>
      <c r="DC15" s="646"/>
      <c r="DD15" s="614">
        <v>481247</v>
      </c>
      <c r="DE15" s="609"/>
      <c r="DF15" s="609"/>
      <c r="DG15" s="609"/>
      <c r="DH15" s="609"/>
      <c r="DI15" s="609"/>
      <c r="DJ15" s="609"/>
      <c r="DK15" s="609"/>
      <c r="DL15" s="609"/>
      <c r="DM15" s="609"/>
      <c r="DN15" s="609"/>
      <c r="DO15" s="609"/>
      <c r="DP15" s="610"/>
      <c r="DQ15" s="614">
        <v>1386932</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55749</v>
      </c>
      <c r="S16" s="609"/>
      <c r="T16" s="609"/>
      <c r="U16" s="609"/>
      <c r="V16" s="609"/>
      <c r="W16" s="609"/>
      <c r="X16" s="609"/>
      <c r="Y16" s="610"/>
      <c r="Z16" s="646">
        <v>0.3</v>
      </c>
      <c r="AA16" s="646"/>
      <c r="AB16" s="646"/>
      <c r="AC16" s="646"/>
      <c r="AD16" s="647">
        <v>55749</v>
      </c>
      <c r="AE16" s="647"/>
      <c r="AF16" s="647"/>
      <c r="AG16" s="647"/>
      <c r="AH16" s="647"/>
      <c r="AI16" s="647"/>
      <c r="AJ16" s="647"/>
      <c r="AK16" s="647"/>
      <c r="AL16" s="611">
        <v>0.6</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v>17253</v>
      </c>
      <c r="CS16" s="609"/>
      <c r="CT16" s="609"/>
      <c r="CU16" s="609"/>
      <c r="CV16" s="609"/>
      <c r="CW16" s="609"/>
      <c r="CX16" s="609"/>
      <c r="CY16" s="610"/>
      <c r="CZ16" s="646">
        <v>0.1</v>
      </c>
      <c r="DA16" s="646"/>
      <c r="DB16" s="646"/>
      <c r="DC16" s="646"/>
      <c r="DD16" s="614" t="s">
        <v>122</v>
      </c>
      <c r="DE16" s="609"/>
      <c r="DF16" s="609"/>
      <c r="DG16" s="609"/>
      <c r="DH16" s="609"/>
      <c r="DI16" s="609"/>
      <c r="DJ16" s="609"/>
      <c r="DK16" s="609"/>
      <c r="DL16" s="609"/>
      <c r="DM16" s="609"/>
      <c r="DN16" s="609"/>
      <c r="DO16" s="609"/>
      <c r="DP16" s="610"/>
      <c r="DQ16" s="614">
        <v>11272</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177108</v>
      </c>
      <c r="S17" s="609"/>
      <c r="T17" s="609"/>
      <c r="U17" s="609"/>
      <c r="V17" s="609"/>
      <c r="W17" s="609"/>
      <c r="X17" s="609"/>
      <c r="Y17" s="610"/>
      <c r="Z17" s="646">
        <v>1</v>
      </c>
      <c r="AA17" s="646"/>
      <c r="AB17" s="646"/>
      <c r="AC17" s="646"/>
      <c r="AD17" s="647">
        <v>177108</v>
      </c>
      <c r="AE17" s="647"/>
      <c r="AF17" s="647"/>
      <c r="AG17" s="647"/>
      <c r="AH17" s="647"/>
      <c r="AI17" s="647"/>
      <c r="AJ17" s="647"/>
      <c r="AK17" s="647"/>
      <c r="AL17" s="611">
        <v>1.8</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1428973</v>
      </c>
      <c r="CS17" s="609"/>
      <c r="CT17" s="609"/>
      <c r="CU17" s="609"/>
      <c r="CV17" s="609"/>
      <c r="CW17" s="609"/>
      <c r="CX17" s="609"/>
      <c r="CY17" s="610"/>
      <c r="CZ17" s="646">
        <v>8.3000000000000007</v>
      </c>
      <c r="DA17" s="646"/>
      <c r="DB17" s="646"/>
      <c r="DC17" s="646"/>
      <c r="DD17" s="614" t="s">
        <v>122</v>
      </c>
      <c r="DE17" s="609"/>
      <c r="DF17" s="609"/>
      <c r="DG17" s="609"/>
      <c r="DH17" s="609"/>
      <c r="DI17" s="609"/>
      <c r="DJ17" s="609"/>
      <c r="DK17" s="609"/>
      <c r="DL17" s="609"/>
      <c r="DM17" s="609"/>
      <c r="DN17" s="609"/>
      <c r="DO17" s="609"/>
      <c r="DP17" s="610"/>
      <c r="DQ17" s="614">
        <v>1333735</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36823</v>
      </c>
      <c r="S18" s="609"/>
      <c r="T18" s="609"/>
      <c r="U18" s="609"/>
      <c r="V18" s="609"/>
      <c r="W18" s="609"/>
      <c r="X18" s="609"/>
      <c r="Y18" s="610"/>
      <c r="Z18" s="646">
        <v>0.2</v>
      </c>
      <c r="AA18" s="646"/>
      <c r="AB18" s="646"/>
      <c r="AC18" s="646"/>
      <c r="AD18" s="647">
        <v>36823</v>
      </c>
      <c r="AE18" s="647"/>
      <c r="AF18" s="647"/>
      <c r="AG18" s="647"/>
      <c r="AH18" s="647"/>
      <c r="AI18" s="647"/>
      <c r="AJ18" s="647"/>
      <c r="AK18" s="647"/>
      <c r="AL18" s="611">
        <v>0.4</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138002</v>
      </c>
      <c r="S19" s="609"/>
      <c r="T19" s="609"/>
      <c r="U19" s="609"/>
      <c r="V19" s="609"/>
      <c r="W19" s="609"/>
      <c r="X19" s="609"/>
      <c r="Y19" s="610"/>
      <c r="Z19" s="646">
        <v>0.8</v>
      </c>
      <c r="AA19" s="646"/>
      <c r="AB19" s="646"/>
      <c r="AC19" s="646"/>
      <c r="AD19" s="647">
        <v>138002</v>
      </c>
      <c r="AE19" s="647"/>
      <c r="AF19" s="647"/>
      <c r="AG19" s="647"/>
      <c r="AH19" s="647"/>
      <c r="AI19" s="647"/>
      <c r="AJ19" s="647"/>
      <c r="AK19" s="647"/>
      <c r="AL19" s="611">
        <v>1.4</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19</v>
      </c>
      <c r="BH19" s="609"/>
      <c r="BI19" s="609"/>
      <c r="BJ19" s="609"/>
      <c r="BK19" s="609"/>
      <c r="BL19" s="609"/>
      <c r="BM19" s="609"/>
      <c r="BN19" s="610"/>
      <c r="BO19" s="646">
        <v>0</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83" t="s">
        <v>262</v>
      </c>
      <c r="C20" s="684"/>
      <c r="D20" s="684"/>
      <c r="E20" s="684"/>
      <c r="F20" s="684"/>
      <c r="G20" s="684"/>
      <c r="H20" s="684"/>
      <c r="I20" s="684"/>
      <c r="J20" s="684"/>
      <c r="K20" s="684"/>
      <c r="L20" s="684"/>
      <c r="M20" s="684"/>
      <c r="N20" s="684"/>
      <c r="O20" s="684"/>
      <c r="P20" s="684"/>
      <c r="Q20" s="685"/>
      <c r="R20" s="608">
        <v>2283</v>
      </c>
      <c r="S20" s="609"/>
      <c r="T20" s="609"/>
      <c r="U20" s="609"/>
      <c r="V20" s="609"/>
      <c r="W20" s="609"/>
      <c r="X20" s="609"/>
      <c r="Y20" s="610"/>
      <c r="Z20" s="646">
        <v>0</v>
      </c>
      <c r="AA20" s="646"/>
      <c r="AB20" s="646"/>
      <c r="AC20" s="646"/>
      <c r="AD20" s="647">
        <v>2283</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19</v>
      </c>
      <c r="BH20" s="609"/>
      <c r="BI20" s="609"/>
      <c r="BJ20" s="609"/>
      <c r="BK20" s="609"/>
      <c r="BL20" s="609"/>
      <c r="BM20" s="609"/>
      <c r="BN20" s="610"/>
      <c r="BO20" s="646">
        <v>0</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17264797</v>
      </c>
      <c r="CS20" s="609"/>
      <c r="CT20" s="609"/>
      <c r="CU20" s="609"/>
      <c r="CV20" s="609"/>
      <c r="CW20" s="609"/>
      <c r="CX20" s="609"/>
      <c r="CY20" s="610"/>
      <c r="CZ20" s="646">
        <v>100</v>
      </c>
      <c r="DA20" s="646"/>
      <c r="DB20" s="646"/>
      <c r="DC20" s="646"/>
      <c r="DD20" s="614">
        <v>2124482</v>
      </c>
      <c r="DE20" s="609"/>
      <c r="DF20" s="609"/>
      <c r="DG20" s="609"/>
      <c r="DH20" s="609"/>
      <c r="DI20" s="609"/>
      <c r="DJ20" s="609"/>
      <c r="DK20" s="609"/>
      <c r="DL20" s="609"/>
      <c r="DM20" s="609"/>
      <c r="DN20" s="609"/>
      <c r="DO20" s="609"/>
      <c r="DP20" s="610"/>
      <c r="DQ20" s="614">
        <v>11580197</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5667206</v>
      </c>
      <c r="S21" s="609"/>
      <c r="T21" s="609"/>
      <c r="U21" s="609"/>
      <c r="V21" s="609"/>
      <c r="W21" s="609"/>
      <c r="X21" s="609"/>
      <c r="Y21" s="610"/>
      <c r="Z21" s="646">
        <v>30.8</v>
      </c>
      <c r="AA21" s="646"/>
      <c r="AB21" s="646"/>
      <c r="AC21" s="646"/>
      <c r="AD21" s="647">
        <v>5184429</v>
      </c>
      <c r="AE21" s="647"/>
      <c r="AF21" s="647"/>
      <c r="AG21" s="647"/>
      <c r="AH21" s="647"/>
      <c r="AI21" s="647"/>
      <c r="AJ21" s="647"/>
      <c r="AK21" s="647"/>
      <c r="AL21" s="611">
        <v>51.4</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10</v>
      </c>
      <c r="BH21" s="609"/>
      <c r="BI21" s="609"/>
      <c r="BJ21" s="609"/>
      <c r="BK21" s="609"/>
      <c r="BL21" s="609"/>
      <c r="BM21" s="609"/>
      <c r="BN21" s="610"/>
      <c r="BO21" s="646">
        <v>0</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5184429</v>
      </c>
      <c r="S22" s="609"/>
      <c r="T22" s="609"/>
      <c r="U22" s="609"/>
      <c r="V22" s="609"/>
      <c r="W22" s="609"/>
      <c r="X22" s="609"/>
      <c r="Y22" s="610"/>
      <c r="Z22" s="646">
        <v>28.2</v>
      </c>
      <c r="AA22" s="646"/>
      <c r="AB22" s="646"/>
      <c r="AC22" s="646"/>
      <c r="AD22" s="647">
        <v>5184429</v>
      </c>
      <c r="AE22" s="647"/>
      <c r="AF22" s="647"/>
      <c r="AG22" s="647"/>
      <c r="AH22" s="647"/>
      <c r="AI22" s="647"/>
      <c r="AJ22" s="647"/>
      <c r="AK22" s="647"/>
      <c r="AL22" s="611">
        <v>51.4</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6" t="s">
        <v>269</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2">
      <c r="B23" s="605" t="s">
        <v>270</v>
      </c>
      <c r="C23" s="606"/>
      <c r="D23" s="606"/>
      <c r="E23" s="606"/>
      <c r="F23" s="606"/>
      <c r="G23" s="606"/>
      <c r="H23" s="606"/>
      <c r="I23" s="606"/>
      <c r="J23" s="606"/>
      <c r="K23" s="606"/>
      <c r="L23" s="606"/>
      <c r="M23" s="606"/>
      <c r="N23" s="606"/>
      <c r="O23" s="606"/>
      <c r="P23" s="606"/>
      <c r="Q23" s="607"/>
      <c r="R23" s="608">
        <v>482777</v>
      </c>
      <c r="S23" s="609"/>
      <c r="T23" s="609"/>
      <c r="U23" s="609"/>
      <c r="V23" s="609"/>
      <c r="W23" s="609"/>
      <c r="X23" s="609"/>
      <c r="Y23" s="610"/>
      <c r="Z23" s="646">
        <v>2.6</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v>9</v>
      </c>
      <c r="BH23" s="609"/>
      <c r="BI23" s="609"/>
      <c r="BJ23" s="609"/>
      <c r="BK23" s="609"/>
      <c r="BL23" s="609"/>
      <c r="BM23" s="609"/>
      <c r="BN23" s="610"/>
      <c r="BO23" s="646">
        <v>0</v>
      </c>
      <c r="BP23" s="646"/>
      <c r="BQ23" s="646"/>
      <c r="BR23" s="646"/>
      <c r="BS23" s="647" t="s">
        <v>122</v>
      </c>
      <c r="BT23" s="647"/>
      <c r="BU23" s="647"/>
      <c r="BV23" s="647"/>
      <c r="BW23" s="647"/>
      <c r="BX23" s="647"/>
      <c r="BY23" s="647"/>
      <c r="BZ23" s="647"/>
      <c r="CA23" s="647"/>
      <c r="CB23" s="682"/>
      <c r="CD23" s="666" t="s">
        <v>211</v>
      </c>
      <c r="CE23" s="667"/>
      <c r="CF23" s="667"/>
      <c r="CG23" s="667"/>
      <c r="CH23" s="667"/>
      <c r="CI23" s="667"/>
      <c r="CJ23" s="667"/>
      <c r="CK23" s="667"/>
      <c r="CL23" s="667"/>
      <c r="CM23" s="667"/>
      <c r="CN23" s="667"/>
      <c r="CO23" s="667"/>
      <c r="CP23" s="667"/>
      <c r="CQ23" s="668"/>
      <c r="CR23" s="666" t="s">
        <v>272</v>
      </c>
      <c r="CS23" s="667"/>
      <c r="CT23" s="667"/>
      <c r="CU23" s="667"/>
      <c r="CV23" s="667"/>
      <c r="CW23" s="667"/>
      <c r="CX23" s="667"/>
      <c r="CY23" s="668"/>
      <c r="CZ23" s="666" t="s">
        <v>273</v>
      </c>
      <c r="DA23" s="667"/>
      <c r="DB23" s="667"/>
      <c r="DC23" s="668"/>
      <c r="DD23" s="666" t="s">
        <v>274</v>
      </c>
      <c r="DE23" s="667"/>
      <c r="DF23" s="667"/>
      <c r="DG23" s="667"/>
      <c r="DH23" s="667"/>
      <c r="DI23" s="667"/>
      <c r="DJ23" s="667"/>
      <c r="DK23" s="668"/>
      <c r="DL23" s="698" t="s">
        <v>275</v>
      </c>
      <c r="DM23" s="699"/>
      <c r="DN23" s="699"/>
      <c r="DO23" s="699"/>
      <c r="DP23" s="699"/>
      <c r="DQ23" s="699"/>
      <c r="DR23" s="699"/>
      <c r="DS23" s="699"/>
      <c r="DT23" s="699"/>
      <c r="DU23" s="699"/>
      <c r="DV23" s="700"/>
      <c r="DW23" s="666" t="s">
        <v>276</v>
      </c>
      <c r="DX23" s="667"/>
      <c r="DY23" s="667"/>
      <c r="DZ23" s="667"/>
      <c r="EA23" s="667"/>
      <c r="EB23" s="667"/>
      <c r="EC23" s="668"/>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3" t="s">
        <v>279</v>
      </c>
      <c r="CE24" s="664"/>
      <c r="CF24" s="664"/>
      <c r="CG24" s="664"/>
      <c r="CH24" s="664"/>
      <c r="CI24" s="664"/>
      <c r="CJ24" s="664"/>
      <c r="CK24" s="664"/>
      <c r="CL24" s="664"/>
      <c r="CM24" s="664"/>
      <c r="CN24" s="664"/>
      <c r="CO24" s="664"/>
      <c r="CP24" s="664"/>
      <c r="CQ24" s="665"/>
      <c r="CR24" s="660">
        <v>7486396</v>
      </c>
      <c r="CS24" s="661"/>
      <c r="CT24" s="661"/>
      <c r="CU24" s="661"/>
      <c r="CV24" s="661"/>
      <c r="CW24" s="661"/>
      <c r="CX24" s="661"/>
      <c r="CY24" s="689"/>
      <c r="CZ24" s="690">
        <v>43.4</v>
      </c>
      <c r="DA24" s="672"/>
      <c r="DB24" s="672"/>
      <c r="DC24" s="692"/>
      <c r="DD24" s="688">
        <v>5184561</v>
      </c>
      <c r="DE24" s="661"/>
      <c r="DF24" s="661"/>
      <c r="DG24" s="661"/>
      <c r="DH24" s="661"/>
      <c r="DI24" s="661"/>
      <c r="DJ24" s="661"/>
      <c r="DK24" s="689"/>
      <c r="DL24" s="688">
        <v>4722047</v>
      </c>
      <c r="DM24" s="661"/>
      <c r="DN24" s="661"/>
      <c r="DO24" s="661"/>
      <c r="DP24" s="661"/>
      <c r="DQ24" s="661"/>
      <c r="DR24" s="661"/>
      <c r="DS24" s="661"/>
      <c r="DT24" s="661"/>
      <c r="DU24" s="661"/>
      <c r="DV24" s="689"/>
      <c r="DW24" s="690">
        <v>46.7</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10547690</v>
      </c>
      <c r="S25" s="609"/>
      <c r="T25" s="609"/>
      <c r="U25" s="609"/>
      <c r="V25" s="609"/>
      <c r="W25" s="609"/>
      <c r="X25" s="609"/>
      <c r="Y25" s="610"/>
      <c r="Z25" s="646">
        <v>57.4</v>
      </c>
      <c r="AA25" s="646"/>
      <c r="AB25" s="646"/>
      <c r="AC25" s="646"/>
      <c r="AD25" s="647">
        <v>10064904</v>
      </c>
      <c r="AE25" s="647"/>
      <c r="AF25" s="647"/>
      <c r="AG25" s="647"/>
      <c r="AH25" s="647"/>
      <c r="AI25" s="647"/>
      <c r="AJ25" s="647"/>
      <c r="AK25" s="647"/>
      <c r="AL25" s="611">
        <v>99.8</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2676228</v>
      </c>
      <c r="CS25" s="621"/>
      <c r="CT25" s="621"/>
      <c r="CU25" s="621"/>
      <c r="CV25" s="621"/>
      <c r="CW25" s="621"/>
      <c r="CX25" s="621"/>
      <c r="CY25" s="622"/>
      <c r="CZ25" s="611">
        <v>15.5</v>
      </c>
      <c r="DA25" s="623"/>
      <c r="DB25" s="623"/>
      <c r="DC25" s="624"/>
      <c r="DD25" s="614">
        <v>2542591</v>
      </c>
      <c r="DE25" s="621"/>
      <c r="DF25" s="621"/>
      <c r="DG25" s="621"/>
      <c r="DH25" s="621"/>
      <c r="DI25" s="621"/>
      <c r="DJ25" s="621"/>
      <c r="DK25" s="622"/>
      <c r="DL25" s="614">
        <v>2534392</v>
      </c>
      <c r="DM25" s="621"/>
      <c r="DN25" s="621"/>
      <c r="DO25" s="621"/>
      <c r="DP25" s="621"/>
      <c r="DQ25" s="621"/>
      <c r="DR25" s="621"/>
      <c r="DS25" s="621"/>
      <c r="DT25" s="621"/>
      <c r="DU25" s="621"/>
      <c r="DV25" s="622"/>
      <c r="DW25" s="611">
        <v>25.1</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1744</v>
      </c>
      <c r="S26" s="609"/>
      <c r="T26" s="609"/>
      <c r="U26" s="609"/>
      <c r="V26" s="609"/>
      <c r="W26" s="609"/>
      <c r="X26" s="609"/>
      <c r="Y26" s="610"/>
      <c r="Z26" s="646">
        <v>0</v>
      </c>
      <c r="AA26" s="646"/>
      <c r="AB26" s="646"/>
      <c r="AC26" s="646"/>
      <c r="AD26" s="647">
        <v>1744</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1420179</v>
      </c>
      <c r="CS26" s="609"/>
      <c r="CT26" s="609"/>
      <c r="CU26" s="609"/>
      <c r="CV26" s="609"/>
      <c r="CW26" s="609"/>
      <c r="CX26" s="609"/>
      <c r="CY26" s="610"/>
      <c r="CZ26" s="611">
        <v>8.1999999999999993</v>
      </c>
      <c r="DA26" s="623"/>
      <c r="DB26" s="623"/>
      <c r="DC26" s="624"/>
      <c r="DD26" s="614">
        <v>1372101</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52745</v>
      </c>
      <c r="S27" s="609"/>
      <c r="T27" s="609"/>
      <c r="U27" s="609"/>
      <c r="V27" s="609"/>
      <c r="W27" s="609"/>
      <c r="X27" s="609"/>
      <c r="Y27" s="610"/>
      <c r="Z27" s="646">
        <v>0.3</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3625758</v>
      </c>
      <c r="BH27" s="609"/>
      <c r="BI27" s="609"/>
      <c r="BJ27" s="609"/>
      <c r="BK27" s="609"/>
      <c r="BL27" s="609"/>
      <c r="BM27" s="609"/>
      <c r="BN27" s="610"/>
      <c r="BO27" s="646">
        <v>100</v>
      </c>
      <c r="BP27" s="646"/>
      <c r="BQ27" s="646"/>
      <c r="BR27" s="646"/>
      <c r="BS27" s="647">
        <v>38305</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3381195</v>
      </c>
      <c r="CS27" s="621"/>
      <c r="CT27" s="621"/>
      <c r="CU27" s="621"/>
      <c r="CV27" s="621"/>
      <c r="CW27" s="621"/>
      <c r="CX27" s="621"/>
      <c r="CY27" s="622"/>
      <c r="CZ27" s="611">
        <v>19.600000000000001</v>
      </c>
      <c r="DA27" s="623"/>
      <c r="DB27" s="623"/>
      <c r="DC27" s="624"/>
      <c r="DD27" s="614">
        <v>1308235</v>
      </c>
      <c r="DE27" s="621"/>
      <c r="DF27" s="621"/>
      <c r="DG27" s="621"/>
      <c r="DH27" s="621"/>
      <c r="DI27" s="621"/>
      <c r="DJ27" s="621"/>
      <c r="DK27" s="622"/>
      <c r="DL27" s="614">
        <v>853920</v>
      </c>
      <c r="DM27" s="621"/>
      <c r="DN27" s="621"/>
      <c r="DO27" s="621"/>
      <c r="DP27" s="621"/>
      <c r="DQ27" s="621"/>
      <c r="DR27" s="621"/>
      <c r="DS27" s="621"/>
      <c r="DT27" s="621"/>
      <c r="DU27" s="621"/>
      <c r="DV27" s="622"/>
      <c r="DW27" s="611">
        <v>8.4</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77071</v>
      </c>
      <c r="S28" s="609"/>
      <c r="T28" s="609"/>
      <c r="U28" s="609"/>
      <c r="V28" s="609"/>
      <c r="W28" s="609"/>
      <c r="X28" s="609"/>
      <c r="Y28" s="610"/>
      <c r="Z28" s="646">
        <v>0.4</v>
      </c>
      <c r="AA28" s="646"/>
      <c r="AB28" s="646"/>
      <c r="AC28" s="646"/>
      <c r="AD28" s="647">
        <v>12045</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1428973</v>
      </c>
      <c r="CS28" s="609"/>
      <c r="CT28" s="609"/>
      <c r="CU28" s="609"/>
      <c r="CV28" s="609"/>
      <c r="CW28" s="609"/>
      <c r="CX28" s="609"/>
      <c r="CY28" s="610"/>
      <c r="CZ28" s="611">
        <v>8.3000000000000007</v>
      </c>
      <c r="DA28" s="623"/>
      <c r="DB28" s="623"/>
      <c r="DC28" s="624"/>
      <c r="DD28" s="614">
        <v>1333735</v>
      </c>
      <c r="DE28" s="609"/>
      <c r="DF28" s="609"/>
      <c r="DG28" s="609"/>
      <c r="DH28" s="609"/>
      <c r="DI28" s="609"/>
      <c r="DJ28" s="609"/>
      <c r="DK28" s="610"/>
      <c r="DL28" s="614">
        <v>1333735</v>
      </c>
      <c r="DM28" s="609"/>
      <c r="DN28" s="609"/>
      <c r="DO28" s="609"/>
      <c r="DP28" s="609"/>
      <c r="DQ28" s="609"/>
      <c r="DR28" s="609"/>
      <c r="DS28" s="609"/>
      <c r="DT28" s="609"/>
      <c r="DU28" s="609"/>
      <c r="DV28" s="610"/>
      <c r="DW28" s="611">
        <v>13.2</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19991</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1428973</v>
      </c>
      <c r="CS29" s="621"/>
      <c r="CT29" s="621"/>
      <c r="CU29" s="621"/>
      <c r="CV29" s="621"/>
      <c r="CW29" s="621"/>
      <c r="CX29" s="621"/>
      <c r="CY29" s="622"/>
      <c r="CZ29" s="611">
        <v>8.3000000000000007</v>
      </c>
      <c r="DA29" s="623"/>
      <c r="DB29" s="623"/>
      <c r="DC29" s="624"/>
      <c r="DD29" s="614">
        <v>1333735</v>
      </c>
      <c r="DE29" s="621"/>
      <c r="DF29" s="621"/>
      <c r="DG29" s="621"/>
      <c r="DH29" s="621"/>
      <c r="DI29" s="621"/>
      <c r="DJ29" s="621"/>
      <c r="DK29" s="622"/>
      <c r="DL29" s="614">
        <v>1333735</v>
      </c>
      <c r="DM29" s="621"/>
      <c r="DN29" s="621"/>
      <c r="DO29" s="621"/>
      <c r="DP29" s="621"/>
      <c r="DQ29" s="621"/>
      <c r="DR29" s="621"/>
      <c r="DS29" s="621"/>
      <c r="DT29" s="621"/>
      <c r="DU29" s="621"/>
      <c r="DV29" s="622"/>
      <c r="DW29" s="611">
        <v>13.2</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2657516</v>
      </c>
      <c r="S30" s="609"/>
      <c r="T30" s="609"/>
      <c r="U30" s="609"/>
      <c r="V30" s="609"/>
      <c r="W30" s="609"/>
      <c r="X30" s="609"/>
      <c r="Y30" s="610"/>
      <c r="Z30" s="646">
        <v>14.5</v>
      </c>
      <c r="AA30" s="646"/>
      <c r="AB30" s="646"/>
      <c r="AC30" s="646"/>
      <c r="AD30" s="647" t="s">
        <v>122</v>
      </c>
      <c r="AE30" s="647"/>
      <c r="AF30" s="647"/>
      <c r="AG30" s="647"/>
      <c r="AH30" s="647"/>
      <c r="AI30" s="647"/>
      <c r="AJ30" s="647"/>
      <c r="AK30" s="647"/>
      <c r="AL30" s="611" t="s">
        <v>122</v>
      </c>
      <c r="AM30" s="612"/>
      <c r="AN30" s="612"/>
      <c r="AO30" s="648"/>
      <c r="AP30" s="666" t="s">
        <v>211</v>
      </c>
      <c r="AQ30" s="667"/>
      <c r="AR30" s="667"/>
      <c r="AS30" s="667"/>
      <c r="AT30" s="667"/>
      <c r="AU30" s="667"/>
      <c r="AV30" s="667"/>
      <c r="AW30" s="667"/>
      <c r="AX30" s="667"/>
      <c r="AY30" s="667"/>
      <c r="AZ30" s="667"/>
      <c r="BA30" s="667"/>
      <c r="BB30" s="667"/>
      <c r="BC30" s="667"/>
      <c r="BD30" s="667"/>
      <c r="BE30" s="667"/>
      <c r="BF30" s="668"/>
      <c r="BG30" s="666" t="s">
        <v>294</v>
      </c>
      <c r="BH30" s="680"/>
      <c r="BI30" s="680"/>
      <c r="BJ30" s="680"/>
      <c r="BK30" s="680"/>
      <c r="BL30" s="680"/>
      <c r="BM30" s="680"/>
      <c r="BN30" s="680"/>
      <c r="BO30" s="680"/>
      <c r="BP30" s="680"/>
      <c r="BQ30" s="681"/>
      <c r="BR30" s="666"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1396581</v>
      </c>
      <c r="CS30" s="609"/>
      <c r="CT30" s="609"/>
      <c r="CU30" s="609"/>
      <c r="CV30" s="609"/>
      <c r="CW30" s="609"/>
      <c r="CX30" s="609"/>
      <c r="CY30" s="610"/>
      <c r="CZ30" s="611">
        <v>8.1</v>
      </c>
      <c r="DA30" s="623"/>
      <c r="DB30" s="623"/>
      <c r="DC30" s="624"/>
      <c r="DD30" s="614">
        <v>1301343</v>
      </c>
      <c r="DE30" s="609"/>
      <c r="DF30" s="609"/>
      <c r="DG30" s="609"/>
      <c r="DH30" s="609"/>
      <c r="DI30" s="609"/>
      <c r="DJ30" s="609"/>
      <c r="DK30" s="610"/>
      <c r="DL30" s="614">
        <v>1301343</v>
      </c>
      <c r="DM30" s="609"/>
      <c r="DN30" s="609"/>
      <c r="DO30" s="609"/>
      <c r="DP30" s="609"/>
      <c r="DQ30" s="609"/>
      <c r="DR30" s="609"/>
      <c r="DS30" s="609"/>
      <c r="DT30" s="609"/>
      <c r="DU30" s="609"/>
      <c r="DV30" s="610"/>
      <c r="DW30" s="611">
        <v>12.9</v>
      </c>
      <c r="DX30" s="623"/>
      <c r="DY30" s="623"/>
      <c r="DZ30" s="623"/>
      <c r="EA30" s="623"/>
      <c r="EB30" s="623"/>
      <c r="EC30" s="635"/>
    </row>
    <row r="31" spans="2:133" ht="11.25" customHeight="1" x14ac:dyDescent="0.2">
      <c r="B31" s="683" t="s">
        <v>297</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298</v>
      </c>
      <c r="AQ31" s="675"/>
      <c r="AR31" s="675"/>
      <c r="AS31" s="675"/>
      <c r="AT31" s="676" t="s">
        <v>299</v>
      </c>
      <c r="AU31" s="200"/>
      <c r="AV31" s="200"/>
      <c r="AW31" s="200"/>
      <c r="AX31" s="663" t="s">
        <v>177</v>
      </c>
      <c r="AY31" s="664"/>
      <c r="AZ31" s="664"/>
      <c r="BA31" s="664"/>
      <c r="BB31" s="664"/>
      <c r="BC31" s="664"/>
      <c r="BD31" s="664"/>
      <c r="BE31" s="664"/>
      <c r="BF31" s="665"/>
      <c r="BG31" s="670">
        <v>98.9</v>
      </c>
      <c r="BH31" s="671"/>
      <c r="BI31" s="671"/>
      <c r="BJ31" s="671"/>
      <c r="BK31" s="671"/>
      <c r="BL31" s="671"/>
      <c r="BM31" s="672">
        <v>94</v>
      </c>
      <c r="BN31" s="671"/>
      <c r="BO31" s="671"/>
      <c r="BP31" s="671"/>
      <c r="BQ31" s="673"/>
      <c r="BR31" s="670">
        <v>98.5</v>
      </c>
      <c r="BS31" s="671"/>
      <c r="BT31" s="671"/>
      <c r="BU31" s="671"/>
      <c r="BV31" s="671"/>
      <c r="BW31" s="671"/>
      <c r="BX31" s="672">
        <v>94</v>
      </c>
      <c r="BY31" s="671"/>
      <c r="BZ31" s="671"/>
      <c r="CA31" s="671"/>
      <c r="CB31" s="673"/>
      <c r="CD31" s="629"/>
      <c r="CE31" s="630"/>
      <c r="CF31" s="605" t="s">
        <v>300</v>
      </c>
      <c r="CG31" s="606"/>
      <c r="CH31" s="606"/>
      <c r="CI31" s="606"/>
      <c r="CJ31" s="606"/>
      <c r="CK31" s="606"/>
      <c r="CL31" s="606"/>
      <c r="CM31" s="606"/>
      <c r="CN31" s="606"/>
      <c r="CO31" s="606"/>
      <c r="CP31" s="606"/>
      <c r="CQ31" s="607"/>
      <c r="CR31" s="608">
        <v>32392</v>
      </c>
      <c r="CS31" s="621"/>
      <c r="CT31" s="621"/>
      <c r="CU31" s="621"/>
      <c r="CV31" s="621"/>
      <c r="CW31" s="621"/>
      <c r="CX31" s="621"/>
      <c r="CY31" s="622"/>
      <c r="CZ31" s="611">
        <v>0.2</v>
      </c>
      <c r="DA31" s="623"/>
      <c r="DB31" s="623"/>
      <c r="DC31" s="624"/>
      <c r="DD31" s="614">
        <v>32392</v>
      </c>
      <c r="DE31" s="621"/>
      <c r="DF31" s="621"/>
      <c r="DG31" s="621"/>
      <c r="DH31" s="621"/>
      <c r="DI31" s="621"/>
      <c r="DJ31" s="621"/>
      <c r="DK31" s="622"/>
      <c r="DL31" s="614">
        <v>32392</v>
      </c>
      <c r="DM31" s="621"/>
      <c r="DN31" s="621"/>
      <c r="DO31" s="621"/>
      <c r="DP31" s="621"/>
      <c r="DQ31" s="621"/>
      <c r="DR31" s="621"/>
      <c r="DS31" s="621"/>
      <c r="DT31" s="621"/>
      <c r="DU31" s="621"/>
      <c r="DV31" s="622"/>
      <c r="DW31" s="611">
        <v>0.3</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999325</v>
      </c>
      <c r="S32" s="609"/>
      <c r="T32" s="609"/>
      <c r="U32" s="609"/>
      <c r="V32" s="609"/>
      <c r="W32" s="609"/>
      <c r="X32" s="609"/>
      <c r="Y32" s="610"/>
      <c r="Z32" s="646">
        <v>5.4</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302</v>
      </c>
      <c r="AX32" s="605" t="s">
        <v>303</v>
      </c>
      <c r="AY32" s="606"/>
      <c r="AZ32" s="606"/>
      <c r="BA32" s="606"/>
      <c r="BB32" s="606"/>
      <c r="BC32" s="606"/>
      <c r="BD32" s="606"/>
      <c r="BE32" s="606"/>
      <c r="BF32" s="607"/>
      <c r="BG32" s="679">
        <v>99.2</v>
      </c>
      <c r="BH32" s="621"/>
      <c r="BI32" s="621"/>
      <c r="BJ32" s="621"/>
      <c r="BK32" s="621"/>
      <c r="BL32" s="621"/>
      <c r="BM32" s="612">
        <v>96.8</v>
      </c>
      <c r="BN32" s="621"/>
      <c r="BO32" s="621"/>
      <c r="BP32" s="621"/>
      <c r="BQ32" s="644"/>
      <c r="BR32" s="679">
        <v>98.2</v>
      </c>
      <c r="BS32" s="621"/>
      <c r="BT32" s="621"/>
      <c r="BU32" s="621"/>
      <c r="BV32" s="621"/>
      <c r="BW32" s="621"/>
      <c r="BX32" s="612">
        <v>96.7</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34919</v>
      </c>
      <c r="S33" s="609"/>
      <c r="T33" s="609"/>
      <c r="U33" s="609"/>
      <c r="V33" s="609"/>
      <c r="W33" s="609"/>
      <c r="X33" s="609"/>
      <c r="Y33" s="610"/>
      <c r="Z33" s="646">
        <v>0.2</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78"/>
      <c r="AU33" s="201"/>
      <c r="AV33" s="201"/>
      <c r="AW33" s="201"/>
      <c r="AX33" s="589" t="s">
        <v>306</v>
      </c>
      <c r="AY33" s="590"/>
      <c r="AZ33" s="590"/>
      <c r="BA33" s="590"/>
      <c r="BB33" s="590"/>
      <c r="BC33" s="590"/>
      <c r="BD33" s="590"/>
      <c r="BE33" s="590"/>
      <c r="BF33" s="591"/>
      <c r="BG33" s="669">
        <v>98.6</v>
      </c>
      <c r="BH33" s="593"/>
      <c r="BI33" s="593"/>
      <c r="BJ33" s="593"/>
      <c r="BK33" s="593"/>
      <c r="BL33" s="593"/>
      <c r="BM33" s="639">
        <v>91.1</v>
      </c>
      <c r="BN33" s="593"/>
      <c r="BO33" s="593"/>
      <c r="BP33" s="593"/>
      <c r="BQ33" s="656"/>
      <c r="BR33" s="669">
        <v>98.5</v>
      </c>
      <c r="BS33" s="593"/>
      <c r="BT33" s="593"/>
      <c r="BU33" s="593"/>
      <c r="BV33" s="593"/>
      <c r="BW33" s="593"/>
      <c r="BX33" s="639">
        <v>91</v>
      </c>
      <c r="BY33" s="593"/>
      <c r="BZ33" s="593"/>
      <c r="CA33" s="593"/>
      <c r="CB33" s="656"/>
      <c r="CD33" s="605" t="s">
        <v>307</v>
      </c>
      <c r="CE33" s="606"/>
      <c r="CF33" s="606"/>
      <c r="CG33" s="606"/>
      <c r="CH33" s="606"/>
      <c r="CI33" s="606"/>
      <c r="CJ33" s="606"/>
      <c r="CK33" s="606"/>
      <c r="CL33" s="606"/>
      <c r="CM33" s="606"/>
      <c r="CN33" s="606"/>
      <c r="CO33" s="606"/>
      <c r="CP33" s="606"/>
      <c r="CQ33" s="607"/>
      <c r="CR33" s="608">
        <v>7636666</v>
      </c>
      <c r="CS33" s="621"/>
      <c r="CT33" s="621"/>
      <c r="CU33" s="621"/>
      <c r="CV33" s="621"/>
      <c r="CW33" s="621"/>
      <c r="CX33" s="621"/>
      <c r="CY33" s="622"/>
      <c r="CZ33" s="611">
        <v>44.2</v>
      </c>
      <c r="DA33" s="623"/>
      <c r="DB33" s="623"/>
      <c r="DC33" s="624"/>
      <c r="DD33" s="614">
        <v>5878071</v>
      </c>
      <c r="DE33" s="621"/>
      <c r="DF33" s="621"/>
      <c r="DG33" s="621"/>
      <c r="DH33" s="621"/>
      <c r="DI33" s="621"/>
      <c r="DJ33" s="621"/>
      <c r="DK33" s="622"/>
      <c r="DL33" s="614">
        <v>4588841</v>
      </c>
      <c r="DM33" s="621"/>
      <c r="DN33" s="621"/>
      <c r="DO33" s="621"/>
      <c r="DP33" s="621"/>
      <c r="DQ33" s="621"/>
      <c r="DR33" s="621"/>
      <c r="DS33" s="621"/>
      <c r="DT33" s="621"/>
      <c r="DU33" s="621"/>
      <c r="DV33" s="622"/>
      <c r="DW33" s="611">
        <v>45.4</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373141</v>
      </c>
      <c r="S34" s="609"/>
      <c r="T34" s="609"/>
      <c r="U34" s="609"/>
      <c r="V34" s="609"/>
      <c r="W34" s="609"/>
      <c r="X34" s="609"/>
      <c r="Y34" s="610"/>
      <c r="Z34" s="646">
        <v>2</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1842538</v>
      </c>
      <c r="CS34" s="609"/>
      <c r="CT34" s="609"/>
      <c r="CU34" s="609"/>
      <c r="CV34" s="609"/>
      <c r="CW34" s="609"/>
      <c r="CX34" s="609"/>
      <c r="CY34" s="610"/>
      <c r="CZ34" s="611">
        <v>10.7</v>
      </c>
      <c r="DA34" s="623"/>
      <c r="DB34" s="623"/>
      <c r="DC34" s="624"/>
      <c r="DD34" s="614">
        <v>1474335</v>
      </c>
      <c r="DE34" s="609"/>
      <c r="DF34" s="609"/>
      <c r="DG34" s="609"/>
      <c r="DH34" s="609"/>
      <c r="DI34" s="609"/>
      <c r="DJ34" s="609"/>
      <c r="DK34" s="610"/>
      <c r="DL34" s="614">
        <v>1274171</v>
      </c>
      <c r="DM34" s="609"/>
      <c r="DN34" s="609"/>
      <c r="DO34" s="609"/>
      <c r="DP34" s="609"/>
      <c r="DQ34" s="609"/>
      <c r="DR34" s="609"/>
      <c r="DS34" s="609"/>
      <c r="DT34" s="609"/>
      <c r="DU34" s="609"/>
      <c r="DV34" s="610"/>
      <c r="DW34" s="611">
        <v>12.6</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914434</v>
      </c>
      <c r="S35" s="609"/>
      <c r="T35" s="609"/>
      <c r="U35" s="609"/>
      <c r="V35" s="609"/>
      <c r="W35" s="609"/>
      <c r="X35" s="609"/>
      <c r="Y35" s="610"/>
      <c r="Z35" s="646">
        <v>5</v>
      </c>
      <c r="AA35" s="646"/>
      <c r="AB35" s="646"/>
      <c r="AC35" s="646"/>
      <c r="AD35" s="647" t="s">
        <v>122</v>
      </c>
      <c r="AE35" s="647"/>
      <c r="AF35" s="647"/>
      <c r="AG35" s="647"/>
      <c r="AH35" s="647"/>
      <c r="AI35" s="647"/>
      <c r="AJ35" s="647"/>
      <c r="AK35" s="647"/>
      <c r="AL35" s="611" t="s">
        <v>122</v>
      </c>
      <c r="AM35" s="612"/>
      <c r="AN35" s="612"/>
      <c r="AO35" s="648"/>
      <c r="AP35" s="204"/>
      <c r="AQ35" s="666" t="s">
        <v>311</v>
      </c>
      <c r="AR35" s="667"/>
      <c r="AS35" s="667"/>
      <c r="AT35" s="667"/>
      <c r="AU35" s="667"/>
      <c r="AV35" s="667"/>
      <c r="AW35" s="667"/>
      <c r="AX35" s="667"/>
      <c r="AY35" s="667"/>
      <c r="AZ35" s="667"/>
      <c r="BA35" s="667"/>
      <c r="BB35" s="667"/>
      <c r="BC35" s="667"/>
      <c r="BD35" s="667"/>
      <c r="BE35" s="667"/>
      <c r="BF35" s="668"/>
      <c r="BG35" s="666" t="s">
        <v>312</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05" t="s">
        <v>313</v>
      </c>
      <c r="CE35" s="606"/>
      <c r="CF35" s="606"/>
      <c r="CG35" s="606"/>
      <c r="CH35" s="606"/>
      <c r="CI35" s="606"/>
      <c r="CJ35" s="606"/>
      <c r="CK35" s="606"/>
      <c r="CL35" s="606"/>
      <c r="CM35" s="606"/>
      <c r="CN35" s="606"/>
      <c r="CO35" s="606"/>
      <c r="CP35" s="606"/>
      <c r="CQ35" s="607"/>
      <c r="CR35" s="608">
        <v>220287</v>
      </c>
      <c r="CS35" s="621"/>
      <c r="CT35" s="621"/>
      <c r="CU35" s="621"/>
      <c r="CV35" s="621"/>
      <c r="CW35" s="621"/>
      <c r="CX35" s="621"/>
      <c r="CY35" s="622"/>
      <c r="CZ35" s="611">
        <v>1.3</v>
      </c>
      <c r="DA35" s="623"/>
      <c r="DB35" s="623"/>
      <c r="DC35" s="624"/>
      <c r="DD35" s="614">
        <v>172339</v>
      </c>
      <c r="DE35" s="621"/>
      <c r="DF35" s="621"/>
      <c r="DG35" s="621"/>
      <c r="DH35" s="621"/>
      <c r="DI35" s="621"/>
      <c r="DJ35" s="621"/>
      <c r="DK35" s="622"/>
      <c r="DL35" s="614">
        <v>172247</v>
      </c>
      <c r="DM35" s="621"/>
      <c r="DN35" s="621"/>
      <c r="DO35" s="621"/>
      <c r="DP35" s="621"/>
      <c r="DQ35" s="621"/>
      <c r="DR35" s="621"/>
      <c r="DS35" s="621"/>
      <c r="DT35" s="621"/>
      <c r="DU35" s="621"/>
      <c r="DV35" s="622"/>
      <c r="DW35" s="611">
        <v>1.7</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592389</v>
      </c>
      <c r="S36" s="609"/>
      <c r="T36" s="609"/>
      <c r="U36" s="609"/>
      <c r="V36" s="609"/>
      <c r="W36" s="609"/>
      <c r="X36" s="609"/>
      <c r="Y36" s="610"/>
      <c r="Z36" s="646">
        <v>3.2</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0">
        <v>2753429</v>
      </c>
      <c r="BA36" s="661"/>
      <c r="BB36" s="661"/>
      <c r="BC36" s="661"/>
      <c r="BD36" s="661"/>
      <c r="BE36" s="661"/>
      <c r="BF36" s="662"/>
      <c r="BG36" s="663" t="s">
        <v>316</v>
      </c>
      <c r="BH36" s="664"/>
      <c r="BI36" s="664"/>
      <c r="BJ36" s="664"/>
      <c r="BK36" s="664"/>
      <c r="BL36" s="664"/>
      <c r="BM36" s="664"/>
      <c r="BN36" s="664"/>
      <c r="BO36" s="664"/>
      <c r="BP36" s="664"/>
      <c r="BQ36" s="664"/>
      <c r="BR36" s="664"/>
      <c r="BS36" s="664"/>
      <c r="BT36" s="664"/>
      <c r="BU36" s="665"/>
      <c r="BV36" s="660">
        <v>304871</v>
      </c>
      <c r="BW36" s="661"/>
      <c r="BX36" s="661"/>
      <c r="BY36" s="661"/>
      <c r="BZ36" s="661"/>
      <c r="CA36" s="661"/>
      <c r="CB36" s="662"/>
      <c r="CD36" s="605" t="s">
        <v>317</v>
      </c>
      <c r="CE36" s="606"/>
      <c r="CF36" s="606"/>
      <c r="CG36" s="606"/>
      <c r="CH36" s="606"/>
      <c r="CI36" s="606"/>
      <c r="CJ36" s="606"/>
      <c r="CK36" s="606"/>
      <c r="CL36" s="606"/>
      <c r="CM36" s="606"/>
      <c r="CN36" s="606"/>
      <c r="CO36" s="606"/>
      <c r="CP36" s="606"/>
      <c r="CQ36" s="607"/>
      <c r="CR36" s="608">
        <v>3084954</v>
      </c>
      <c r="CS36" s="609"/>
      <c r="CT36" s="609"/>
      <c r="CU36" s="609"/>
      <c r="CV36" s="609"/>
      <c r="CW36" s="609"/>
      <c r="CX36" s="609"/>
      <c r="CY36" s="610"/>
      <c r="CZ36" s="611">
        <v>17.899999999999999</v>
      </c>
      <c r="DA36" s="623"/>
      <c r="DB36" s="623"/>
      <c r="DC36" s="624"/>
      <c r="DD36" s="614">
        <v>2135625</v>
      </c>
      <c r="DE36" s="609"/>
      <c r="DF36" s="609"/>
      <c r="DG36" s="609"/>
      <c r="DH36" s="609"/>
      <c r="DI36" s="609"/>
      <c r="DJ36" s="609"/>
      <c r="DK36" s="610"/>
      <c r="DL36" s="614">
        <v>1840827</v>
      </c>
      <c r="DM36" s="609"/>
      <c r="DN36" s="609"/>
      <c r="DO36" s="609"/>
      <c r="DP36" s="609"/>
      <c r="DQ36" s="609"/>
      <c r="DR36" s="609"/>
      <c r="DS36" s="609"/>
      <c r="DT36" s="609"/>
      <c r="DU36" s="609"/>
      <c r="DV36" s="610"/>
      <c r="DW36" s="611">
        <v>18.2</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336994</v>
      </c>
      <c r="S37" s="609"/>
      <c r="T37" s="609"/>
      <c r="U37" s="609"/>
      <c r="V37" s="609"/>
      <c r="W37" s="609"/>
      <c r="X37" s="609"/>
      <c r="Y37" s="610"/>
      <c r="Z37" s="646">
        <v>1.8</v>
      </c>
      <c r="AA37" s="646"/>
      <c r="AB37" s="646"/>
      <c r="AC37" s="646"/>
      <c r="AD37" s="647">
        <v>3543</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1067000</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261096</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1397760</v>
      </c>
      <c r="CS37" s="621"/>
      <c r="CT37" s="621"/>
      <c r="CU37" s="621"/>
      <c r="CV37" s="621"/>
      <c r="CW37" s="621"/>
      <c r="CX37" s="621"/>
      <c r="CY37" s="622"/>
      <c r="CZ37" s="611">
        <v>8.1</v>
      </c>
      <c r="DA37" s="623"/>
      <c r="DB37" s="623"/>
      <c r="DC37" s="624"/>
      <c r="DD37" s="614">
        <v>761911</v>
      </c>
      <c r="DE37" s="621"/>
      <c r="DF37" s="621"/>
      <c r="DG37" s="621"/>
      <c r="DH37" s="621"/>
      <c r="DI37" s="621"/>
      <c r="DJ37" s="621"/>
      <c r="DK37" s="622"/>
      <c r="DL37" s="614">
        <v>715849</v>
      </c>
      <c r="DM37" s="621"/>
      <c r="DN37" s="621"/>
      <c r="DO37" s="621"/>
      <c r="DP37" s="621"/>
      <c r="DQ37" s="621"/>
      <c r="DR37" s="621"/>
      <c r="DS37" s="621"/>
      <c r="DT37" s="621"/>
      <c r="DU37" s="621"/>
      <c r="DV37" s="622"/>
      <c r="DW37" s="611">
        <v>7.1</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1775615</v>
      </c>
      <c r="S38" s="609"/>
      <c r="T38" s="609"/>
      <c r="U38" s="609"/>
      <c r="V38" s="609"/>
      <c r="W38" s="609"/>
      <c r="X38" s="609"/>
      <c r="Y38" s="610"/>
      <c r="Z38" s="646">
        <v>9.6999999999999993</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77556</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3969</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1608873</v>
      </c>
      <c r="CS38" s="609"/>
      <c r="CT38" s="609"/>
      <c r="CU38" s="609"/>
      <c r="CV38" s="609"/>
      <c r="CW38" s="609"/>
      <c r="CX38" s="609"/>
      <c r="CY38" s="610"/>
      <c r="CZ38" s="611">
        <v>9.3000000000000007</v>
      </c>
      <c r="DA38" s="623"/>
      <c r="DB38" s="623"/>
      <c r="DC38" s="624"/>
      <c r="DD38" s="614">
        <v>1348651</v>
      </c>
      <c r="DE38" s="609"/>
      <c r="DF38" s="609"/>
      <c r="DG38" s="609"/>
      <c r="DH38" s="609"/>
      <c r="DI38" s="609"/>
      <c r="DJ38" s="609"/>
      <c r="DK38" s="610"/>
      <c r="DL38" s="614">
        <v>1301596</v>
      </c>
      <c r="DM38" s="609"/>
      <c r="DN38" s="609"/>
      <c r="DO38" s="609"/>
      <c r="DP38" s="609"/>
      <c r="DQ38" s="609"/>
      <c r="DR38" s="609"/>
      <c r="DS38" s="609"/>
      <c r="DT38" s="609"/>
      <c r="DU38" s="609"/>
      <c r="DV38" s="610"/>
      <c r="DW38" s="611">
        <v>12.9</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5736</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416067</v>
      </c>
      <c r="CS39" s="621"/>
      <c r="CT39" s="621"/>
      <c r="CU39" s="621"/>
      <c r="CV39" s="621"/>
      <c r="CW39" s="621"/>
      <c r="CX39" s="621"/>
      <c r="CY39" s="622"/>
      <c r="CZ39" s="611">
        <v>2.4</v>
      </c>
      <c r="DA39" s="623"/>
      <c r="DB39" s="623"/>
      <c r="DC39" s="624"/>
      <c r="DD39" s="614">
        <v>283174</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29715</v>
      </c>
      <c r="S40" s="609"/>
      <c r="T40" s="609"/>
      <c r="U40" s="609"/>
      <c r="V40" s="609"/>
      <c r="W40" s="609"/>
      <c r="X40" s="609"/>
      <c r="Y40" s="610"/>
      <c r="Z40" s="646">
        <v>0.2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90</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463947</v>
      </c>
      <c r="CS40" s="609"/>
      <c r="CT40" s="609"/>
      <c r="CU40" s="609"/>
      <c r="CV40" s="609"/>
      <c r="CW40" s="609"/>
      <c r="CX40" s="609"/>
      <c r="CY40" s="610"/>
      <c r="CZ40" s="611">
        <v>2.7</v>
      </c>
      <c r="DA40" s="623"/>
      <c r="DB40" s="623"/>
      <c r="DC40" s="624"/>
      <c r="DD40" s="614">
        <v>463947</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18383574</v>
      </c>
      <c r="S41" s="633"/>
      <c r="T41" s="633"/>
      <c r="U41" s="633"/>
      <c r="V41" s="633"/>
      <c r="W41" s="633"/>
      <c r="X41" s="633"/>
      <c r="Y41" s="636"/>
      <c r="Z41" s="637">
        <v>100</v>
      </c>
      <c r="AA41" s="637"/>
      <c r="AB41" s="637"/>
      <c r="AC41" s="637"/>
      <c r="AD41" s="638">
        <v>10082236</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273764</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1335109</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424</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2141735</v>
      </c>
      <c r="CS42" s="621"/>
      <c r="CT42" s="621"/>
      <c r="CU42" s="621"/>
      <c r="CV42" s="621"/>
      <c r="CW42" s="621"/>
      <c r="CX42" s="621"/>
      <c r="CY42" s="622"/>
      <c r="CZ42" s="611">
        <v>12.4</v>
      </c>
      <c r="DA42" s="623"/>
      <c r="DB42" s="623"/>
      <c r="DC42" s="624"/>
      <c r="DD42" s="614">
        <v>517565</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63369</v>
      </c>
      <c r="CS43" s="621"/>
      <c r="CT43" s="621"/>
      <c r="CU43" s="621"/>
      <c r="CV43" s="621"/>
      <c r="CW43" s="621"/>
      <c r="CX43" s="621"/>
      <c r="CY43" s="622"/>
      <c r="CZ43" s="611">
        <v>0.4</v>
      </c>
      <c r="DA43" s="623"/>
      <c r="DB43" s="623"/>
      <c r="DC43" s="624"/>
      <c r="DD43" s="614">
        <v>63369</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2124482</v>
      </c>
      <c r="CS44" s="609"/>
      <c r="CT44" s="609"/>
      <c r="CU44" s="609"/>
      <c r="CV44" s="609"/>
      <c r="CW44" s="609"/>
      <c r="CX44" s="609"/>
      <c r="CY44" s="610"/>
      <c r="CZ44" s="611">
        <v>12.3</v>
      </c>
      <c r="DA44" s="612"/>
      <c r="DB44" s="612"/>
      <c r="DC44" s="613"/>
      <c r="DD44" s="614">
        <v>506293</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675038</v>
      </c>
      <c r="CS45" s="621"/>
      <c r="CT45" s="621"/>
      <c r="CU45" s="621"/>
      <c r="CV45" s="621"/>
      <c r="CW45" s="621"/>
      <c r="CX45" s="621"/>
      <c r="CY45" s="622"/>
      <c r="CZ45" s="611">
        <v>3.9</v>
      </c>
      <c r="DA45" s="623"/>
      <c r="DB45" s="623"/>
      <c r="DC45" s="624"/>
      <c r="DD45" s="614">
        <v>53749</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1392755</v>
      </c>
      <c r="CS46" s="609"/>
      <c r="CT46" s="609"/>
      <c r="CU46" s="609"/>
      <c r="CV46" s="609"/>
      <c r="CW46" s="609"/>
      <c r="CX46" s="609"/>
      <c r="CY46" s="610"/>
      <c r="CZ46" s="611">
        <v>8.1</v>
      </c>
      <c r="DA46" s="612"/>
      <c r="DB46" s="612"/>
      <c r="DC46" s="613"/>
      <c r="DD46" s="614">
        <v>421455</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v>17253</v>
      </c>
      <c r="CS47" s="621"/>
      <c r="CT47" s="621"/>
      <c r="CU47" s="621"/>
      <c r="CV47" s="621"/>
      <c r="CW47" s="621"/>
      <c r="CX47" s="621"/>
      <c r="CY47" s="622"/>
      <c r="CZ47" s="611">
        <v>0.1</v>
      </c>
      <c r="DA47" s="623"/>
      <c r="DB47" s="623"/>
      <c r="DC47" s="624"/>
      <c r="DD47" s="614">
        <v>11272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17264797</v>
      </c>
      <c r="CS49" s="593"/>
      <c r="CT49" s="593"/>
      <c r="CU49" s="593"/>
      <c r="CV49" s="593"/>
      <c r="CW49" s="593"/>
      <c r="CX49" s="593"/>
      <c r="CY49" s="594"/>
      <c r="CZ49" s="595">
        <v>100</v>
      </c>
      <c r="DA49" s="596"/>
      <c r="DB49" s="596"/>
      <c r="DC49" s="597"/>
      <c r="DD49" s="598">
        <v>11580197</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xJEdPguDKLcc8iANMIn36VsMkvZSyu6oFqoZnKekdxu5Uj4VFvReLsnGqnQ6yZJXsJaA+QOE4dhr8o6kEnaXQw==" saltValue="cQkMGF5KsgUQCdo96Mt31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B1" sqref="B1"/>
    </sheetView>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2">
      <c r="A7" s="218">
        <v>1</v>
      </c>
      <c r="B7" s="1034" t="s">
        <v>374</v>
      </c>
      <c r="C7" s="1035"/>
      <c r="D7" s="1035"/>
      <c r="E7" s="1035"/>
      <c r="F7" s="1035"/>
      <c r="G7" s="1035"/>
      <c r="H7" s="1035"/>
      <c r="I7" s="1035"/>
      <c r="J7" s="1035"/>
      <c r="K7" s="1035"/>
      <c r="L7" s="1035"/>
      <c r="M7" s="1035"/>
      <c r="N7" s="1035"/>
      <c r="O7" s="1035"/>
      <c r="P7" s="1036"/>
      <c r="Q7" s="1089">
        <v>18410</v>
      </c>
      <c r="R7" s="1090"/>
      <c r="S7" s="1090"/>
      <c r="T7" s="1090"/>
      <c r="U7" s="1090"/>
      <c r="V7" s="1090">
        <v>17291</v>
      </c>
      <c r="W7" s="1090"/>
      <c r="X7" s="1090"/>
      <c r="Y7" s="1090"/>
      <c r="Z7" s="1090"/>
      <c r="AA7" s="1090">
        <v>1119</v>
      </c>
      <c r="AB7" s="1090"/>
      <c r="AC7" s="1090"/>
      <c r="AD7" s="1090"/>
      <c r="AE7" s="1091"/>
      <c r="AF7" s="1092">
        <v>872</v>
      </c>
      <c r="AG7" s="1093"/>
      <c r="AH7" s="1093"/>
      <c r="AI7" s="1093"/>
      <c r="AJ7" s="1094"/>
      <c r="AK7" s="1095">
        <v>906</v>
      </c>
      <c r="AL7" s="1096"/>
      <c r="AM7" s="1096"/>
      <c r="AN7" s="1096"/>
      <c r="AO7" s="1096"/>
      <c r="AP7" s="1096">
        <v>11984</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567</v>
      </c>
      <c r="BT7" s="1087"/>
      <c r="BU7" s="1087"/>
      <c r="BV7" s="1087"/>
      <c r="BW7" s="1087"/>
      <c r="BX7" s="1087"/>
      <c r="BY7" s="1087"/>
      <c r="BZ7" s="1087"/>
      <c r="CA7" s="1087"/>
      <c r="CB7" s="1087"/>
      <c r="CC7" s="1087"/>
      <c r="CD7" s="1087"/>
      <c r="CE7" s="1087"/>
      <c r="CF7" s="1087"/>
      <c r="CG7" s="1099"/>
      <c r="CH7" s="1083">
        <v>1</v>
      </c>
      <c r="CI7" s="1084"/>
      <c r="CJ7" s="1084"/>
      <c r="CK7" s="1084"/>
      <c r="CL7" s="1085"/>
      <c r="CM7" s="1083">
        <v>196</v>
      </c>
      <c r="CN7" s="1084"/>
      <c r="CO7" s="1084"/>
      <c r="CP7" s="1084"/>
      <c r="CQ7" s="1085"/>
      <c r="CR7" s="1083">
        <v>10</v>
      </c>
      <c r="CS7" s="1084"/>
      <c r="CT7" s="1084"/>
      <c r="CU7" s="1084"/>
      <c r="CV7" s="1085"/>
      <c r="CW7" s="1083" t="s">
        <v>566</v>
      </c>
      <c r="CX7" s="1084"/>
      <c r="CY7" s="1084"/>
      <c r="CZ7" s="1084"/>
      <c r="DA7" s="1085"/>
      <c r="DB7" s="1083">
        <v>68</v>
      </c>
      <c r="DC7" s="1084"/>
      <c r="DD7" s="1084"/>
      <c r="DE7" s="1084"/>
      <c r="DF7" s="1085"/>
      <c r="DG7" s="1083" t="s">
        <v>566</v>
      </c>
      <c r="DH7" s="1084"/>
      <c r="DI7" s="1084"/>
      <c r="DJ7" s="1084"/>
      <c r="DK7" s="1085"/>
      <c r="DL7" s="1083" t="s">
        <v>566</v>
      </c>
      <c r="DM7" s="1084"/>
      <c r="DN7" s="1084"/>
      <c r="DO7" s="1084"/>
      <c r="DP7" s="1085"/>
      <c r="DQ7" s="1083" t="s">
        <v>566</v>
      </c>
      <c r="DR7" s="1084"/>
      <c r="DS7" s="1084"/>
      <c r="DT7" s="1084"/>
      <c r="DU7" s="1085"/>
      <c r="DV7" s="1086"/>
      <c r="DW7" s="1087"/>
      <c r="DX7" s="1087"/>
      <c r="DY7" s="1087"/>
      <c r="DZ7" s="1088"/>
      <c r="EA7" s="216"/>
    </row>
    <row r="8" spans="1:131" s="217" customFormat="1" ht="26.25" customHeight="1" x14ac:dyDescent="0.2">
      <c r="A8" s="220">
        <v>2</v>
      </c>
      <c r="B8" s="1017" t="s">
        <v>375</v>
      </c>
      <c r="C8" s="1018"/>
      <c r="D8" s="1018"/>
      <c r="E8" s="1018"/>
      <c r="F8" s="1018"/>
      <c r="G8" s="1018"/>
      <c r="H8" s="1018"/>
      <c r="I8" s="1018"/>
      <c r="J8" s="1018"/>
      <c r="K8" s="1018"/>
      <c r="L8" s="1018"/>
      <c r="M8" s="1018"/>
      <c r="N8" s="1018"/>
      <c r="O8" s="1018"/>
      <c r="P8" s="1019"/>
      <c r="Q8" s="1025">
        <v>17</v>
      </c>
      <c r="R8" s="1026"/>
      <c r="S8" s="1026"/>
      <c r="T8" s="1026"/>
      <c r="U8" s="1026"/>
      <c r="V8" s="1026">
        <v>17</v>
      </c>
      <c r="W8" s="1026"/>
      <c r="X8" s="1026"/>
      <c r="Y8" s="1026"/>
      <c r="Z8" s="1026"/>
      <c r="AA8" s="1026">
        <v>0</v>
      </c>
      <c r="AB8" s="1026"/>
      <c r="AC8" s="1026"/>
      <c r="AD8" s="1026"/>
      <c r="AE8" s="1027"/>
      <c r="AF8" s="1022">
        <v>0</v>
      </c>
      <c r="AG8" s="1023"/>
      <c r="AH8" s="1023"/>
      <c r="AI8" s="1023"/>
      <c r="AJ8" s="1024"/>
      <c r="AK8" s="1067">
        <v>10</v>
      </c>
      <c r="AL8" s="1068"/>
      <c r="AM8" s="1068"/>
      <c r="AN8" s="1068"/>
      <c r="AO8" s="1068"/>
      <c r="AP8" s="1068" t="s">
        <v>552</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x14ac:dyDescent="0.2">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2">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2">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2">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2">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2">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2">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2">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2">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2">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2">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2">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5">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2">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5">
      <c r="A23" s="222" t="s">
        <v>377</v>
      </c>
      <c r="B23" s="924" t="s">
        <v>378</v>
      </c>
      <c r="C23" s="925"/>
      <c r="D23" s="925"/>
      <c r="E23" s="925"/>
      <c r="F23" s="925"/>
      <c r="G23" s="925"/>
      <c r="H23" s="925"/>
      <c r="I23" s="925"/>
      <c r="J23" s="925"/>
      <c r="K23" s="925"/>
      <c r="L23" s="925"/>
      <c r="M23" s="925"/>
      <c r="N23" s="925"/>
      <c r="O23" s="925"/>
      <c r="P23" s="935"/>
      <c r="Q23" s="1054">
        <v>18427</v>
      </c>
      <c r="R23" s="1048"/>
      <c r="S23" s="1048"/>
      <c r="T23" s="1048"/>
      <c r="U23" s="1048"/>
      <c r="V23" s="1048">
        <v>17308</v>
      </c>
      <c r="W23" s="1048"/>
      <c r="X23" s="1048"/>
      <c r="Y23" s="1048"/>
      <c r="Z23" s="1048"/>
      <c r="AA23" s="1048">
        <v>1119</v>
      </c>
      <c r="AB23" s="1048"/>
      <c r="AC23" s="1048"/>
      <c r="AD23" s="1048"/>
      <c r="AE23" s="1055"/>
      <c r="AF23" s="1056">
        <v>872</v>
      </c>
      <c r="AG23" s="1048"/>
      <c r="AH23" s="1048"/>
      <c r="AI23" s="1048"/>
      <c r="AJ23" s="1057"/>
      <c r="AK23" s="1058"/>
      <c r="AL23" s="1059"/>
      <c r="AM23" s="1059"/>
      <c r="AN23" s="1059"/>
      <c r="AO23" s="1059"/>
      <c r="AP23" s="1048">
        <v>11984</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2">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5">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4">
        <v>1</v>
      </c>
      <c r="B28" s="1034" t="s">
        <v>389</v>
      </c>
      <c r="C28" s="1035"/>
      <c r="D28" s="1035"/>
      <c r="E28" s="1035"/>
      <c r="F28" s="1035"/>
      <c r="G28" s="1035"/>
      <c r="H28" s="1035"/>
      <c r="I28" s="1035"/>
      <c r="J28" s="1035"/>
      <c r="K28" s="1035"/>
      <c r="L28" s="1035"/>
      <c r="M28" s="1035"/>
      <c r="N28" s="1035"/>
      <c r="O28" s="1035"/>
      <c r="P28" s="1036"/>
      <c r="Q28" s="1037">
        <v>3582</v>
      </c>
      <c r="R28" s="1038"/>
      <c r="S28" s="1038"/>
      <c r="T28" s="1038"/>
      <c r="U28" s="1038"/>
      <c r="V28" s="1038">
        <v>3277</v>
      </c>
      <c r="W28" s="1038"/>
      <c r="X28" s="1038"/>
      <c r="Y28" s="1038"/>
      <c r="Z28" s="1038"/>
      <c r="AA28" s="1038">
        <v>305</v>
      </c>
      <c r="AB28" s="1038"/>
      <c r="AC28" s="1038"/>
      <c r="AD28" s="1038"/>
      <c r="AE28" s="1039"/>
      <c r="AF28" s="1040">
        <v>305</v>
      </c>
      <c r="AG28" s="1038"/>
      <c r="AH28" s="1038"/>
      <c r="AI28" s="1038"/>
      <c r="AJ28" s="1041"/>
      <c r="AK28" s="1029">
        <v>241</v>
      </c>
      <c r="AL28" s="1030"/>
      <c r="AM28" s="1030"/>
      <c r="AN28" s="1030"/>
      <c r="AO28" s="1030"/>
      <c r="AP28" s="1030" t="s">
        <v>552</v>
      </c>
      <c r="AQ28" s="1030"/>
      <c r="AR28" s="1030"/>
      <c r="AS28" s="1030"/>
      <c r="AT28" s="1030"/>
      <c r="AU28" s="1030" t="s">
        <v>552</v>
      </c>
      <c r="AV28" s="1030"/>
      <c r="AW28" s="1030"/>
      <c r="AX28" s="1030"/>
      <c r="AY28" s="1030"/>
      <c r="AZ28" s="1031" t="s">
        <v>552</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4">
        <v>2</v>
      </c>
      <c r="B29" s="1017" t="s">
        <v>390</v>
      </c>
      <c r="C29" s="1018"/>
      <c r="D29" s="1018"/>
      <c r="E29" s="1018"/>
      <c r="F29" s="1018"/>
      <c r="G29" s="1018"/>
      <c r="H29" s="1018"/>
      <c r="I29" s="1018"/>
      <c r="J29" s="1018"/>
      <c r="K29" s="1018"/>
      <c r="L29" s="1018"/>
      <c r="M29" s="1018"/>
      <c r="N29" s="1018"/>
      <c r="O29" s="1018"/>
      <c r="P29" s="1019"/>
      <c r="Q29" s="1025">
        <v>4436</v>
      </c>
      <c r="R29" s="1026"/>
      <c r="S29" s="1026"/>
      <c r="T29" s="1026"/>
      <c r="U29" s="1026"/>
      <c r="V29" s="1026">
        <v>4230</v>
      </c>
      <c r="W29" s="1026"/>
      <c r="X29" s="1026"/>
      <c r="Y29" s="1026"/>
      <c r="Z29" s="1026"/>
      <c r="AA29" s="1026">
        <v>206</v>
      </c>
      <c r="AB29" s="1026"/>
      <c r="AC29" s="1026"/>
      <c r="AD29" s="1026"/>
      <c r="AE29" s="1027"/>
      <c r="AF29" s="1022">
        <v>206</v>
      </c>
      <c r="AG29" s="1023"/>
      <c r="AH29" s="1023"/>
      <c r="AI29" s="1023"/>
      <c r="AJ29" s="1024"/>
      <c r="AK29" s="967">
        <v>599</v>
      </c>
      <c r="AL29" s="958"/>
      <c r="AM29" s="958"/>
      <c r="AN29" s="958"/>
      <c r="AO29" s="958"/>
      <c r="AP29" s="958" t="s">
        <v>552</v>
      </c>
      <c r="AQ29" s="958"/>
      <c r="AR29" s="958"/>
      <c r="AS29" s="958"/>
      <c r="AT29" s="958"/>
      <c r="AU29" s="958" t="s">
        <v>552</v>
      </c>
      <c r="AV29" s="958"/>
      <c r="AW29" s="958"/>
      <c r="AX29" s="958"/>
      <c r="AY29" s="958"/>
      <c r="AZ29" s="1028" t="s">
        <v>552</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4">
        <v>3</v>
      </c>
      <c r="B30" s="1017" t="s">
        <v>391</v>
      </c>
      <c r="C30" s="1018"/>
      <c r="D30" s="1018"/>
      <c r="E30" s="1018"/>
      <c r="F30" s="1018"/>
      <c r="G30" s="1018"/>
      <c r="H30" s="1018"/>
      <c r="I30" s="1018"/>
      <c r="J30" s="1018"/>
      <c r="K30" s="1018"/>
      <c r="L30" s="1018"/>
      <c r="M30" s="1018"/>
      <c r="N30" s="1018"/>
      <c r="O30" s="1018"/>
      <c r="P30" s="1019"/>
      <c r="Q30" s="1025">
        <v>732</v>
      </c>
      <c r="R30" s="1026"/>
      <c r="S30" s="1026"/>
      <c r="T30" s="1026"/>
      <c r="U30" s="1026"/>
      <c r="V30" s="1026">
        <v>732</v>
      </c>
      <c r="W30" s="1026"/>
      <c r="X30" s="1026"/>
      <c r="Y30" s="1026"/>
      <c r="Z30" s="1026"/>
      <c r="AA30" s="1026">
        <v>0</v>
      </c>
      <c r="AB30" s="1026"/>
      <c r="AC30" s="1026"/>
      <c r="AD30" s="1026"/>
      <c r="AE30" s="1027"/>
      <c r="AF30" s="1022">
        <v>0</v>
      </c>
      <c r="AG30" s="1023"/>
      <c r="AH30" s="1023"/>
      <c r="AI30" s="1023"/>
      <c r="AJ30" s="1024"/>
      <c r="AK30" s="967">
        <v>179</v>
      </c>
      <c r="AL30" s="958"/>
      <c r="AM30" s="958"/>
      <c r="AN30" s="958"/>
      <c r="AO30" s="958"/>
      <c r="AP30" s="958" t="s">
        <v>552</v>
      </c>
      <c r="AQ30" s="958"/>
      <c r="AR30" s="958"/>
      <c r="AS30" s="958"/>
      <c r="AT30" s="958"/>
      <c r="AU30" s="958" t="s">
        <v>552</v>
      </c>
      <c r="AV30" s="958"/>
      <c r="AW30" s="958"/>
      <c r="AX30" s="958"/>
      <c r="AY30" s="958"/>
      <c r="AZ30" s="1028" t="s">
        <v>552</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4">
        <v>4</v>
      </c>
      <c r="B31" s="1017" t="s">
        <v>392</v>
      </c>
      <c r="C31" s="1018"/>
      <c r="D31" s="1018"/>
      <c r="E31" s="1018"/>
      <c r="F31" s="1018"/>
      <c r="G31" s="1018"/>
      <c r="H31" s="1018"/>
      <c r="I31" s="1018"/>
      <c r="J31" s="1018"/>
      <c r="K31" s="1018"/>
      <c r="L31" s="1018"/>
      <c r="M31" s="1018"/>
      <c r="N31" s="1018"/>
      <c r="O31" s="1018"/>
      <c r="P31" s="1019"/>
      <c r="Q31" s="1025">
        <v>815</v>
      </c>
      <c r="R31" s="1026"/>
      <c r="S31" s="1026"/>
      <c r="T31" s="1026"/>
      <c r="U31" s="1026"/>
      <c r="V31" s="1026">
        <v>734</v>
      </c>
      <c r="W31" s="1026"/>
      <c r="X31" s="1026"/>
      <c r="Y31" s="1026"/>
      <c r="Z31" s="1026"/>
      <c r="AA31" s="1026">
        <v>81</v>
      </c>
      <c r="AB31" s="1026"/>
      <c r="AC31" s="1026"/>
      <c r="AD31" s="1026"/>
      <c r="AE31" s="1027"/>
      <c r="AF31" s="1022">
        <v>1155</v>
      </c>
      <c r="AG31" s="1023"/>
      <c r="AH31" s="1023"/>
      <c r="AI31" s="1023"/>
      <c r="AJ31" s="1024"/>
      <c r="AK31" s="967">
        <v>78</v>
      </c>
      <c r="AL31" s="958"/>
      <c r="AM31" s="958"/>
      <c r="AN31" s="958"/>
      <c r="AO31" s="958"/>
      <c r="AP31" s="958">
        <v>193</v>
      </c>
      <c r="AQ31" s="958"/>
      <c r="AR31" s="958"/>
      <c r="AS31" s="958"/>
      <c r="AT31" s="958"/>
      <c r="AU31" s="958">
        <v>107</v>
      </c>
      <c r="AV31" s="958"/>
      <c r="AW31" s="958"/>
      <c r="AX31" s="958"/>
      <c r="AY31" s="958"/>
      <c r="AZ31" s="1028" t="s">
        <v>552</v>
      </c>
      <c r="BA31" s="1028"/>
      <c r="BB31" s="1028"/>
      <c r="BC31" s="1028"/>
      <c r="BD31" s="1028"/>
      <c r="BE31" s="959" t="s">
        <v>393</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4">
        <v>5</v>
      </c>
      <c r="B32" s="1017" t="s">
        <v>394</v>
      </c>
      <c r="C32" s="1018"/>
      <c r="D32" s="1018"/>
      <c r="E32" s="1018"/>
      <c r="F32" s="1018"/>
      <c r="G32" s="1018"/>
      <c r="H32" s="1018"/>
      <c r="I32" s="1018"/>
      <c r="J32" s="1018"/>
      <c r="K32" s="1018"/>
      <c r="L32" s="1018"/>
      <c r="M32" s="1018"/>
      <c r="N32" s="1018"/>
      <c r="O32" s="1018"/>
      <c r="P32" s="1019"/>
      <c r="Q32" s="1025">
        <v>1286</v>
      </c>
      <c r="R32" s="1026"/>
      <c r="S32" s="1026"/>
      <c r="T32" s="1026"/>
      <c r="U32" s="1026"/>
      <c r="V32" s="1026">
        <v>1320</v>
      </c>
      <c r="W32" s="1026"/>
      <c r="X32" s="1026"/>
      <c r="Y32" s="1026"/>
      <c r="Z32" s="1026"/>
      <c r="AA32" s="1026">
        <v>-34</v>
      </c>
      <c r="AB32" s="1026"/>
      <c r="AC32" s="1026"/>
      <c r="AD32" s="1026"/>
      <c r="AE32" s="1027"/>
      <c r="AF32" s="1022">
        <v>187</v>
      </c>
      <c r="AG32" s="1023"/>
      <c r="AH32" s="1023"/>
      <c r="AI32" s="1023"/>
      <c r="AJ32" s="1024"/>
      <c r="AK32" s="967">
        <v>1067</v>
      </c>
      <c r="AL32" s="958"/>
      <c r="AM32" s="958"/>
      <c r="AN32" s="958"/>
      <c r="AO32" s="958"/>
      <c r="AP32" s="958">
        <v>8738</v>
      </c>
      <c r="AQ32" s="958"/>
      <c r="AR32" s="958"/>
      <c r="AS32" s="958"/>
      <c r="AT32" s="958"/>
      <c r="AU32" s="958">
        <v>8068</v>
      </c>
      <c r="AV32" s="958"/>
      <c r="AW32" s="958"/>
      <c r="AX32" s="958"/>
      <c r="AY32" s="958"/>
      <c r="AZ32" s="1028" t="s">
        <v>552</v>
      </c>
      <c r="BA32" s="1028"/>
      <c r="BB32" s="1028"/>
      <c r="BC32" s="1028"/>
      <c r="BD32" s="1028"/>
      <c r="BE32" s="959" t="s">
        <v>393</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4">
        <v>6</v>
      </c>
      <c r="B33" s="1017" t="s">
        <v>395</v>
      </c>
      <c r="C33" s="1018"/>
      <c r="D33" s="1018"/>
      <c r="E33" s="1018"/>
      <c r="F33" s="1018"/>
      <c r="G33" s="1018"/>
      <c r="H33" s="1018"/>
      <c r="I33" s="1018"/>
      <c r="J33" s="1018"/>
      <c r="K33" s="1018"/>
      <c r="L33" s="1018"/>
      <c r="M33" s="1018"/>
      <c r="N33" s="1018"/>
      <c r="O33" s="1018"/>
      <c r="P33" s="1019"/>
      <c r="Q33" s="1025">
        <v>0</v>
      </c>
      <c r="R33" s="1026"/>
      <c r="S33" s="1026"/>
      <c r="T33" s="1026"/>
      <c r="U33" s="1026"/>
      <c r="V33" s="1026">
        <v>0</v>
      </c>
      <c r="W33" s="1026"/>
      <c r="X33" s="1026"/>
      <c r="Y33" s="1026"/>
      <c r="Z33" s="1026"/>
      <c r="AA33" s="1026" t="s">
        <v>552</v>
      </c>
      <c r="AB33" s="1026"/>
      <c r="AC33" s="1026"/>
      <c r="AD33" s="1026"/>
      <c r="AE33" s="1027"/>
      <c r="AF33" s="1022" t="s">
        <v>122</v>
      </c>
      <c r="AG33" s="1023"/>
      <c r="AH33" s="1023"/>
      <c r="AI33" s="1023"/>
      <c r="AJ33" s="1024"/>
      <c r="AK33" s="967" t="s">
        <v>552</v>
      </c>
      <c r="AL33" s="958"/>
      <c r="AM33" s="958"/>
      <c r="AN33" s="958"/>
      <c r="AO33" s="958"/>
      <c r="AP33" s="958" t="s">
        <v>552</v>
      </c>
      <c r="AQ33" s="958"/>
      <c r="AR33" s="958"/>
      <c r="AS33" s="958"/>
      <c r="AT33" s="958"/>
      <c r="AU33" s="958" t="s">
        <v>552</v>
      </c>
      <c r="AV33" s="958"/>
      <c r="AW33" s="958"/>
      <c r="AX33" s="958"/>
      <c r="AY33" s="958"/>
      <c r="AZ33" s="1028" t="s">
        <v>552</v>
      </c>
      <c r="BA33" s="1028"/>
      <c r="BB33" s="1028"/>
      <c r="BC33" s="1028"/>
      <c r="BD33" s="1028"/>
      <c r="BE33" s="959" t="s">
        <v>396</v>
      </c>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397</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2" t="s">
        <v>377</v>
      </c>
      <c r="B63" s="924" t="s">
        <v>398</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1853</v>
      </c>
      <c r="AG63" s="946"/>
      <c r="AH63" s="946"/>
      <c r="AI63" s="946"/>
      <c r="AJ63" s="1009"/>
      <c r="AK63" s="1010"/>
      <c r="AL63" s="950"/>
      <c r="AM63" s="950"/>
      <c r="AN63" s="950"/>
      <c r="AO63" s="950"/>
      <c r="AP63" s="946">
        <v>8931</v>
      </c>
      <c r="AQ63" s="946"/>
      <c r="AR63" s="946"/>
      <c r="AS63" s="946"/>
      <c r="AT63" s="946"/>
      <c r="AU63" s="946">
        <v>8175</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400</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401</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8">
        <v>1</v>
      </c>
      <c r="B68" s="972" t="s">
        <v>553</v>
      </c>
      <c r="C68" s="973"/>
      <c r="D68" s="973"/>
      <c r="E68" s="973"/>
      <c r="F68" s="973"/>
      <c r="G68" s="973"/>
      <c r="H68" s="973"/>
      <c r="I68" s="973"/>
      <c r="J68" s="973"/>
      <c r="K68" s="973"/>
      <c r="L68" s="973"/>
      <c r="M68" s="973"/>
      <c r="N68" s="973"/>
      <c r="O68" s="973"/>
      <c r="P68" s="974"/>
      <c r="Q68" s="975">
        <v>313311</v>
      </c>
      <c r="R68" s="969"/>
      <c r="S68" s="969"/>
      <c r="T68" s="969"/>
      <c r="U68" s="969"/>
      <c r="V68" s="969">
        <v>310666</v>
      </c>
      <c r="W68" s="969"/>
      <c r="X68" s="969"/>
      <c r="Y68" s="969"/>
      <c r="Z68" s="969"/>
      <c r="AA68" s="969">
        <v>2644</v>
      </c>
      <c r="AB68" s="969"/>
      <c r="AC68" s="969"/>
      <c r="AD68" s="969"/>
      <c r="AE68" s="969"/>
      <c r="AF68" s="969">
        <v>2644</v>
      </c>
      <c r="AG68" s="969"/>
      <c r="AH68" s="969"/>
      <c r="AI68" s="969"/>
      <c r="AJ68" s="969"/>
      <c r="AK68" s="969">
        <v>2298</v>
      </c>
      <c r="AL68" s="969"/>
      <c r="AM68" s="969"/>
      <c r="AN68" s="969"/>
      <c r="AO68" s="969"/>
      <c r="AP68" s="969" t="s">
        <v>566</v>
      </c>
      <c r="AQ68" s="969"/>
      <c r="AR68" s="969"/>
      <c r="AS68" s="969"/>
      <c r="AT68" s="969"/>
      <c r="AU68" s="969" t="s">
        <v>566</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0">
        <v>2</v>
      </c>
      <c r="B69" s="961" t="s">
        <v>554</v>
      </c>
      <c r="C69" s="962"/>
      <c r="D69" s="962"/>
      <c r="E69" s="962"/>
      <c r="F69" s="962"/>
      <c r="G69" s="962"/>
      <c r="H69" s="962"/>
      <c r="I69" s="962"/>
      <c r="J69" s="962"/>
      <c r="K69" s="962"/>
      <c r="L69" s="962"/>
      <c r="M69" s="962"/>
      <c r="N69" s="962"/>
      <c r="O69" s="962"/>
      <c r="P69" s="963"/>
      <c r="Q69" s="964">
        <v>849</v>
      </c>
      <c r="R69" s="958"/>
      <c r="S69" s="958"/>
      <c r="T69" s="958"/>
      <c r="U69" s="958"/>
      <c r="V69" s="958">
        <v>545</v>
      </c>
      <c r="W69" s="958"/>
      <c r="X69" s="958"/>
      <c r="Y69" s="958"/>
      <c r="Z69" s="958"/>
      <c r="AA69" s="958">
        <v>304</v>
      </c>
      <c r="AB69" s="958"/>
      <c r="AC69" s="958"/>
      <c r="AD69" s="958"/>
      <c r="AE69" s="958"/>
      <c r="AF69" s="958">
        <v>1767</v>
      </c>
      <c r="AG69" s="958"/>
      <c r="AH69" s="958"/>
      <c r="AI69" s="958"/>
      <c r="AJ69" s="958"/>
      <c r="AK69" s="958" t="s">
        <v>566</v>
      </c>
      <c r="AL69" s="958"/>
      <c r="AM69" s="958"/>
      <c r="AN69" s="958"/>
      <c r="AO69" s="958"/>
      <c r="AP69" s="958">
        <v>355</v>
      </c>
      <c r="AQ69" s="958"/>
      <c r="AR69" s="958"/>
      <c r="AS69" s="958"/>
      <c r="AT69" s="958"/>
      <c r="AU69" s="958" t="s">
        <v>566</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0">
        <v>3</v>
      </c>
      <c r="B70" s="961" t="s">
        <v>563</v>
      </c>
      <c r="C70" s="962"/>
      <c r="D70" s="962"/>
      <c r="E70" s="962"/>
      <c r="F70" s="962"/>
      <c r="G70" s="962"/>
      <c r="H70" s="962"/>
      <c r="I70" s="962"/>
      <c r="J70" s="962"/>
      <c r="K70" s="962"/>
      <c r="L70" s="962"/>
      <c r="M70" s="962"/>
      <c r="N70" s="962"/>
      <c r="O70" s="962"/>
      <c r="P70" s="963"/>
      <c r="Q70" s="964">
        <v>739</v>
      </c>
      <c r="R70" s="958"/>
      <c r="S70" s="958"/>
      <c r="T70" s="958"/>
      <c r="U70" s="958"/>
      <c r="V70" s="958">
        <v>371</v>
      </c>
      <c r="W70" s="958"/>
      <c r="X70" s="958"/>
      <c r="Y70" s="958"/>
      <c r="Z70" s="958"/>
      <c r="AA70" s="958">
        <v>368</v>
      </c>
      <c r="AB70" s="958"/>
      <c r="AC70" s="958"/>
      <c r="AD70" s="958"/>
      <c r="AE70" s="958"/>
      <c r="AF70" s="958">
        <v>368</v>
      </c>
      <c r="AG70" s="958"/>
      <c r="AH70" s="958"/>
      <c r="AI70" s="958"/>
      <c r="AJ70" s="958"/>
      <c r="AK70" s="958" t="s">
        <v>566</v>
      </c>
      <c r="AL70" s="958"/>
      <c r="AM70" s="958"/>
      <c r="AN70" s="958"/>
      <c r="AO70" s="958"/>
      <c r="AP70" s="958" t="s">
        <v>566</v>
      </c>
      <c r="AQ70" s="958"/>
      <c r="AR70" s="958"/>
      <c r="AS70" s="958"/>
      <c r="AT70" s="958"/>
      <c r="AU70" s="958" t="s">
        <v>566</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0">
        <v>4</v>
      </c>
      <c r="B71" s="961" t="s">
        <v>564</v>
      </c>
      <c r="C71" s="962"/>
      <c r="D71" s="962"/>
      <c r="E71" s="962"/>
      <c r="F71" s="962"/>
      <c r="G71" s="962"/>
      <c r="H71" s="962"/>
      <c r="I71" s="962"/>
      <c r="J71" s="962"/>
      <c r="K71" s="962"/>
      <c r="L71" s="962"/>
      <c r="M71" s="962"/>
      <c r="N71" s="962"/>
      <c r="O71" s="962"/>
      <c r="P71" s="963"/>
      <c r="Q71" s="964">
        <v>6442</v>
      </c>
      <c r="R71" s="958"/>
      <c r="S71" s="958"/>
      <c r="T71" s="958"/>
      <c r="U71" s="958"/>
      <c r="V71" s="958">
        <v>6301</v>
      </c>
      <c r="W71" s="958"/>
      <c r="X71" s="958"/>
      <c r="Y71" s="958"/>
      <c r="Z71" s="958"/>
      <c r="AA71" s="958">
        <v>141</v>
      </c>
      <c r="AB71" s="958"/>
      <c r="AC71" s="958"/>
      <c r="AD71" s="958"/>
      <c r="AE71" s="958"/>
      <c r="AF71" s="958">
        <v>141</v>
      </c>
      <c r="AG71" s="958"/>
      <c r="AH71" s="958"/>
      <c r="AI71" s="958"/>
      <c r="AJ71" s="958"/>
      <c r="AK71" s="958">
        <v>20</v>
      </c>
      <c r="AL71" s="958"/>
      <c r="AM71" s="958"/>
      <c r="AN71" s="958"/>
      <c r="AO71" s="958"/>
      <c r="AP71" s="958" t="s">
        <v>566</v>
      </c>
      <c r="AQ71" s="958"/>
      <c r="AR71" s="958"/>
      <c r="AS71" s="958"/>
      <c r="AT71" s="958"/>
      <c r="AU71" s="958" t="s">
        <v>566</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0">
        <v>5</v>
      </c>
      <c r="B72" s="961" t="s">
        <v>558</v>
      </c>
      <c r="C72" s="962"/>
      <c r="D72" s="962"/>
      <c r="E72" s="962"/>
      <c r="F72" s="962"/>
      <c r="G72" s="962"/>
      <c r="H72" s="962"/>
      <c r="I72" s="962"/>
      <c r="J72" s="962"/>
      <c r="K72" s="962"/>
      <c r="L72" s="962"/>
      <c r="M72" s="962"/>
      <c r="N72" s="962"/>
      <c r="O72" s="962"/>
      <c r="P72" s="963"/>
      <c r="Q72" s="964">
        <v>5169</v>
      </c>
      <c r="R72" s="958"/>
      <c r="S72" s="958"/>
      <c r="T72" s="958"/>
      <c r="U72" s="958"/>
      <c r="V72" s="958">
        <v>5123</v>
      </c>
      <c r="W72" s="958"/>
      <c r="X72" s="958"/>
      <c r="Y72" s="958"/>
      <c r="Z72" s="958"/>
      <c r="AA72" s="958">
        <v>46</v>
      </c>
      <c r="AB72" s="958"/>
      <c r="AC72" s="958"/>
      <c r="AD72" s="958"/>
      <c r="AE72" s="958"/>
      <c r="AF72" s="958">
        <v>46</v>
      </c>
      <c r="AG72" s="958"/>
      <c r="AH72" s="958"/>
      <c r="AI72" s="958"/>
      <c r="AJ72" s="958"/>
      <c r="AK72" s="958" t="s">
        <v>566</v>
      </c>
      <c r="AL72" s="958"/>
      <c r="AM72" s="958"/>
      <c r="AN72" s="958"/>
      <c r="AO72" s="958"/>
      <c r="AP72" s="958">
        <v>27</v>
      </c>
      <c r="AQ72" s="958"/>
      <c r="AR72" s="958"/>
      <c r="AS72" s="958"/>
      <c r="AT72" s="958"/>
      <c r="AU72" s="958">
        <v>5</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0">
        <v>6</v>
      </c>
      <c r="B73" s="961" t="s">
        <v>565</v>
      </c>
      <c r="C73" s="962"/>
      <c r="D73" s="962"/>
      <c r="E73" s="962"/>
      <c r="F73" s="962"/>
      <c r="G73" s="962"/>
      <c r="H73" s="962"/>
      <c r="I73" s="962"/>
      <c r="J73" s="962"/>
      <c r="K73" s="962"/>
      <c r="L73" s="962"/>
      <c r="M73" s="962"/>
      <c r="N73" s="962"/>
      <c r="O73" s="962"/>
      <c r="P73" s="963"/>
      <c r="Q73" s="964">
        <v>257</v>
      </c>
      <c r="R73" s="958"/>
      <c r="S73" s="958"/>
      <c r="T73" s="958"/>
      <c r="U73" s="958"/>
      <c r="V73" s="958">
        <v>221</v>
      </c>
      <c r="W73" s="958"/>
      <c r="X73" s="958"/>
      <c r="Y73" s="958"/>
      <c r="Z73" s="958"/>
      <c r="AA73" s="958">
        <v>36</v>
      </c>
      <c r="AB73" s="958"/>
      <c r="AC73" s="958"/>
      <c r="AD73" s="958"/>
      <c r="AE73" s="958"/>
      <c r="AF73" s="958">
        <v>36</v>
      </c>
      <c r="AG73" s="958"/>
      <c r="AH73" s="958"/>
      <c r="AI73" s="958"/>
      <c r="AJ73" s="958"/>
      <c r="AK73" s="958">
        <v>255</v>
      </c>
      <c r="AL73" s="958"/>
      <c r="AM73" s="958"/>
      <c r="AN73" s="958"/>
      <c r="AO73" s="958"/>
      <c r="AP73" s="958" t="s">
        <v>566</v>
      </c>
      <c r="AQ73" s="958"/>
      <c r="AR73" s="958"/>
      <c r="AS73" s="958"/>
      <c r="AT73" s="958"/>
      <c r="AU73" s="958" t="s">
        <v>566</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0">
        <v>7</v>
      </c>
      <c r="B74" s="961" t="s">
        <v>557</v>
      </c>
      <c r="C74" s="962"/>
      <c r="D74" s="962"/>
      <c r="E74" s="962"/>
      <c r="F74" s="962"/>
      <c r="G74" s="962"/>
      <c r="H74" s="962"/>
      <c r="I74" s="962"/>
      <c r="J74" s="962"/>
      <c r="K74" s="962"/>
      <c r="L74" s="962"/>
      <c r="M74" s="962"/>
      <c r="N74" s="962"/>
      <c r="O74" s="962"/>
      <c r="P74" s="963"/>
      <c r="Q74" s="964">
        <v>503</v>
      </c>
      <c r="R74" s="958"/>
      <c r="S74" s="958"/>
      <c r="T74" s="958"/>
      <c r="U74" s="958"/>
      <c r="V74" s="958">
        <v>473</v>
      </c>
      <c r="W74" s="958"/>
      <c r="X74" s="958"/>
      <c r="Y74" s="958"/>
      <c r="Z74" s="958"/>
      <c r="AA74" s="958">
        <v>30</v>
      </c>
      <c r="AB74" s="958"/>
      <c r="AC74" s="958"/>
      <c r="AD74" s="958"/>
      <c r="AE74" s="958"/>
      <c r="AF74" s="958">
        <v>30</v>
      </c>
      <c r="AG74" s="958"/>
      <c r="AH74" s="958"/>
      <c r="AI74" s="958"/>
      <c r="AJ74" s="958"/>
      <c r="AK74" s="958" t="s">
        <v>566</v>
      </c>
      <c r="AL74" s="958"/>
      <c r="AM74" s="958"/>
      <c r="AN74" s="958"/>
      <c r="AO74" s="958"/>
      <c r="AP74" s="958" t="s">
        <v>566</v>
      </c>
      <c r="AQ74" s="958"/>
      <c r="AR74" s="958"/>
      <c r="AS74" s="958"/>
      <c r="AT74" s="958"/>
      <c r="AU74" s="958" t="s">
        <v>566</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0">
        <v>8</v>
      </c>
      <c r="B75" s="961" t="s">
        <v>559</v>
      </c>
      <c r="C75" s="962"/>
      <c r="D75" s="962"/>
      <c r="E75" s="962"/>
      <c r="F75" s="962"/>
      <c r="G75" s="962"/>
      <c r="H75" s="962"/>
      <c r="I75" s="962"/>
      <c r="J75" s="962"/>
      <c r="K75" s="962"/>
      <c r="L75" s="962"/>
      <c r="M75" s="962"/>
      <c r="N75" s="962"/>
      <c r="O75" s="962"/>
      <c r="P75" s="963"/>
      <c r="Q75" s="965">
        <v>101</v>
      </c>
      <c r="R75" s="966"/>
      <c r="S75" s="966"/>
      <c r="T75" s="966"/>
      <c r="U75" s="967"/>
      <c r="V75" s="968">
        <v>91</v>
      </c>
      <c r="W75" s="966"/>
      <c r="X75" s="966"/>
      <c r="Y75" s="966"/>
      <c r="Z75" s="967"/>
      <c r="AA75" s="968">
        <v>11</v>
      </c>
      <c r="AB75" s="966"/>
      <c r="AC75" s="966"/>
      <c r="AD75" s="966"/>
      <c r="AE75" s="967"/>
      <c r="AF75" s="968">
        <v>11</v>
      </c>
      <c r="AG75" s="966"/>
      <c r="AH75" s="966"/>
      <c r="AI75" s="966"/>
      <c r="AJ75" s="967"/>
      <c r="AK75" s="968">
        <v>28</v>
      </c>
      <c r="AL75" s="966"/>
      <c r="AM75" s="966"/>
      <c r="AN75" s="966"/>
      <c r="AO75" s="967"/>
      <c r="AP75" s="968" t="s">
        <v>566</v>
      </c>
      <c r="AQ75" s="966"/>
      <c r="AR75" s="966"/>
      <c r="AS75" s="966"/>
      <c r="AT75" s="967"/>
      <c r="AU75" s="968" t="s">
        <v>566</v>
      </c>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0">
        <v>9</v>
      </c>
      <c r="B76" s="961" t="s">
        <v>556</v>
      </c>
      <c r="C76" s="962"/>
      <c r="D76" s="962"/>
      <c r="E76" s="962"/>
      <c r="F76" s="962"/>
      <c r="G76" s="962"/>
      <c r="H76" s="962"/>
      <c r="I76" s="962"/>
      <c r="J76" s="962"/>
      <c r="K76" s="962"/>
      <c r="L76" s="962"/>
      <c r="M76" s="962"/>
      <c r="N76" s="962"/>
      <c r="O76" s="962"/>
      <c r="P76" s="963"/>
      <c r="Q76" s="965">
        <v>1820</v>
      </c>
      <c r="R76" s="966"/>
      <c r="S76" s="966"/>
      <c r="T76" s="966"/>
      <c r="U76" s="967"/>
      <c r="V76" s="968">
        <v>1812</v>
      </c>
      <c r="W76" s="966"/>
      <c r="X76" s="966"/>
      <c r="Y76" s="966"/>
      <c r="Z76" s="967"/>
      <c r="AA76" s="968">
        <v>9</v>
      </c>
      <c r="AB76" s="966"/>
      <c r="AC76" s="966"/>
      <c r="AD76" s="966"/>
      <c r="AE76" s="967"/>
      <c r="AF76" s="968">
        <v>9</v>
      </c>
      <c r="AG76" s="966"/>
      <c r="AH76" s="966"/>
      <c r="AI76" s="966"/>
      <c r="AJ76" s="967"/>
      <c r="AK76" s="968" t="s">
        <v>566</v>
      </c>
      <c r="AL76" s="966"/>
      <c r="AM76" s="966"/>
      <c r="AN76" s="966"/>
      <c r="AO76" s="967"/>
      <c r="AP76" s="968">
        <v>615</v>
      </c>
      <c r="AQ76" s="966"/>
      <c r="AR76" s="966"/>
      <c r="AS76" s="966"/>
      <c r="AT76" s="967"/>
      <c r="AU76" s="968">
        <v>183</v>
      </c>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0">
        <v>10</v>
      </c>
      <c r="B77" s="961" t="s">
        <v>560</v>
      </c>
      <c r="C77" s="962"/>
      <c r="D77" s="962"/>
      <c r="E77" s="962"/>
      <c r="F77" s="962"/>
      <c r="G77" s="962"/>
      <c r="H77" s="962"/>
      <c r="I77" s="962"/>
      <c r="J77" s="962"/>
      <c r="K77" s="962"/>
      <c r="L77" s="962"/>
      <c r="M77" s="962"/>
      <c r="N77" s="962"/>
      <c r="O77" s="962"/>
      <c r="P77" s="963"/>
      <c r="Q77" s="965">
        <v>54</v>
      </c>
      <c r="R77" s="966"/>
      <c r="S77" s="966"/>
      <c r="T77" s="966"/>
      <c r="U77" s="967"/>
      <c r="V77" s="968">
        <v>48</v>
      </c>
      <c r="W77" s="966"/>
      <c r="X77" s="966"/>
      <c r="Y77" s="966"/>
      <c r="Z77" s="967"/>
      <c r="AA77" s="968">
        <v>6</v>
      </c>
      <c r="AB77" s="966"/>
      <c r="AC77" s="966"/>
      <c r="AD77" s="966"/>
      <c r="AE77" s="967"/>
      <c r="AF77" s="968">
        <v>6</v>
      </c>
      <c r="AG77" s="966"/>
      <c r="AH77" s="966"/>
      <c r="AI77" s="966"/>
      <c r="AJ77" s="967"/>
      <c r="AK77" s="968">
        <v>24</v>
      </c>
      <c r="AL77" s="966"/>
      <c r="AM77" s="966"/>
      <c r="AN77" s="966"/>
      <c r="AO77" s="967"/>
      <c r="AP77" s="968" t="s">
        <v>566</v>
      </c>
      <c r="AQ77" s="966"/>
      <c r="AR77" s="966"/>
      <c r="AS77" s="966"/>
      <c r="AT77" s="967"/>
      <c r="AU77" s="968" t="s">
        <v>566</v>
      </c>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0">
        <v>11</v>
      </c>
      <c r="B78" s="961" t="s">
        <v>555</v>
      </c>
      <c r="C78" s="962"/>
      <c r="D78" s="962"/>
      <c r="E78" s="962"/>
      <c r="F78" s="962"/>
      <c r="G78" s="962"/>
      <c r="H78" s="962"/>
      <c r="I78" s="962"/>
      <c r="J78" s="962"/>
      <c r="K78" s="962"/>
      <c r="L78" s="962"/>
      <c r="M78" s="962"/>
      <c r="N78" s="962"/>
      <c r="O78" s="962"/>
      <c r="P78" s="963"/>
      <c r="Q78" s="964">
        <v>501</v>
      </c>
      <c r="R78" s="958"/>
      <c r="S78" s="958"/>
      <c r="T78" s="958"/>
      <c r="U78" s="958"/>
      <c r="V78" s="958">
        <v>501</v>
      </c>
      <c r="W78" s="958"/>
      <c r="X78" s="958"/>
      <c r="Y78" s="958"/>
      <c r="Z78" s="958"/>
      <c r="AA78" s="958">
        <v>0</v>
      </c>
      <c r="AB78" s="958"/>
      <c r="AC78" s="958"/>
      <c r="AD78" s="958"/>
      <c r="AE78" s="958"/>
      <c r="AF78" s="958">
        <v>0</v>
      </c>
      <c r="AG78" s="958"/>
      <c r="AH78" s="958"/>
      <c r="AI78" s="958"/>
      <c r="AJ78" s="958"/>
      <c r="AK78" s="958" t="s">
        <v>566</v>
      </c>
      <c r="AL78" s="958"/>
      <c r="AM78" s="958"/>
      <c r="AN78" s="958"/>
      <c r="AO78" s="958"/>
      <c r="AP78" s="958" t="s">
        <v>566</v>
      </c>
      <c r="AQ78" s="958"/>
      <c r="AR78" s="958"/>
      <c r="AS78" s="958"/>
      <c r="AT78" s="958"/>
      <c r="AU78" s="958" t="s">
        <v>566</v>
      </c>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0">
        <v>12</v>
      </c>
      <c r="B79" s="961" t="s">
        <v>561</v>
      </c>
      <c r="C79" s="962"/>
      <c r="D79" s="962"/>
      <c r="E79" s="962"/>
      <c r="F79" s="962"/>
      <c r="G79" s="962"/>
      <c r="H79" s="962"/>
      <c r="I79" s="962"/>
      <c r="J79" s="962"/>
      <c r="K79" s="962"/>
      <c r="L79" s="962"/>
      <c r="M79" s="962"/>
      <c r="N79" s="962"/>
      <c r="O79" s="962"/>
      <c r="P79" s="963"/>
      <c r="Q79" s="964">
        <v>1199</v>
      </c>
      <c r="R79" s="958"/>
      <c r="S79" s="958"/>
      <c r="T79" s="958"/>
      <c r="U79" s="958"/>
      <c r="V79" s="958">
        <v>1199</v>
      </c>
      <c r="W79" s="958"/>
      <c r="X79" s="958"/>
      <c r="Y79" s="958"/>
      <c r="Z79" s="958"/>
      <c r="AA79" s="958" t="s">
        <v>566</v>
      </c>
      <c r="AB79" s="958"/>
      <c r="AC79" s="958"/>
      <c r="AD79" s="958"/>
      <c r="AE79" s="958"/>
      <c r="AF79" s="958" t="s">
        <v>552</v>
      </c>
      <c r="AG79" s="958"/>
      <c r="AH79" s="958"/>
      <c r="AI79" s="958"/>
      <c r="AJ79" s="958"/>
      <c r="AK79" s="958" t="s">
        <v>566</v>
      </c>
      <c r="AL79" s="958"/>
      <c r="AM79" s="958"/>
      <c r="AN79" s="958"/>
      <c r="AO79" s="958"/>
      <c r="AP79" s="958" t="s">
        <v>566</v>
      </c>
      <c r="AQ79" s="958"/>
      <c r="AR79" s="958"/>
      <c r="AS79" s="958"/>
      <c r="AT79" s="958"/>
      <c r="AU79" s="958" t="s">
        <v>566</v>
      </c>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0">
        <v>13</v>
      </c>
      <c r="B80" s="961" t="s">
        <v>562</v>
      </c>
      <c r="C80" s="962"/>
      <c r="D80" s="962"/>
      <c r="E80" s="962"/>
      <c r="F80" s="962"/>
      <c r="G80" s="962"/>
      <c r="H80" s="962"/>
      <c r="I80" s="962"/>
      <c r="J80" s="962"/>
      <c r="K80" s="962"/>
      <c r="L80" s="962"/>
      <c r="M80" s="962"/>
      <c r="N80" s="962"/>
      <c r="O80" s="962"/>
      <c r="P80" s="963"/>
      <c r="Q80" s="964">
        <v>6648</v>
      </c>
      <c r="R80" s="958"/>
      <c r="S80" s="958"/>
      <c r="T80" s="958"/>
      <c r="U80" s="958"/>
      <c r="V80" s="958">
        <v>6648</v>
      </c>
      <c r="W80" s="958"/>
      <c r="X80" s="958"/>
      <c r="Y80" s="958"/>
      <c r="Z80" s="958"/>
      <c r="AA80" s="958" t="s">
        <v>566</v>
      </c>
      <c r="AB80" s="958"/>
      <c r="AC80" s="958"/>
      <c r="AD80" s="958"/>
      <c r="AE80" s="958"/>
      <c r="AF80" s="958" t="s">
        <v>552</v>
      </c>
      <c r="AG80" s="958"/>
      <c r="AH80" s="958"/>
      <c r="AI80" s="958"/>
      <c r="AJ80" s="958"/>
      <c r="AK80" s="958" t="s">
        <v>566</v>
      </c>
      <c r="AL80" s="958"/>
      <c r="AM80" s="958"/>
      <c r="AN80" s="958"/>
      <c r="AO80" s="958"/>
      <c r="AP80" s="958" t="s">
        <v>566</v>
      </c>
      <c r="AQ80" s="958"/>
      <c r="AR80" s="958"/>
      <c r="AS80" s="958"/>
      <c r="AT80" s="958"/>
      <c r="AU80" s="958" t="s">
        <v>566</v>
      </c>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2" t="s">
        <v>377</v>
      </c>
      <c r="B88" s="924" t="s">
        <v>402</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5058</v>
      </c>
      <c r="AG88" s="946"/>
      <c r="AH88" s="946"/>
      <c r="AI88" s="946"/>
      <c r="AJ88" s="946"/>
      <c r="AK88" s="950"/>
      <c r="AL88" s="950"/>
      <c r="AM88" s="950"/>
      <c r="AN88" s="950"/>
      <c r="AO88" s="950"/>
      <c r="AP88" s="946">
        <v>997</v>
      </c>
      <c r="AQ88" s="946"/>
      <c r="AR88" s="946"/>
      <c r="AS88" s="946"/>
      <c r="AT88" s="946"/>
      <c r="AU88" s="946">
        <v>188</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924" t="s">
        <v>403</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10</v>
      </c>
      <c r="CS102" s="940"/>
      <c r="CT102" s="940"/>
      <c r="CU102" s="940"/>
      <c r="CV102" s="941"/>
      <c r="CW102" s="939" t="s">
        <v>573</v>
      </c>
      <c r="CX102" s="940"/>
      <c r="CY102" s="940"/>
      <c r="CZ102" s="940"/>
      <c r="DA102" s="941"/>
      <c r="DB102" s="939">
        <v>68</v>
      </c>
      <c r="DC102" s="940"/>
      <c r="DD102" s="940"/>
      <c r="DE102" s="940"/>
      <c r="DF102" s="941"/>
      <c r="DG102" s="939" t="s">
        <v>573</v>
      </c>
      <c r="DH102" s="940"/>
      <c r="DI102" s="940"/>
      <c r="DJ102" s="940"/>
      <c r="DK102" s="941"/>
      <c r="DL102" s="939" t="s">
        <v>573</v>
      </c>
      <c r="DM102" s="940"/>
      <c r="DN102" s="940"/>
      <c r="DO102" s="940"/>
      <c r="DP102" s="941"/>
      <c r="DQ102" s="939" t="s">
        <v>573</v>
      </c>
      <c r="DR102" s="940"/>
      <c r="DS102" s="940"/>
      <c r="DT102" s="940"/>
      <c r="DU102" s="941"/>
      <c r="DV102" s="924"/>
      <c r="DW102" s="925"/>
      <c r="DX102" s="925"/>
      <c r="DY102" s="925"/>
      <c r="DZ102" s="92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404</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405</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408</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409</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410</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411</v>
      </c>
      <c r="AB109" s="883"/>
      <c r="AC109" s="883"/>
      <c r="AD109" s="883"/>
      <c r="AE109" s="884"/>
      <c r="AF109" s="885" t="s">
        <v>412</v>
      </c>
      <c r="AG109" s="883"/>
      <c r="AH109" s="883"/>
      <c r="AI109" s="883"/>
      <c r="AJ109" s="884"/>
      <c r="AK109" s="885" t="s">
        <v>294</v>
      </c>
      <c r="AL109" s="883"/>
      <c r="AM109" s="883"/>
      <c r="AN109" s="883"/>
      <c r="AO109" s="884"/>
      <c r="AP109" s="885" t="s">
        <v>413</v>
      </c>
      <c r="AQ109" s="883"/>
      <c r="AR109" s="883"/>
      <c r="AS109" s="883"/>
      <c r="AT109" s="916"/>
      <c r="AU109" s="882" t="s">
        <v>410</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411</v>
      </c>
      <c r="BR109" s="883"/>
      <c r="BS109" s="883"/>
      <c r="BT109" s="883"/>
      <c r="BU109" s="884"/>
      <c r="BV109" s="885" t="s">
        <v>412</v>
      </c>
      <c r="BW109" s="883"/>
      <c r="BX109" s="883"/>
      <c r="BY109" s="883"/>
      <c r="BZ109" s="884"/>
      <c r="CA109" s="885" t="s">
        <v>294</v>
      </c>
      <c r="CB109" s="883"/>
      <c r="CC109" s="883"/>
      <c r="CD109" s="883"/>
      <c r="CE109" s="884"/>
      <c r="CF109" s="923" t="s">
        <v>413</v>
      </c>
      <c r="CG109" s="923"/>
      <c r="CH109" s="923"/>
      <c r="CI109" s="923"/>
      <c r="CJ109" s="923"/>
      <c r="CK109" s="885" t="s">
        <v>414</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411</v>
      </c>
      <c r="DH109" s="883"/>
      <c r="DI109" s="883"/>
      <c r="DJ109" s="883"/>
      <c r="DK109" s="884"/>
      <c r="DL109" s="885" t="s">
        <v>412</v>
      </c>
      <c r="DM109" s="883"/>
      <c r="DN109" s="883"/>
      <c r="DO109" s="883"/>
      <c r="DP109" s="884"/>
      <c r="DQ109" s="885" t="s">
        <v>294</v>
      </c>
      <c r="DR109" s="883"/>
      <c r="DS109" s="883"/>
      <c r="DT109" s="883"/>
      <c r="DU109" s="884"/>
      <c r="DV109" s="885" t="s">
        <v>413</v>
      </c>
      <c r="DW109" s="883"/>
      <c r="DX109" s="883"/>
      <c r="DY109" s="883"/>
      <c r="DZ109" s="916"/>
    </row>
    <row r="110" spans="1:131" s="212" customFormat="1" ht="26.25" customHeight="1" x14ac:dyDescent="0.2">
      <c r="A110" s="794" t="s">
        <v>415</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1499831</v>
      </c>
      <c r="AB110" s="876"/>
      <c r="AC110" s="876"/>
      <c r="AD110" s="876"/>
      <c r="AE110" s="877"/>
      <c r="AF110" s="878">
        <v>1502732</v>
      </c>
      <c r="AG110" s="876"/>
      <c r="AH110" s="876"/>
      <c r="AI110" s="876"/>
      <c r="AJ110" s="877"/>
      <c r="AK110" s="878">
        <v>1428973</v>
      </c>
      <c r="AL110" s="876"/>
      <c r="AM110" s="876"/>
      <c r="AN110" s="876"/>
      <c r="AO110" s="877"/>
      <c r="AP110" s="879">
        <v>16.899999999999999</v>
      </c>
      <c r="AQ110" s="880"/>
      <c r="AR110" s="880"/>
      <c r="AS110" s="880"/>
      <c r="AT110" s="881"/>
      <c r="AU110" s="917" t="s">
        <v>69</v>
      </c>
      <c r="AV110" s="918"/>
      <c r="AW110" s="918"/>
      <c r="AX110" s="918"/>
      <c r="AY110" s="918"/>
      <c r="AZ110" s="847" t="s">
        <v>416</v>
      </c>
      <c r="BA110" s="795"/>
      <c r="BB110" s="795"/>
      <c r="BC110" s="795"/>
      <c r="BD110" s="795"/>
      <c r="BE110" s="795"/>
      <c r="BF110" s="795"/>
      <c r="BG110" s="795"/>
      <c r="BH110" s="795"/>
      <c r="BI110" s="795"/>
      <c r="BJ110" s="795"/>
      <c r="BK110" s="795"/>
      <c r="BL110" s="795"/>
      <c r="BM110" s="795"/>
      <c r="BN110" s="795"/>
      <c r="BO110" s="795"/>
      <c r="BP110" s="796"/>
      <c r="BQ110" s="848">
        <v>12100521</v>
      </c>
      <c r="BR110" s="829"/>
      <c r="BS110" s="829"/>
      <c r="BT110" s="829"/>
      <c r="BU110" s="829"/>
      <c r="BV110" s="829">
        <v>11604518</v>
      </c>
      <c r="BW110" s="829"/>
      <c r="BX110" s="829"/>
      <c r="BY110" s="829"/>
      <c r="BZ110" s="829"/>
      <c r="CA110" s="829">
        <v>11983552</v>
      </c>
      <c r="CB110" s="829"/>
      <c r="CC110" s="829"/>
      <c r="CD110" s="829"/>
      <c r="CE110" s="829"/>
      <c r="CF110" s="853">
        <v>141.30000000000001</v>
      </c>
      <c r="CG110" s="854"/>
      <c r="CH110" s="854"/>
      <c r="CI110" s="854"/>
      <c r="CJ110" s="854"/>
      <c r="CK110" s="913" t="s">
        <v>417</v>
      </c>
      <c r="CL110" s="806"/>
      <c r="CM110" s="847" t="s">
        <v>418</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419</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420</v>
      </c>
      <c r="BA111" s="739"/>
      <c r="BB111" s="739"/>
      <c r="BC111" s="739"/>
      <c r="BD111" s="739"/>
      <c r="BE111" s="739"/>
      <c r="BF111" s="739"/>
      <c r="BG111" s="739"/>
      <c r="BH111" s="739"/>
      <c r="BI111" s="739"/>
      <c r="BJ111" s="739"/>
      <c r="BK111" s="739"/>
      <c r="BL111" s="739"/>
      <c r="BM111" s="739"/>
      <c r="BN111" s="739"/>
      <c r="BO111" s="739"/>
      <c r="BP111" s="740"/>
      <c r="BQ111" s="803">
        <v>273811</v>
      </c>
      <c r="BR111" s="804"/>
      <c r="BS111" s="804"/>
      <c r="BT111" s="804"/>
      <c r="BU111" s="804"/>
      <c r="BV111" s="804">
        <v>228040</v>
      </c>
      <c r="BW111" s="804"/>
      <c r="BX111" s="804"/>
      <c r="BY111" s="804"/>
      <c r="BZ111" s="804"/>
      <c r="CA111" s="804">
        <v>189704</v>
      </c>
      <c r="CB111" s="804"/>
      <c r="CC111" s="804"/>
      <c r="CD111" s="804"/>
      <c r="CE111" s="804"/>
      <c r="CF111" s="862">
        <v>2.2000000000000002</v>
      </c>
      <c r="CG111" s="863"/>
      <c r="CH111" s="863"/>
      <c r="CI111" s="863"/>
      <c r="CJ111" s="863"/>
      <c r="CK111" s="914"/>
      <c r="CL111" s="808"/>
      <c r="CM111" s="802" t="s">
        <v>421</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422</v>
      </c>
      <c r="B112" s="900"/>
      <c r="C112" s="739" t="s">
        <v>423</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424</v>
      </c>
      <c r="BA112" s="739"/>
      <c r="BB112" s="739"/>
      <c r="BC112" s="739"/>
      <c r="BD112" s="739"/>
      <c r="BE112" s="739"/>
      <c r="BF112" s="739"/>
      <c r="BG112" s="739"/>
      <c r="BH112" s="739"/>
      <c r="BI112" s="739"/>
      <c r="BJ112" s="739"/>
      <c r="BK112" s="739"/>
      <c r="BL112" s="739"/>
      <c r="BM112" s="739"/>
      <c r="BN112" s="739"/>
      <c r="BO112" s="739"/>
      <c r="BP112" s="740"/>
      <c r="BQ112" s="803">
        <v>9567638</v>
      </c>
      <c r="BR112" s="804"/>
      <c r="BS112" s="804"/>
      <c r="BT112" s="804"/>
      <c r="BU112" s="804"/>
      <c r="BV112" s="804">
        <v>8868914</v>
      </c>
      <c r="BW112" s="804"/>
      <c r="BX112" s="804"/>
      <c r="BY112" s="804"/>
      <c r="BZ112" s="804"/>
      <c r="CA112" s="804">
        <v>8174572</v>
      </c>
      <c r="CB112" s="804"/>
      <c r="CC112" s="804"/>
      <c r="CD112" s="804"/>
      <c r="CE112" s="804"/>
      <c r="CF112" s="862">
        <v>96.4</v>
      </c>
      <c r="CG112" s="863"/>
      <c r="CH112" s="863"/>
      <c r="CI112" s="863"/>
      <c r="CJ112" s="863"/>
      <c r="CK112" s="914"/>
      <c r="CL112" s="808"/>
      <c r="CM112" s="802" t="s">
        <v>425</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426</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654573</v>
      </c>
      <c r="AB113" s="906"/>
      <c r="AC113" s="906"/>
      <c r="AD113" s="906"/>
      <c r="AE113" s="907"/>
      <c r="AF113" s="908">
        <v>611317</v>
      </c>
      <c r="AG113" s="906"/>
      <c r="AH113" s="906"/>
      <c r="AI113" s="906"/>
      <c r="AJ113" s="907"/>
      <c r="AK113" s="908">
        <v>600942</v>
      </c>
      <c r="AL113" s="906"/>
      <c r="AM113" s="906"/>
      <c r="AN113" s="906"/>
      <c r="AO113" s="907"/>
      <c r="AP113" s="909">
        <v>7.1</v>
      </c>
      <c r="AQ113" s="910"/>
      <c r="AR113" s="910"/>
      <c r="AS113" s="910"/>
      <c r="AT113" s="911"/>
      <c r="AU113" s="919"/>
      <c r="AV113" s="920"/>
      <c r="AW113" s="920"/>
      <c r="AX113" s="920"/>
      <c r="AY113" s="920"/>
      <c r="AZ113" s="802" t="s">
        <v>427</v>
      </c>
      <c r="BA113" s="739"/>
      <c r="BB113" s="739"/>
      <c r="BC113" s="739"/>
      <c r="BD113" s="739"/>
      <c r="BE113" s="739"/>
      <c r="BF113" s="739"/>
      <c r="BG113" s="739"/>
      <c r="BH113" s="739"/>
      <c r="BI113" s="739"/>
      <c r="BJ113" s="739"/>
      <c r="BK113" s="739"/>
      <c r="BL113" s="739"/>
      <c r="BM113" s="739"/>
      <c r="BN113" s="739"/>
      <c r="BO113" s="739"/>
      <c r="BP113" s="740"/>
      <c r="BQ113" s="803">
        <v>178283</v>
      </c>
      <c r="BR113" s="804"/>
      <c r="BS113" s="804"/>
      <c r="BT113" s="804"/>
      <c r="BU113" s="804"/>
      <c r="BV113" s="804">
        <v>113031</v>
      </c>
      <c r="BW113" s="804"/>
      <c r="BX113" s="804"/>
      <c r="BY113" s="804"/>
      <c r="BZ113" s="804"/>
      <c r="CA113" s="804">
        <v>188455</v>
      </c>
      <c r="CB113" s="804"/>
      <c r="CC113" s="804"/>
      <c r="CD113" s="804"/>
      <c r="CE113" s="804"/>
      <c r="CF113" s="862">
        <v>2.2000000000000002</v>
      </c>
      <c r="CG113" s="863"/>
      <c r="CH113" s="863"/>
      <c r="CI113" s="863"/>
      <c r="CJ113" s="863"/>
      <c r="CK113" s="914"/>
      <c r="CL113" s="808"/>
      <c r="CM113" s="802" t="s">
        <v>428</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429</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74473</v>
      </c>
      <c r="AB114" s="767"/>
      <c r="AC114" s="767"/>
      <c r="AD114" s="767"/>
      <c r="AE114" s="768"/>
      <c r="AF114" s="769">
        <v>65580</v>
      </c>
      <c r="AG114" s="767"/>
      <c r="AH114" s="767"/>
      <c r="AI114" s="767"/>
      <c r="AJ114" s="768"/>
      <c r="AK114" s="769">
        <v>39824</v>
      </c>
      <c r="AL114" s="767"/>
      <c r="AM114" s="767"/>
      <c r="AN114" s="767"/>
      <c r="AO114" s="768"/>
      <c r="AP114" s="811">
        <v>0.5</v>
      </c>
      <c r="AQ114" s="812"/>
      <c r="AR114" s="812"/>
      <c r="AS114" s="812"/>
      <c r="AT114" s="813"/>
      <c r="AU114" s="919"/>
      <c r="AV114" s="920"/>
      <c r="AW114" s="920"/>
      <c r="AX114" s="920"/>
      <c r="AY114" s="920"/>
      <c r="AZ114" s="802" t="s">
        <v>430</v>
      </c>
      <c r="BA114" s="739"/>
      <c r="BB114" s="739"/>
      <c r="BC114" s="739"/>
      <c r="BD114" s="739"/>
      <c r="BE114" s="739"/>
      <c r="BF114" s="739"/>
      <c r="BG114" s="739"/>
      <c r="BH114" s="739"/>
      <c r="BI114" s="739"/>
      <c r="BJ114" s="739"/>
      <c r="BK114" s="739"/>
      <c r="BL114" s="739"/>
      <c r="BM114" s="739"/>
      <c r="BN114" s="739"/>
      <c r="BO114" s="739"/>
      <c r="BP114" s="740"/>
      <c r="BQ114" s="803">
        <v>1519373</v>
      </c>
      <c r="BR114" s="804"/>
      <c r="BS114" s="804"/>
      <c r="BT114" s="804"/>
      <c r="BU114" s="804"/>
      <c r="BV114" s="804">
        <v>1862620</v>
      </c>
      <c r="BW114" s="804"/>
      <c r="BX114" s="804"/>
      <c r="BY114" s="804"/>
      <c r="BZ114" s="804"/>
      <c r="CA114" s="804">
        <v>1545577</v>
      </c>
      <c r="CB114" s="804"/>
      <c r="CC114" s="804"/>
      <c r="CD114" s="804"/>
      <c r="CE114" s="804"/>
      <c r="CF114" s="862">
        <v>18.2</v>
      </c>
      <c r="CG114" s="863"/>
      <c r="CH114" s="863"/>
      <c r="CI114" s="863"/>
      <c r="CJ114" s="863"/>
      <c r="CK114" s="914"/>
      <c r="CL114" s="808"/>
      <c r="CM114" s="802" t="s">
        <v>431</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432</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28397</v>
      </c>
      <c r="AB115" s="906"/>
      <c r="AC115" s="906"/>
      <c r="AD115" s="906"/>
      <c r="AE115" s="907"/>
      <c r="AF115" s="908">
        <v>25930</v>
      </c>
      <c r="AG115" s="906"/>
      <c r="AH115" s="906"/>
      <c r="AI115" s="906"/>
      <c r="AJ115" s="907"/>
      <c r="AK115" s="908">
        <v>23011</v>
      </c>
      <c r="AL115" s="906"/>
      <c r="AM115" s="906"/>
      <c r="AN115" s="906"/>
      <c r="AO115" s="907"/>
      <c r="AP115" s="909">
        <v>0.3</v>
      </c>
      <c r="AQ115" s="910"/>
      <c r="AR115" s="910"/>
      <c r="AS115" s="910"/>
      <c r="AT115" s="911"/>
      <c r="AU115" s="919"/>
      <c r="AV115" s="920"/>
      <c r="AW115" s="920"/>
      <c r="AX115" s="920"/>
      <c r="AY115" s="920"/>
      <c r="AZ115" s="802" t="s">
        <v>433</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434</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435</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436</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437</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438</v>
      </c>
      <c r="Z117" s="884"/>
      <c r="AA117" s="889">
        <v>2257274</v>
      </c>
      <c r="AB117" s="890"/>
      <c r="AC117" s="890"/>
      <c r="AD117" s="890"/>
      <c r="AE117" s="891"/>
      <c r="AF117" s="892">
        <v>2205559</v>
      </c>
      <c r="AG117" s="890"/>
      <c r="AH117" s="890"/>
      <c r="AI117" s="890"/>
      <c r="AJ117" s="891"/>
      <c r="AK117" s="892">
        <v>2092750</v>
      </c>
      <c r="AL117" s="890"/>
      <c r="AM117" s="890"/>
      <c r="AN117" s="890"/>
      <c r="AO117" s="891"/>
      <c r="AP117" s="893"/>
      <c r="AQ117" s="894"/>
      <c r="AR117" s="894"/>
      <c r="AS117" s="894"/>
      <c r="AT117" s="895"/>
      <c r="AU117" s="919"/>
      <c r="AV117" s="920"/>
      <c r="AW117" s="920"/>
      <c r="AX117" s="920"/>
      <c r="AY117" s="920"/>
      <c r="AZ117" s="850" t="s">
        <v>439</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440</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414</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411</v>
      </c>
      <c r="AB118" s="883"/>
      <c r="AC118" s="883"/>
      <c r="AD118" s="883"/>
      <c r="AE118" s="884"/>
      <c r="AF118" s="885" t="s">
        <v>412</v>
      </c>
      <c r="AG118" s="883"/>
      <c r="AH118" s="883"/>
      <c r="AI118" s="883"/>
      <c r="AJ118" s="884"/>
      <c r="AK118" s="885" t="s">
        <v>294</v>
      </c>
      <c r="AL118" s="883"/>
      <c r="AM118" s="883"/>
      <c r="AN118" s="883"/>
      <c r="AO118" s="884"/>
      <c r="AP118" s="886" t="s">
        <v>413</v>
      </c>
      <c r="AQ118" s="887"/>
      <c r="AR118" s="887"/>
      <c r="AS118" s="887"/>
      <c r="AT118" s="888"/>
      <c r="AU118" s="919"/>
      <c r="AV118" s="920"/>
      <c r="AW118" s="920"/>
      <c r="AX118" s="920"/>
      <c r="AY118" s="920"/>
      <c r="AZ118" s="825" t="s">
        <v>441</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442</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417</v>
      </c>
      <c r="B119" s="806"/>
      <c r="C119" s="847" t="s">
        <v>418</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443</v>
      </c>
      <c r="BP119" s="865"/>
      <c r="BQ119" s="866">
        <v>23639626</v>
      </c>
      <c r="BR119" s="832"/>
      <c r="BS119" s="832"/>
      <c r="BT119" s="832"/>
      <c r="BU119" s="832"/>
      <c r="BV119" s="832">
        <v>22677123</v>
      </c>
      <c r="BW119" s="832"/>
      <c r="BX119" s="832"/>
      <c r="BY119" s="832"/>
      <c r="BZ119" s="832"/>
      <c r="CA119" s="832">
        <v>22081860</v>
      </c>
      <c r="CB119" s="832"/>
      <c r="CC119" s="832"/>
      <c r="CD119" s="832"/>
      <c r="CE119" s="832"/>
      <c r="CF119" s="735"/>
      <c r="CG119" s="736"/>
      <c r="CH119" s="736"/>
      <c r="CI119" s="736"/>
      <c r="CJ119" s="821"/>
      <c r="CK119" s="915"/>
      <c r="CL119" s="810"/>
      <c r="CM119" s="825" t="s">
        <v>444</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273811</v>
      </c>
      <c r="DH119" s="751"/>
      <c r="DI119" s="751"/>
      <c r="DJ119" s="751"/>
      <c r="DK119" s="752"/>
      <c r="DL119" s="753">
        <v>228040</v>
      </c>
      <c r="DM119" s="751"/>
      <c r="DN119" s="751"/>
      <c r="DO119" s="751"/>
      <c r="DP119" s="752"/>
      <c r="DQ119" s="753">
        <v>189704</v>
      </c>
      <c r="DR119" s="751"/>
      <c r="DS119" s="751"/>
      <c r="DT119" s="751"/>
      <c r="DU119" s="752"/>
      <c r="DV119" s="835">
        <v>2.2000000000000002</v>
      </c>
      <c r="DW119" s="836"/>
      <c r="DX119" s="836"/>
      <c r="DY119" s="836"/>
      <c r="DZ119" s="837"/>
    </row>
    <row r="120" spans="1:130" s="212" customFormat="1" ht="26.25" customHeight="1" x14ac:dyDescent="0.2">
      <c r="A120" s="807"/>
      <c r="B120" s="808"/>
      <c r="C120" s="802" t="s">
        <v>421</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445</v>
      </c>
      <c r="AV120" s="868"/>
      <c r="AW120" s="868"/>
      <c r="AX120" s="868"/>
      <c r="AY120" s="869"/>
      <c r="AZ120" s="847" t="s">
        <v>446</v>
      </c>
      <c r="BA120" s="795"/>
      <c r="BB120" s="795"/>
      <c r="BC120" s="795"/>
      <c r="BD120" s="795"/>
      <c r="BE120" s="795"/>
      <c r="BF120" s="795"/>
      <c r="BG120" s="795"/>
      <c r="BH120" s="795"/>
      <c r="BI120" s="795"/>
      <c r="BJ120" s="795"/>
      <c r="BK120" s="795"/>
      <c r="BL120" s="795"/>
      <c r="BM120" s="795"/>
      <c r="BN120" s="795"/>
      <c r="BO120" s="795"/>
      <c r="BP120" s="796"/>
      <c r="BQ120" s="848">
        <v>9439822</v>
      </c>
      <c r="BR120" s="829"/>
      <c r="BS120" s="829"/>
      <c r="BT120" s="829"/>
      <c r="BU120" s="829"/>
      <c r="BV120" s="829">
        <v>9922412</v>
      </c>
      <c r="BW120" s="829"/>
      <c r="BX120" s="829"/>
      <c r="BY120" s="829"/>
      <c r="BZ120" s="829"/>
      <c r="CA120" s="829">
        <v>10081941</v>
      </c>
      <c r="CB120" s="829"/>
      <c r="CC120" s="829"/>
      <c r="CD120" s="829"/>
      <c r="CE120" s="829"/>
      <c r="CF120" s="853">
        <v>118.9</v>
      </c>
      <c r="CG120" s="854"/>
      <c r="CH120" s="854"/>
      <c r="CI120" s="854"/>
      <c r="CJ120" s="854"/>
      <c r="CK120" s="855" t="s">
        <v>447</v>
      </c>
      <c r="CL120" s="839"/>
      <c r="CM120" s="839"/>
      <c r="CN120" s="839"/>
      <c r="CO120" s="840"/>
      <c r="CP120" s="859" t="s">
        <v>394</v>
      </c>
      <c r="CQ120" s="860"/>
      <c r="CR120" s="860"/>
      <c r="CS120" s="860"/>
      <c r="CT120" s="860"/>
      <c r="CU120" s="860"/>
      <c r="CV120" s="860"/>
      <c r="CW120" s="860"/>
      <c r="CX120" s="860"/>
      <c r="CY120" s="860"/>
      <c r="CZ120" s="860"/>
      <c r="DA120" s="860"/>
      <c r="DB120" s="860"/>
      <c r="DC120" s="860"/>
      <c r="DD120" s="860"/>
      <c r="DE120" s="860"/>
      <c r="DF120" s="861"/>
      <c r="DG120" s="848">
        <v>9352673</v>
      </c>
      <c r="DH120" s="829"/>
      <c r="DI120" s="829"/>
      <c r="DJ120" s="829"/>
      <c r="DK120" s="829"/>
      <c r="DL120" s="829">
        <v>8726029</v>
      </c>
      <c r="DM120" s="829"/>
      <c r="DN120" s="829"/>
      <c r="DO120" s="829"/>
      <c r="DP120" s="829"/>
      <c r="DQ120" s="829">
        <v>8067920</v>
      </c>
      <c r="DR120" s="829"/>
      <c r="DS120" s="829"/>
      <c r="DT120" s="829"/>
      <c r="DU120" s="829"/>
      <c r="DV120" s="830">
        <v>95.1</v>
      </c>
      <c r="DW120" s="830"/>
      <c r="DX120" s="830"/>
      <c r="DY120" s="830"/>
      <c r="DZ120" s="831"/>
    </row>
    <row r="121" spans="1:130" s="212" customFormat="1" ht="26.25" customHeight="1" x14ac:dyDescent="0.2">
      <c r="A121" s="807"/>
      <c r="B121" s="808"/>
      <c r="C121" s="850" t="s">
        <v>448</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449</v>
      </c>
      <c r="BA121" s="739"/>
      <c r="BB121" s="739"/>
      <c r="BC121" s="739"/>
      <c r="BD121" s="739"/>
      <c r="BE121" s="739"/>
      <c r="BF121" s="739"/>
      <c r="BG121" s="739"/>
      <c r="BH121" s="739"/>
      <c r="BI121" s="739"/>
      <c r="BJ121" s="739"/>
      <c r="BK121" s="739"/>
      <c r="BL121" s="739"/>
      <c r="BM121" s="739"/>
      <c r="BN121" s="739"/>
      <c r="BO121" s="739"/>
      <c r="BP121" s="740"/>
      <c r="BQ121" s="803">
        <v>977118</v>
      </c>
      <c r="BR121" s="804"/>
      <c r="BS121" s="804"/>
      <c r="BT121" s="804"/>
      <c r="BU121" s="804"/>
      <c r="BV121" s="804">
        <v>853994</v>
      </c>
      <c r="BW121" s="804"/>
      <c r="BX121" s="804"/>
      <c r="BY121" s="804"/>
      <c r="BZ121" s="804"/>
      <c r="CA121" s="804">
        <v>733644</v>
      </c>
      <c r="CB121" s="804"/>
      <c r="CC121" s="804"/>
      <c r="CD121" s="804"/>
      <c r="CE121" s="804"/>
      <c r="CF121" s="862">
        <v>8.6999999999999993</v>
      </c>
      <c r="CG121" s="863"/>
      <c r="CH121" s="863"/>
      <c r="CI121" s="863"/>
      <c r="CJ121" s="863"/>
      <c r="CK121" s="856"/>
      <c r="CL121" s="842"/>
      <c r="CM121" s="842"/>
      <c r="CN121" s="842"/>
      <c r="CO121" s="843"/>
      <c r="CP121" s="822" t="s">
        <v>392</v>
      </c>
      <c r="CQ121" s="823"/>
      <c r="CR121" s="823"/>
      <c r="CS121" s="823"/>
      <c r="CT121" s="823"/>
      <c r="CU121" s="823"/>
      <c r="CV121" s="823"/>
      <c r="CW121" s="823"/>
      <c r="CX121" s="823"/>
      <c r="CY121" s="823"/>
      <c r="CZ121" s="823"/>
      <c r="DA121" s="823"/>
      <c r="DB121" s="823"/>
      <c r="DC121" s="823"/>
      <c r="DD121" s="823"/>
      <c r="DE121" s="823"/>
      <c r="DF121" s="824"/>
      <c r="DG121" s="803">
        <v>214965</v>
      </c>
      <c r="DH121" s="804"/>
      <c r="DI121" s="804"/>
      <c r="DJ121" s="804"/>
      <c r="DK121" s="804"/>
      <c r="DL121" s="804">
        <v>142885</v>
      </c>
      <c r="DM121" s="804"/>
      <c r="DN121" s="804"/>
      <c r="DO121" s="804"/>
      <c r="DP121" s="804"/>
      <c r="DQ121" s="804">
        <v>106652</v>
      </c>
      <c r="DR121" s="804"/>
      <c r="DS121" s="804"/>
      <c r="DT121" s="804"/>
      <c r="DU121" s="804"/>
      <c r="DV121" s="781">
        <v>1.3</v>
      </c>
      <c r="DW121" s="781"/>
      <c r="DX121" s="781"/>
      <c r="DY121" s="781"/>
      <c r="DZ121" s="782"/>
    </row>
    <row r="122" spans="1:130" s="212" customFormat="1" ht="26.25" customHeight="1" x14ac:dyDescent="0.2">
      <c r="A122" s="807"/>
      <c r="B122" s="808"/>
      <c r="C122" s="802" t="s">
        <v>431</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450</v>
      </c>
      <c r="BA122" s="826"/>
      <c r="BB122" s="826"/>
      <c r="BC122" s="826"/>
      <c r="BD122" s="826"/>
      <c r="BE122" s="826"/>
      <c r="BF122" s="826"/>
      <c r="BG122" s="826"/>
      <c r="BH122" s="826"/>
      <c r="BI122" s="826"/>
      <c r="BJ122" s="826"/>
      <c r="BK122" s="826"/>
      <c r="BL122" s="826"/>
      <c r="BM122" s="826"/>
      <c r="BN122" s="826"/>
      <c r="BO122" s="826"/>
      <c r="BP122" s="827"/>
      <c r="BQ122" s="866">
        <v>14366491</v>
      </c>
      <c r="BR122" s="832"/>
      <c r="BS122" s="832"/>
      <c r="BT122" s="832"/>
      <c r="BU122" s="832"/>
      <c r="BV122" s="832">
        <v>13679076</v>
      </c>
      <c r="BW122" s="832"/>
      <c r="BX122" s="832"/>
      <c r="BY122" s="832"/>
      <c r="BZ122" s="832"/>
      <c r="CA122" s="832">
        <v>13577726</v>
      </c>
      <c r="CB122" s="832"/>
      <c r="CC122" s="832"/>
      <c r="CD122" s="832"/>
      <c r="CE122" s="832"/>
      <c r="CF122" s="833">
        <v>160.1</v>
      </c>
      <c r="CG122" s="834"/>
      <c r="CH122" s="834"/>
      <c r="CI122" s="834"/>
      <c r="CJ122" s="834"/>
      <c r="CK122" s="856"/>
      <c r="CL122" s="842"/>
      <c r="CM122" s="842"/>
      <c r="CN122" s="842"/>
      <c r="CO122" s="843"/>
      <c r="CP122" s="822" t="s">
        <v>390</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437</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451</v>
      </c>
      <c r="BP123" s="865"/>
      <c r="BQ123" s="819">
        <v>24783431</v>
      </c>
      <c r="BR123" s="820"/>
      <c r="BS123" s="820"/>
      <c r="BT123" s="820"/>
      <c r="BU123" s="820"/>
      <c r="BV123" s="820">
        <v>24455482</v>
      </c>
      <c r="BW123" s="820"/>
      <c r="BX123" s="820"/>
      <c r="BY123" s="820"/>
      <c r="BZ123" s="820"/>
      <c r="CA123" s="820">
        <v>24393311</v>
      </c>
      <c r="CB123" s="820"/>
      <c r="CC123" s="820"/>
      <c r="CD123" s="820"/>
      <c r="CE123" s="820"/>
      <c r="CF123" s="735"/>
      <c r="CG123" s="736"/>
      <c r="CH123" s="736"/>
      <c r="CI123" s="736"/>
      <c r="CJ123" s="821"/>
      <c r="CK123" s="856"/>
      <c r="CL123" s="842"/>
      <c r="CM123" s="842"/>
      <c r="CN123" s="842"/>
      <c r="CO123" s="843"/>
      <c r="CP123" s="822" t="s">
        <v>391</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440</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452</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453</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442</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454</v>
      </c>
      <c r="CL125" s="839"/>
      <c r="CM125" s="839"/>
      <c r="CN125" s="839"/>
      <c r="CO125" s="840"/>
      <c r="CP125" s="847" t="s">
        <v>455</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444</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456</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457</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28397</v>
      </c>
      <c r="AB127" s="767"/>
      <c r="AC127" s="767"/>
      <c r="AD127" s="767"/>
      <c r="AE127" s="768"/>
      <c r="AF127" s="769">
        <v>25930</v>
      </c>
      <c r="AG127" s="767"/>
      <c r="AH127" s="767"/>
      <c r="AI127" s="767"/>
      <c r="AJ127" s="768"/>
      <c r="AK127" s="769">
        <v>23011</v>
      </c>
      <c r="AL127" s="767"/>
      <c r="AM127" s="767"/>
      <c r="AN127" s="767"/>
      <c r="AO127" s="768"/>
      <c r="AP127" s="811">
        <v>0.3</v>
      </c>
      <c r="AQ127" s="812"/>
      <c r="AR127" s="812"/>
      <c r="AS127" s="812"/>
      <c r="AT127" s="813"/>
      <c r="AU127" s="214"/>
      <c r="AV127" s="214"/>
      <c r="AW127" s="214"/>
      <c r="AX127" s="828" t="s">
        <v>458</v>
      </c>
      <c r="AY127" s="799"/>
      <c r="AZ127" s="799"/>
      <c r="BA127" s="799"/>
      <c r="BB127" s="799"/>
      <c r="BC127" s="799"/>
      <c r="BD127" s="799"/>
      <c r="BE127" s="800"/>
      <c r="BF127" s="798" t="s">
        <v>459</v>
      </c>
      <c r="BG127" s="799"/>
      <c r="BH127" s="799"/>
      <c r="BI127" s="799"/>
      <c r="BJ127" s="799"/>
      <c r="BK127" s="799"/>
      <c r="BL127" s="800"/>
      <c r="BM127" s="798" t="s">
        <v>460</v>
      </c>
      <c r="BN127" s="799"/>
      <c r="BO127" s="799"/>
      <c r="BP127" s="799"/>
      <c r="BQ127" s="799"/>
      <c r="BR127" s="799"/>
      <c r="BS127" s="800"/>
      <c r="BT127" s="798" t="s">
        <v>461</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462</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463</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464</v>
      </c>
      <c r="X128" s="785"/>
      <c r="Y128" s="785"/>
      <c r="Z128" s="786"/>
      <c r="AA128" s="787">
        <v>98897</v>
      </c>
      <c r="AB128" s="788"/>
      <c r="AC128" s="788"/>
      <c r="AD128" s="788"/>
      <c r="AE128" s="789"/>
      <c r="AF128" s="790">
        <v>98919</v>
      </c>
      <c r="AG128" s="788"/>
      <c r="AH128" s="788"/>
      <c r="AI128" s="788"/>
      <c r="AJ128" s="789"/>
      <c r="AK128" s="790">
        <v>95579</v>
      </c>
      <c r="AL128" s="788"/>
      <c r="AM128" s="788"/>
      <c r="AN128" s="788"/>
      <c r="AO128" s="789"/>
      <c r="AP128" s="791"/>
      <c r="AQ128" s="792"/>
      <c r="AR128" s="792"/>
      <c r="AS128" s="792"/>
      <c r="AT128" s="793"/>
      <c r="AU128" s="214"/>
      <c r="AV128" s="214"/>
      <c r="AW128" s="214"/>
      <c r="AX128" s="794" t="s">
        <v>465</v>
      </c>
      <c r="AY128" s="795"/>
      <c r="AZ128" s="795"/>
      <c r="BA128" s="795"/>
      <c r="BB128" s="795"/>
      <c r="BC128" s="795"/>
      <c r="BD128" s="795"/>
      <c r="BE128" s="796"/>
      <c r="BF128" s="773" t="s">
        <v>122</v>
      </c>
      <c r="BG128" s="774"/>
      <c r="BH128" s="774"/>
      <c r="BI128" s="774"/>
      <c r="BJ128" s="774"/>
      <c r="BK128" s="774"/>
      <c r="BL128" s="797"/>
      <c r="BM128" s="773">
        <v>13.34</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466</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467</v>
      </c>
      <c r="X129" s="764"/>
      <c r="Y129" s="764"/>
      <c r="Z129" s="765"/>
      <c r="AA129" s="766">
        <v>9627868</v>
      </c>
      <c r="AB129" s="767"/>
      <c r="AC129" s="767"/>
      <c r="AD129" s="767"/>
      <c r="AE129" s="768"/>
      <c r="AF129" s="769">
        <v>9715015</v>
      </c>
      <c r="AG129" s="767"/>
      <c r="AH129" s="767"/>
      <c r="AI129" s="767"/>
      <c r="AJ129" s="768"/>
      <c r="AK129" s="769">
        <v>9954342</v>
      </c>
      <c r="AL129" s="767"/>
      <c r="AM129" s="767"/>
      <c r="AN129" s="767"/>
      <c r="AO129" s="768"/>
      <c r="AP129" s="770"/>
      <c r="AQ129" s="771"/>
      <c r="AR129" s="771"/>
      <c r="AS129" s="771"/>
      <c r="AT129" s="772"/>
      <c r="AU129" s="215"/>
      <c r="AV129" s="215"/>
      <c r="AW129" s="215"/>
      <c r="AX129" s="738" t="s">
        <v>468</v>
      </c>
      <c r="AY129" s="739"/>
      <c r="AZ129" s="739"/>
      <c r="BA129" s="739"/>
      <c r="BB129" s="739"/>
      <c r="BC129" s="739"/>
      <c r="BD129" s="739"/>
      <c r="BE129" s="740"/>
      <c r="BF129" s="757" t="s">
        <v>122</v>
      </c>
      <c r="BG129" s="758"/>
      <c r="BH129" s="758"/>
      <c r="BI129" s="758"/>
      <c r="BJ129" s="758"/>
      <c r="BK129" s="758"/>
      <c r="BL129" s="759"/>
      <c r="BM129" s="757">
        <v>18.34</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469</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470</v>
      </c>
      <c r="X130" s="764"/>
      <c r="Y130" s="764"/>
      <c r="Z130" s="765"/>
      <c r="AA130" s="766">
        <v>1565315</v>
      </c>
      <c r="AB130" s="767"/>
      <c r="AC130" s="767"/>
      <c r="AD130" s="767"/>
      <c r="AE130" s="768"/>
      <c r="AF130" s="769">
        <v>1537753</v>
      </c>
      <c r="AG130" s="767"/>
      <c r="AH130" s="767"/>
      <c r="AI130" s="767"/>
      <c r="AJ130" s="768"/>
      <c r="AK130" s="769">
        <v>1474455</v>
      </c>
      <c r="AL130" s="767"/>
      <c r="AM130" s="767"/>
      <c r="AN130" s="767"/>
      <c r="AO130" s="768"/>
      <c r="AP130" s="770"/>
      <c r="AQ130" s="771"/>
      <c r="AR130" s="771"/>
      <c r="AS130" s="771"/>
      <c r="AT130" s="772"/>
      <c r="AU130" s="215"/>
      <c r="AV130" s="215"/>
      <c r="AW130" s="215"/>
      <c r="AX130" s="738" t="s">
        <v>471</v>
      </c>
      <c r="AY130" s="739"/>
      <c r="AZ130" s="739"/>
      <c r="BA130" s="739"/>
      <c r="BB130" s="739"/>
      <c r="BC130" s="739"/>
      <c r="BD130" s="739"/>
      <c r="BE130" s="740"/>
      <c r="BF130" s="741">
        <v>6.8</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472</v>
      </c>
      <c r="X131" s="748"/>
      <c r="Y131" s="748"/>
      <c r="Z131" s="749"/>
      <c r="AA131" s="750">
        <v>8062553</v>
      </c>
      <c r="AB131" s="751"/>
      <c r="AC131" s="751"/>
      <c r="AD131" s="751"/>
      <c r="AE131" s="752"/>
      <c r="AF131" s="753">
        <v>8177262</v>
      </c>
      <c r="AG131" s="751"/>
      <c r="AH131" s="751"/>
      <c r="AI131" s="751"/>
      <c r="AJ131" s="752"/>
      <c r="AK131" s="753">
        <v>8479887</v>
      </c>
      <c r="AL131" s="751"/>
      <c r="AM131" s="751"/>
      <c r="AN131" s="751"/>
      <c r="AO131" s="752"/>
      <c r="AP131" s="754"/>
      <c r="AQ131" s="755"/>
      <c r="AR131" s="755"/>
      <c r="AS131" s="755"/>
      <c r="AT131" s="756"/>
      <c r="AU131" s="215"/>
      <c r="AV131" s="215"/>
      <c r="AW131" s="215"/>
      <c r="AX131" s="716" t="s">
        <v>473</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474</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475</v>
      </c>
      <c r="W132" s="729"/>
      <c r="X132" s="729"/>
      <c r="Y132" s="729"/>
      <c r="Z132" s="730"/>
      <c r="AA132" s="731">
        <v>7.355759398</v>
      </c>
      <c r="AB132" s="732"/>
      <c r="AC132" s="732"/>
      <c r="AD132" s="732"/>
      <c r="AE132" s="733"/>
      <c r="AF132" s="734">
        <v>6.95693742</v>
      </c>
      <c r="AG132" s="732"/>
      <c r="AH132" s="732"/>
      <c r="AI132" s="732"/>
      <c r="AJ132" s="733"/>
      <c r="AK132" s="734">
        <v>6.1641859139999999</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476</v>
      </c>
      <c r="W133" s="708"/>
      <c r="X133" s="708"/>
      <c r="Y133" s="708"/>
      <c r="Z133" s="709"/>
      <c r="AA133" s="710">
        <v>7.4</v>
      </c>
      <c r="AB133" s="711"/>
      <c r="AC133" s="711"/>
      <c r="AD133" s="711"/>
      <c r="AE133" s="712"/>
      <c r="AF133" s="710">
        <v>7.1</v>
      </c>
      <c r="AG133" s="711"/>
      <c r="AH133" s="711"/>
      <c r="AI133" s="711"/>
      <c r="AJ133" s="712"/>
      <c r="AK133" s="710">
        <v>6.8</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dB47P1PzuqWUihI9G4CXGbU5M4mulpxOI8XLNf6HyoC/NOHDotkKNOaCstJyaUcNUX4j4M69c9zxrzu0MyowjA==" saltValue="aLrz0blMXD7wvrC9B01lt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477</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DxEzM2HTeGChIfqgT9Tfe+Of8SeJcvitFgNiyuE4oRkpqVbO72I6Yh6egA3DEaEYLjG74+UwJE6PVpi2oySrzQ==" saltValue="dqQi3g1ouUOyuOrp7kSfQ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tqHrWfO3XgBBvX96CjCRyY6YUj+HshS4ckfR6Dpc3lUPX9dCS1E1BnOoC2C111Bb4iuI1niFI1MVvQfgKHoEJw==" saltValue="dfvP1K+o6g93TTBW17wqN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479</v>
      </c>
      <c r="AL6" s="248"/>
      <c r="AM6" s="248"/>
      <c r="AN6" s="248"/>
    </row>
    <row r="7" spans="1:46" ht="13.5" customHeight="1" x14ac:dyDescent="0.2">
      <c r="A7" s="247"/>
      <c r="AK7" s="250"/>
      <c r="AL7" s="251"/>
      <c r="AM7" s="251"/>
      <c r="AN7" s="252"/>
      <c r="AO7" s="1105" t="s">
        <v>480</v>
      </c>
      <c r="AP7" s="253"/>
      <c r="AQ7" s="254" t="s">
        <v>481</v>
      </c>
      <c r="AR7" s="255"/>
    </row>
    <row r="8" spans="1:46" ht="13" x14ac:dyDescent="0.2">
      <c r="A8" s="247"/>
      <c r="AK8" s="256"/>
      <c r="AL8" s="257"/>
      <c r="AM8" s="257"/>
      <c r="AN8" s="258"/>
      <c r="AO8" s="1106"/>
      <c r="AP8" s="259" t="s">
        <v>482</v>
      </c>
      <c r="AQ8" s="260" t="s">
        <v>483</v>
      </c>
      <c r="AR8" s="261" t="s">
        <v>484</v>
      </c>
    </row>
    <row r="9" spans="1:46" ht="13" x14ac:dyDescent="0.2">
      <c r="A9" s="247"/>
      <c r="AK9" s="1117" t="s">
        <v>485</v>
      </c>
      <c r="AL9" s="1118"/>
      <c r="AM9" s="1118"/>
      <c r="AN9" s="1119"/>
      <c r="AO9" s="262">
        <v>2676228</v>
      </c>
      <c r="AP9" s="262">
        <v>82282</v>
      </c>
      <c r="AQ9" s="263">
        <v>98214</v>
      </c>
      <c r="AR9" s="264">
        <v>-16.2</v>
      </c>
    </row>
    <row r="10" spans="1:46" ht="13.5" customHeight="1" x14ac:dyDescent="0.2">
      <c r="A10" s="247"/>
      <c r="AK10" s="1117" t="s">
        <v>486</v>
      </c>
      <c r="AL10" s="1118"/>
      <c r="AM10" s="1118"/>
      <c r="AN10" s="1119"/>
      <c r="AO10" s="265">
        <v>365541</v>
      </c>
      <c r="AP10" s="265">
        <v>11239</v>
      </c>
      <c r="AQ10" s="266">
        <v>8330</v>
      </c>
      <c r="AR10" s="267">
        <v>34.9</v>
      </c>
    </row>
    <row r="11" spans="1:46" ht="13.5" customHeight="1" x14ac:dyDescent="0.2">
      <c r="A11" s="247"/>
      <c r="AK11" s="1117" t="s">
        <v>487</v>
      </c>
      <c r="AL11" s="1118"/>
      <c r="AM11" s="1118"/>
      <c r="AN11" s="1119"/>
      <c r="AO11" s="265" t="s">
        <v>488</v>
      </c>
      <c r="AP11" s="265" t="s">
        <v>488</v>
      </c>
      <c r="AQ11" s="266">
        <v>2236</v>
      </c>
      <c r="AR11" s="267" t="s">
        <v>488</v>
      </c>
    </row>
    <row r="12" spans="1:46" ht="13.5" customHeight="1" x14ac:dyDescent="0.2">
      <c r="A12" s="247"/>
      <c r="AK12" s="1117" t="s">
        <v>489</v>
      </c>
      <c r="AL12" s="1118"/>
      <c r="AM12" s="1118"/>
      <c r="AN12" s="1119"/>
      <c r="AO12" s="265" t="s">
        <v>488</v>
      </c>
      <c r="AP12" s="265" t="s">
        <v>488</v>
      </c>
      <c r="AQ12" s="266">
        <v>12</v>
      </c>
      <c r="AR12" s="267" t="s">
        <v>488</v>
      </c>
    </row>
    <row r="13" spans="1:46" ht="13.5" customHeight="1" x14ac:dyDescent="0.2">
      <c r="A13" s="247"/>
      <c r="AK13" s="1117" t="s">
        <v>490</v>
      </c>
      <c r="AL13" s="1118"/>
      <c r="AM13" s="1118"/>
      <c r="AN13" s="1119"/>
      <c r="AO13" s="265">
        <v>78185</v>
      </c>
      <c r="AP13" s="265">
        <v>2404</v>
      </c>
      <c r="AQ13" s="266">
        <v>3111</v>
      </c>
      <c r="AR13" s="267">
        <v>-22.7</v>
      </c>
    </row>
    <row r="14" spans="1:46" ht="13.5" customHeight="1" x14ac:dyDescent="0.2">
      <c r="A14" s="247"/>
      <c r="AK14" s="1117" t="s">
        <v>491</v>
      </c>
      <c r="AL14" s="1118"/>
      <c r="AM14" s="1118"/>
      <c r="AN14" s="1119"/>
      <c r="AO14" s="265">
        <v>63369</v>
      </c>
      <c r="AP14" s="265">
        <v>1948</v>
      </c>
      <c r="AQ14" s="266">
        <v>1882</v>
      </c>
      <c r="AR14" s="267">
        <v>3.5</v>
      </c>
    </row>
    <row r="15" spans="1:46" ht="13.5" customHeight="1" x14ac:dyDescent="0.2">
      <c r="A15" s="247"/>
      <c r="AK15" s="1120" t="s">
        <v>492</v>
      </c>
      <c r="AL15" s="1121"/>
      <c r="AM15" s="1121"/>
      <c r="AN15" s="1122"/>
      <c r="AO15" s="265">
        <v>-129984</v>
      </c>
      <c r="AP15" s="265">
        <v>-3996</v>
      </c>
      <c r="AQ15" s="266">
        <v>-6411</v>
      </c>
      <c r="AR15" s="267">
        <v>-37.700000000000003</v>
      </c>
    </row>
    <row r="16" spans="1:46" ht="13" x14ac:dyDescent="0.2">
      <c r="A16" s="247"/>
      <c r="AK16" s="1120" t="s">
        <v>177</v>
      </c>
      <c r="AL16" s="1121"/>
      <c r="AM16" s="1121"/>
      <c r="AN16" s="1122"/>
      <c r="AO16" s="265">
        <v>3053339</v>
      </c>
      <c r="AP16" s="265">
        <v>93877</v>
      </c>
      <c r="AQ16" s="266">
        <v>107373</v>
      </c>
      <c r="AR16" s="267">
        <v>-12.6</v>
      </c>
    </row>
    <row r="17" spans="1:46" ht="13" x14ac:dyDescent="0.2">
      <c r="A17" s="247"/>
    </row>
    <row r="18" spans="1:46" ht="13" x14ac:dyDescent="0.2">
      <c r="A18" s="247"/>
      <c r="AQ18" s="268"/>
      <c r="AR18" s="268"/>
    </row>
    <row r="19" spans="1:46" ht="13" x14ac:dyDescent="0.2">
      <c r="A19" s="247"/>
      <c r="AK19" s="243" t="s">
        <v>493</v>
      </c>
    </row>
    <row r="20" spans="1:46" ht="13" x14ac:dyDescent="0.2">
      <c r="A20" s="247"/>
      <c r="AK20" s="269"/>
      <c r="AL20" s="270"/>
      <c r="AM20" s="270"/>
      <c r="AN20" s="271"/>
      <c r="AO20" s="272" t="s">
        <v>494</v>
      </c>
      <c r="AP20" s="273" t="s">
        <v>495</v>
      </c>
      <c r="AQ20" s="274" t="s">
        <v>496</v>
      </c>
      <c r="AR20" s="275"/>
    </row>
    <row r="21" spans="1:46" s="248" customFormat="1" ht="13" x14ac:dyDescent="0.2">
      <c r="A21" s="276"/>
      <c r="AK21" s="1123" t="s">
        <v>497</v>
      </c>
      <c r="AL21" s="1124"/>
      <c r="AM21" s="1124"/>
      <c r="AN21" s="1125"/>
      <c r="AO21" s="277">
        <v>7.59</v>
      </c>
      <c r="AP21" s="278">
        <v>9.17</v>
      </c>
      <c r="AQ21" s="279">
        <v>-1.58</v>
      </c>
      <c r="AS21" s="280"/>
      <c r="AT21" s="276"/>
    </row>
    <row r="22" spans="1:46" s="248" customFormat="1" ht="13" x14ac:dyDescent="0.2">
      <c r="A22" s="276"/>
      <c r="AK22" s="1123" t="s">
        <v>498</v>
      </c>
      <c r="AL22" s="1124"/>
      <c r="AM22" s="1124"/>
      <c r="AN22" s="1125"/>
      <c r="AO22" s="281">
        <v>97.7</v>
      </c>
      <c r="AP22" s="282">
        <v>97.5</v>
      </c>
      <c r="AQ22" s="283">
        <v>0.2</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499</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501</v>
      </c>
      <c r="AL29" s="248"/>
      <c r="AM29" s="248"/>
      <c r="AN29" s="248"/>
      <c r="AS29" s="290"/>
    </row>
    <row r="30" spans="1:46" ht="13.5" customHeight="1" x14ac:dyDescent="0.2">
      <c r="A30" s="247"/>
      <c r="AK30" s="250"/>
      <c r="AL30" s="251"/>
      <c r="AM30" s="251"/>
      <c r="AN30" s="252"/>
      <c r="AO30" s="1105" t="s">
        <v>480</v>
      </c>
      <c r="AP30" s="253"/>
      <c r="AQ30" s="254" t="s">
        <v>481</v>
      </c>
      <c r="AR30" s="255"/>
    </row>
    <row r="31" spans="1:46" ht="13" x14ac:dyDescent="0.2">
      <c r="A31" s="247"/>
      <c r="AK31" s="256"/>
      <c r="AL31" s="257"/>
      <c r="AM31" s="257"/>
      <c r="AN31" s="258"/>
      <c r="AO31" s="1106"/>
      <c r="AP31" s="259" t="s">
        <v>482</v>
      </c>
      <c r="AQ31" s="260" t="s">
        <v>483</v>
      </c>
      <c r="AR31" s="261" t="s">
        <v>484</v>
      </c>
    </row>
    <row r="32" spans="1:46" ht="27" customHeight="1" x14ac:dyDescent="0.2">
      <c r="A32" s="247"/>
      <c r="AK32" s="1107" t="s">
        <v>502</v>
      </c>
      <c r="AL32" s="1108"/>
      <c r="AM32" s="1108"/>
      <c r="AN32" s="1109"/>
      <c r="AO32" s="291">
        <v>1428973</v>
      </c>
      <c r="AP32" s="291">
        <v>43935</v>
      </c>
      <c r="AQ32" s="292">
        <v>55954</v>
      </c>
      <c r="AR32" s="293">
        <v>-21.5</v>
      </c>
    </row>
    <row r="33" spans="1:46" ht="13.5" customHeight="1" x14ac:dyDescent="0.2">
      <c r="A33" s="247"/>
      <c r="AK33" s="1107" t="s">
        <v>503</v>
      </c>
      <c r="AL33" s="1108"/>
      <c r="AM33" s="1108"/>
      <c r="AN33" s="1109"/>
      <c r="AO33" s="291" t="s">
        <v>488</v>
      </c>
      <c r="AP33" s="291" t="s">
        <v>488</v>
      </c>
      <c r="AQ33" s="292" t="s">
        <v>488</v>
      </c>
      <c r="AR33" s="293" t="s">
        <v>488</v>
      </c>
    </row>
    <row r="34" spans="1:46" ht="27" customHeight="1" x14ac:dyDescent="0.2">
      <c r="A34" s="247"/>
      <c r="AK34" s="1107" t="s">
        <v>504</v>
      </c>
      <c r="AL34" s="1108"/>
      <c r="AM34" s="1108"/>
      <c r="AN34" s="1109"/>
      <c r="AO34" s="291" t="s">
        <v>488</v>
      </c>
      <c r="AP34" s="291" t="s">
        <v>488</v>
      </c>
      <c r="AQ34" s="292">
        <v>1</v>
      </c>
      <c r="AR34" s="293" t="s">
        <v>488</v>
      </c>
    </row>
    <row r="35" spans="1:46" ht="27" customHeight="1" x14ac:dyDescent="0.2">
      <c r="A35" s="247"/>
      <c r="AK35" s="1107" t="s">
        <v>505</v>
      </c>
      <c r="AL35" s="1108"/>
      <c r="AM35" s="1108"/>
      <c r="AN35" s="1109"/>
      <c r="AO35" s="291">
        <v>600942</v>
      </c>
      <c r="AP35" s="291">
        <v>18476</v>
      </c>
      <c r="AQ35" s="292">
        <v>17691</v>
      </c>
      <c r="AR35" s="293">
        <v>4.4000000000000004</v>
      </c>
    </row>
    <row r="36" spans="1:46" ht="27" customHeight="1" x14ac:dyDescent="0.2">
      <c r="A36" s="247"/>
      <c r="AK36" s="1107" t="s">
        <v>506</v>
      </c>
      <c r="AL36" s="1108"/>
      <c r="AM36" s="1108"/>
      <c r="AN36" s="1109"/>
      <c r="AO36" s="291">
        <v>39824</v>
      </c>
      <c r="AP36" s="291">
        <v>1224</v>
      </c>
      <c r="AQ36" s="292">
        <v>2603</v>
      </c>
      <c r="AR36" s="293">
        <v>-53</v>
      </c>
    </row>
    <row r="37" spans="1:46" ht="13.5" customHeight="1" x14ac:dyDescent="0.2">
      <c r="A37" s="247"/>
      <c r="AK37" s="1107" t="s">
        <v>507</v>
      </c>
      <c r="AL37" s="1108"/>
      <c r="AM37" s="1108"/>
      <c r="AN37" s="1109"/>
      <c r="AO37" s="291">
        <v>23011</v>
      </c>
      <c r="AP37" s="291">
        <v>707</v>
      </c>
      <c r="AQ37" s="292">
        <v>579</v>
      </c>
      <c r="AR37" s="293">
        <v>22.1</v>
      </c>
    </row>
    <row r="38" spans="1:46" ht="27" customHeight="1" x14ac:dyDescent="0.2">
      <c r="A38" s="247"/>
      <c r="AK38" s="1110" t="s">
        <v>508</v>
      </c>
      <c r="AL38" s="1111"/>
      <c r="AM38" s="1111"/>
      <c r="AN38" s="1112"/>
      <c r="AO38" s="294" t="s">
        <v>488</v>
      </c>
      <c r="AP38" s="294" t="s">
        <v>488</v>
      </c>
      <c r="AQ38" s="295">
        <v>4</v>
      </c>
      <c r="AR38" s="283" t="s">
        <v>488</v>
      </c>
      <c r="AS38" s="290"/>
    </row>
    <row r="39" spans="1:46" ht="13" x14ac:dyDescent="0.2">
      <c r="A39" s="247"/>
      <c r="AK39" s="1110" t="s">
        <v>509</v>
      </c>
      <c r="AL39" s="1111"/>
      <c r="AM39" s="1111"/>
      <c r="AN39" s="1112"/>
      <c r="AO39" s="291">
        <v>-95579</v>
      </c>
      <c r="AP39" s="291">
        <v>-2939</v>
      </c>
      <c r="AQ39" s="292">
        <v>-4663</v>
      </c>
      <c r="AR39" s="293">
        <v>-37</v>
      </c>
      <c r="AS39" s="290"/>
    </row>
    <row r="40" spans="1:46" ht="27" customHeight="1" x14ac:dyDescent="0.2">
      <c r="A40" s="247"/>
      <c r="AK40" s="1107" t="s">
        <v>510</v>
      </c>
      <c r="AL40" s="1108"/>
      <c r="AM40" s="1108"/>
      <c r="AN40" s="1109"/>
      <c r="AO40" s="291">
        <v>-1474455</v>
      </c>
      <c r="AP40" s="291">
        <v>-45333</v>
      </c>
      <c r="AQ40" s="292">
        <v>-48945</v>
      </c>
      <c r="AR40" s="293">
        <v>-7.4</v>
      </c>
      <c r="AS40" s="290"/>
    </row>
    <row r="41" spans="1:46" ht="13" x14ac:dyDescent="0.2">
      <c r="A41" s="247"/>
      <c r="AK41" s="1113" t="s">
        <v>287</v>
      </c>
      <c r="AL41" s="1114"/>
      <c r="AM41" s="1114"/>
      <c r="AN41" s="1115"/>
      <c r="AO41" s="291">
        <v>522716</v>
      </c>
      <c r="AP41" s="291">
        <v>16071</v>
      </c>
      <c r="AQ41" s="292">
        <v>23225</v>
      </c>
      <c r="AR41" s="293">
        <v>-30.8</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511</v>
      </c>
    </row>
    <row r="48" spans="1:46" ht="13" x14ac:dyDescent="0.2">
      <c r="A48" s="247"/>
      <c r="AK48" s="301" t="s">
        <v>512</v>
      </c>
      <c r="AL48" s="301"/>
      <c r="AM48" s="301"/>
      <c r="AN48" s="301"/>
      <c r="AO48" s="301"/>
      <c r="AP48" s="301"/>
      <c r="AQ48" s="302"/>
      <c r="AR48" s="301"/>
    </row>
    <row r="49" spans="1:44" ht="13.5" customHeight="1" x14ac:dyDescent="0.2">
      <c r="A49" s="247"/>
      <c r="AK49" s="303"/>
      <c r="AL49" s="304"/>
      <c r="AM49" s="1100" t="s">
        <v>480</v>
      </c>
      <c r="AN49" s="1102" t="s">
        <v>513</v>
      </c>
      <c r="AO49" s="1103"/>
      <c r="AP49" s="1103"/>
      <c r="AQ49" s="1103"/>
      <c r="AR49" s="1104"/>
    </row>
    <row r="50" spans="1:44" ht="13" x14ac:dyDescent="0.2">
      <c r="A50" s="247"/>
      <c r="AK50" s="305"/>
      <c r="AL50" s="306"/>
      <c r="AM50" s="1101"/>
      <c r="AN50" s="307" t="s">
        <v>514</v>
      </c>
      <c r="AO50" s="308" t="s">
        <v>515</v>
      </c>
      <c r="AP50" s="309" t="s">
        <v>516</v>
      </c>
      <c r="AQ50" s="310" t="s">
        <v>517</v>
      </c>
      <c r="AR50" s="311" t="s">
        <v>518</v>
      </c>
    </row>
    <row r="51" spans="1:44" ht="13" x14ac:dyDescent="0.2">
      <c r="A51" s="247"/>
      <c r="AK51" s="303" t="s">
        <v>519</v>
      </c>
      <c r="AL51" s="304"/>
      <c r="AM51" s="312">
        <v>1490346</v>
      </c>
      <c r="AN51" s="313">
        <v>43879</v>
      </c>
      <c r="AO51" s="314">
        <v>-8.3000000000000007</v>
      </c>
      <c r="AP51" s="315">
        <v>76347</v>
      </c>
      <c r="AQ51" s="316">
        <v>2.4</v>
      </c>
      <c r="AR51" s="317">
        <v>-10.7</v>
      </c>
    </row>
    <row r="52" spans="1:44" ht="13" x14ac:dyDescent="0.2">
      <c r="A52" s="247"/>
      <c r="AK52" s="318"/>
      <c r="AL52" s="319" t="s">
        <v>520</v>
      </c>
      <c r="AM52" s="320">
        <v>1232252</v>
      </c>
      <c r="AN52" s="321">
        <v>36280</v>
      </c>
      <c r="AO52" s="322">
        <v>-2.8</v>
      </c>
      <c r="AP52" s="323">
        <v>41762</v>
      </c>
      <c r="AQ52" s="324">
        <v>0.5</v>
      </c>
      <c r="AR52" s="325">
        <v>-3.3</v>
      </c>
    </row>
    <row r="53" spans="1:44" ht="13" x14ac:dyDescent="0.2">
      <c r="A53" s="247"/>
      <c r="AK53" s="303" t="s">
        <v>521</v>
      </c>
      <c r="AL53" s="304"/>
      <c r="AM53" s="312">
        <v>1016868</v>
      </c>
      <c r="AN53" s="313">
        <v>30258</v>
      </c>
      <c r="AO53" s="314">
        <v>-31</v>
      </c>
      <c r="AP53" s="315">
        <v>69604</v>
      </c>
      <c r="AQ53" s="316">
        <v>-8.8000000000000007</v>
      </c>
      <c r="AR53" s="317">
        <v>-22.2</v>
      </c>
    </row>
    <row r="54" spans="1:44" ht="13" x14ac:dyDescent="0.2">
      <c r="A54" s="247"/>
      <c r="AK54" s="318"/>
      <c r="AL54" s="319" t="s">
        <v>520</v>
      </c>
      <c r="AM54" s="320">
        <v>721397</v>
      </c>
      <c r="AN54" s="321">
        <v>21466</v>
      </c>
      <c r="AO54" s="322">
        <v>-40.799999999999997</v>
      </c>
      <c r="AP54" s="323">
        <v>36247</v>
      </c>
      <c r="AQ54" s="324">
        <v>-13.2</v>
      </c>
      <c r="AR54" s="325">
        <v>-27.6</v>
      </c>
    </row>
    <row r="55" spans="1:44" ht="13" x14ac:dyDescent="0.2">
      <c r="A55" s="247"/>
      <c r="AK55" s="303" t="s">
        <v>522</v>
      </c>
      <c r="AL55" s="304"/>
      <c r="AM55" s="312">
        <v>999092</v>
      </c>
      <c r="AN55" s="313">
        <v>29929</v>
      </c>
      <c r="AO55" s="314">
        <v>-1.1000000000000001</v>
      </c>
      <c r="AP55" s="315">
        <v>68410</v>
      </c>
      <c r="AQ55" s="316">
        <v>-1.7</v>
      </c>
      <c r="AR55" s="317">
        <v>0.6</v>
      </c>
    </row>
    <row r="56" spans="1:44" ht="13" x14ac:dyDescent="0.2">
      <c r="A56" s="247"/>
      <c r="AK56" s="318"/>
      <c r="AL56" s="319" t="s">
        <v>520</v>
      </c>
      <c r="AM56" s="320">
        <v>819206</v>
      </c>
      <c r="AN56" s="321">
        <v>24540</v>
      </c>
      <c r="AO56" s="322">
        <v>14.3</v>
      </c>
      <c r="AP56" s="323">
        <v>35086</v>
      </c>
      <c r="AQ56" s="324">
        <v>-3.2</v>
      </c>
      <c r="AR56" s="325">
        <v>17.5</v>
      </c>
    </row>
    <row r="57" spans="1:44" ht="13" x14ac:dyDescent="0.2">
      <c r="A57" s="247"/>
      <c r="AK57" s="303" t="s">
        <v>523</v>
      </c>
      <c r="AL57" s="304"/>
      <c r="AM57" s="312">
        <v>1257866</v>
      </c>
      <c r="AN57" s="313">
        <v>38132</v>
      </c>
      <c r="AO57" s="314">
        <v>27.4</v>
      </c>
      <c r="AP57" s="315">
        <v>73019</v>
      </c>
      <c r="AQ57" s="316">
        <v>6.7</v>
      </c>
      <c r="AR57" s="317">
        <v>20.7</v>
      </c>
    </row>
    <row r="58" spans="1:44" ht="13" x14ac:dyDescent="0.2">
      <c r="A58" s="247"/>
      <c r="AK58" s="318"/>
      <c r="AL58" s="319" t="s">
        <v>520</v>
      </c>
      <c r="AM58" s="320">
        <v>968389</v>
      </c>
      <c r="AN58" s="321">
        <v>29357</v>
      </c>
      <c r="AO58" s="322">
        <v>19.600000000000001</v>
      </c>
      <c r="AP58" s="323">
        <v>39427</v>
      </c>
      <c r="AQ58" s="324">
        <v>12.4</v>
      </c>
      <c r="AR58" s="325">
        <v>7.2</v>
      </c>
    </row>
    <row r="59" spans="1:44" ht="13" x14ac:dyDescent="0.2">
      <c r="A59" s="247"/>
      <c r="AK59" s="303" t="s">
        <v>524</v>
      </c>
      <c r="AL59" s="304"/>
      <c r="AM59" s="312">
        <v>2124482</v>
      </c>
      <c r="AN59" s="313">
        <v>65318</v>
      </c>
      <c r="AO59" s="314">
        <v>71.3</v>
      </c>
      <c r="AP59" s="315">
        <v>76590</v>
      </c>
      <c r="AQ59" s="316">
        <v>4.9000000000000004</v>
      </c>
      <c r="AR59" s="317">
        <v>66.400000000000006</v>
      </c>
    </row>
    <row r="60" spans="1:44" ht="13" x14ac:dyDescent="0.2">
      <c r="A60" s="247"/>
      <c r="AK60" s="318"/>
      <c r="AL60" s="319" t="s">
        <v>520</v>
      </c>
      <c r="AM60" s="320">
        <v>1392755</v>
      </c>
      <c r="AN60" s="321">
        <v>42821</v>
      </c>
      <c r="AO60" s="322">
        <v>45.9</v>
      </c>
      <c r="AP60" s="323">
        <v>42387</v>
      </c>
      <c r="AQ60" s="324">
        <v>7.5</v>
      </c>
      <c r="AR60" s="325">
        <v>38.4</v>
      </c>
    </row>
    <row r="61" spans="1:44" ht="13" x14ac:dyDescent="0.2">
      <c r="A61" s="247"/>
      <c r="AK61" s="303" t="s">
        <v>525</v>
      </c>
      <c r="AL61" s="326"/>
      <c r="AM61" s="312">
        <v>1377731</v>
      </c>
      <c r="AN61" s="313">
        <v>41503</v>
      </c>
      <c r="AO61" s="314">
        <v>11.7</v>
      </c>
      <c r="AP61" s="315">
        <v>72794</v>
      </c>
      <c r="AQ61" s="327">
        <v>0.7</v>
      </c>
      <c r="AR61" s="317">
        <v>11</v>
      </c>
    </row>
    <row r="62" spans="1:44" ht="13" x14ac:dyDescent="0.2">
      <c r="A62" s="247"/>
      <c r="AK62" s="318"/>
      <c r="AL62" s="319" t="s">
        <v>520</v>
      </c>
      <c r="AM62" s="320">
        <v>1026800</v>
      </c>
      <c r="AN62" s="321">
        <v>30893</v>
      </c>
      <c r="AO62" s="322">
        <v>7.2</v>
      </c>
      <c r="AP62" s="323">
        <v>38982</v>
      </c>
      <c r="AQ62" s="324">
        <v>0.8</v>
      </c>
      <c r="AR62" s="325">
        <v>6.4</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G0ysjxd1tWSqyN6fgDu5GujLed/mZA+TXAM4ex5X5rCOMym59Ile/6AcfW9ab7zYImuqjIDmh9ifZadQB84fYg==" saltValue="wBNXZbbVNCU0m77GFBCtr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477</v>
      </c>
    </row>
    <row r="121" spans="125:125" ht="13.5" hidden="1" customHeight="1" x14ac:dyDescent="0.2">
      <c r="DU121" s="241"/>
    </row>
  </sheetData>
  <sheetProtection algorithmName="SHA-512" hashValue="210TKBCtFaulLMBEZ5xDF7OpwmC9NqOF8tu80axrhjwRty8o+9vwdoKtq0z6CjqBNP4DeOPfAmVIj6QcnbxLVQ==" saltValue="kandd8grJookmXf6xwBsh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477</v>
      </c>
    </row>
  </sheetData>
  <sheetProtection algorithmName="SHA-512" hashValue="K19ArVqxrgXdhvYekgPI2FQEJZbFINNLNfD2lZl5pq3tIVsBu81BU8LDhu77NxCk9GnMLUCODU+Tsl3wiBhf1A==" saltValue="aZiTRdLvFhW1b6DrF7rNG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26" t="s">
        <v>3</v>
      </c>
      <c r="D47" s="1126"/>
      <c r="E47" s="1127"/>
      <c r="F47" s="11">
        <v>62.82</v>
      </c>
      <c r="G47" s="12">
        <v>60.05</v>
      </c>
      <c r="H47" s="12">
        <v>60.84</v>
      </c>
      <c r="I47" s="12">
        <v>58.92</v>
      </c>
      <c r="J47" s="13">
        <v>56.19</v>
      </c>
    </row>
    <row r="48" spans="2:10" ht="57.75" customHeight="1" x14ac:dyDescent="0.2">
      <c r="B48" s="14"/>
      <c r="C48" s="1128" t="s">
        <v>4</v>
      </c>
      <c r="D48" s="1128"/>
      <c r="E48" s="1129"/>
      <c r="F48" s="15">
        <v>11.47</v>
      </c>
      <c r="G48" s="16">
        <v>12.87</v>
      </c>
      <c r="H48" s="16">
        <v>14.61</v>
      </c>
      <c r="I48" s="16">
        <v>11.16</v>
      </c>
      <c r="J48" s="17">
        <v>8.76</v>
      </c>
    </row>
    <row r="49" spans="2:10" ht="57.75" customHeight="1" thickBot="1" x14ac:dyDescent="0.25">
      <c r="B49" s="18"/>
      <c r="C49" s="1130" t="s">
        <v>5</v>
      </c>
      <c r="D49" s="1130"/>
      <c r="E49" s="1131"/>
      <c r="F49" s="19" t="s">
        <v>532</v>
      </c>
      <c r="G49" s="20" t="s">
        <v>533</v>
      </c>
      <c r="H49" s="20" t="s">
        <v>534</v>
      </c>
      <c r="I49" s="20" t="s">
        <v>535</v>
      </c>
      <c r="J49" s="21" t="s">
        <v>536</v>
      </c>
    </row>
    <row r="50" spans="2:10" ht="13" x14ac:dyDescent="0.2"/>
  </sheetData>
  <sheetProtection algorithmName="SHA-512" hashValue="F/c1j3lssr+jEUXq+WGkHHPHCm6o9TbvtVrLWLp/3GPf7zM7Q2z5pd2BjE5TG3OZZg7QEco+YSYfg0hKYSfzBA==" saltValue="Bqv7xwuMu+uxRGkrLmG1V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dcterms:created xsi:type="dcterms:W3CDTF">2026-02-23T08:24:55Z</dcterms:created>
  <dcterms:modified xsi:type="dcterms:W3CDTF">2026-03-19T01:51:16Z</dcterms:modified>
  <cp:category/>
</cp:coreProperties>
</file>