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momo.pref.okayama.jp\統合共有\0130_市町村課\04財政班\200 決算統計・公共施設状況調査関係\203 財政状況資料集\R6決算分\01_3月公表分\06_完成版\"/>
    </mc:Choice>
  </mc:AlternateContent>
  <xr:revisionPtr revIDLastSave="0" documentId="13_ncr:1_{BC5E022D-7DAA-49F0-8D27-453B17780B92}" xr6:coauthVersionLast="47" xr6:coauthVersionMax="47" xr10:uidLastSave="{00000000-0000-0000-0000-000000000000}"/>
  <bookViews>
    <workbookView xWindow="-28920" yWindow="-7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3" i="12" l="1"/>
  <c r="AP63" i="12"/>
  <c r="AU88" i="12"/>
  <c r="AP88" i="12"/>
  <c r="AF88" i="12"/>
  <c r="Q30" i="12" l="1"/>
  <c r="AP23" i="12"/>
  <c r="BG35" i="10" l="1"/>
  <c r="BG34"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C38" i="10"/>
  <c r="CO37" i="10"/>
  <c r="BE37" i="10"/>
  <c r="AM37" i="10"/>
  <c r="C37" i="10"/>
  <c r="CO36" i="10"/>
  <c r="BE36" i="10"/>
  <c r="CO35" i="10"/>
  <c r="CO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U34" i="10"/>
  <c r="U35" i="10" s="1"/>
  <c r="U36" i="10" s="1"/>
  <c r="U37" i="10" s="1"/>
  <c r="U38" i="10" s="1"/>
  <c r="AM34" i="10" l="1"/>
  <c r="AM35" i="10" l="1"/>
  <c r="AM36" i="10" s="1"/>
  <c r="BE34" i="10"/>
  <c r="BE35" i="10" s="1"/>
  <c r="BW34" i="10" l="1"/>
  <c r="BW35" i="10" s="1"/>
  <c r="BW36" i="10" s="1"/>
  <c r="BW37" i="10" s="1"/>
  <c r="BW38" i="10" s="1"/>
  <c r="BW39" i="10" s="1"/>
  <c r="BW40" i="10" s="1"/>
  <c r="BW41" i="10" s="1"/>
  <c r="BW42" i="10" s="1"/>
  <c r="BW43" i="10" s="1"/>
</calcChain>
</file>

<file path=xl/sharedStrings.xml><?xml version="1.0" encoding="utf-8"?>
<sst xmlns="http://schemas.openxmlformats.org/spreadsheetml/2006/main" count="1110" uniqueCount="575">
  <si>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</si>
  <si>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</si>
  <si>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</si>
  <si>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</si>
  <si>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</si>
  <si>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</si>
  <si>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</si>
  <si>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</si>
  <si>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</si>
  <si>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</si>
  <si>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</si>
  <si>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</si>
  <si>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</si>
  <si>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</si>
  <si>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</si>
  <si>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</si>
  <si>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</si>
  <si>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</si>
  <si>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</si>
  <si>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</si>
  <si>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</si>
  <si>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</si>
  <si>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</si>
  <si>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</si>
  <si>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</si>
  <si>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</si>
  <si>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</si>
  <si>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</si>
  <si>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</si>
  <si>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</si>
  <si>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</si>
  <si>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</si>
  <si>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</si>
  <si>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</si>
  <si>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</si>
  <si>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</si>
  <si>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</si>
  <si>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</si>
  <si>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</si>
  <si>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</si>
  <si>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</si>
  <si>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</si>
  <si>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</si>
  <si>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</si>
  <si>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</si>
  <si>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</si>
  <si>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</si>
  <si>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</si>
  <si>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</si>
  <si>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</si>
  <si>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</si>
  <si>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</si>
  <si>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</si>
  <si>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</si>
  <si>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</si>
  <si>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</si>
  <si>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</si>
  <si>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</si>
  <si>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</si>
  <si>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</si>
  <si>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</si>
  <si>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</si>
  <si>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</si>
  <si>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</si>
  <si>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</si>
  <si>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</si>
  <si>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</si>
  <si>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</si>
  <si>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</si>
  <si>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</si>
  <si>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</si>
  <si>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</si>
  <si>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</si>
  <si>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</si>
  <si>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</si>
  <si>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</si>
  <si>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</si>
  <si>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</si>
  <si>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</si>
  <si>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</si>
  <si>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</si>
  <si>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Ⅲ－１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</si>
  <si>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</si>
  <si>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</si>
  <si>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</si>
  <si>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</si>
  <si>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</si>
  <si>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</si>
  <si>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</si>
  <si>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</si>
  <si>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</si>
  <si>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</si>
  <si>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</si>
  <si>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</si>
  <si>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和気町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</si>
  <si>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</si>
  <si>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</si>
  <si>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</si>
  <si>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</si>
  <si>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</si>
  <si>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</si>
  <si>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</si>
  <si>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</si>
  <si>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</si>
  <si>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</si>
  <si>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</si>
  <si>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</si>
  <si>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</si>
  <si>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</si>
  <si>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</si>
  <si>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</si>
  <si>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</si>
  <si>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</si>
  <si>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</si>
  <si>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</si>
  <si>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</si>
  <si>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</si>
  <si>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</si>
  <si>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</si>
  <si>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</si>
  <si>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</si>
  <si>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</si>
  <si>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</si>
  <si>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</si>
  <si>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</si>
  <si>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</si>
  <si>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</si>
  <si>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</si>
  <si>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</si>
  <si>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</si>
  <si>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</si>
  <si>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</si>
  <si>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</si>
  <si>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</si>
  <si>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</si>
  <si>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</si>
  <si>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</si>
  <si>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</si>
  <si>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</si>
  <si>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</si>
  <si>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</si>
  <si>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</si>
  <si>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25"/>
  </si>
  <si>
    <t>うち日本人(％)</t>
    <phoneticPr fontId="5"/>
  </si>
  <si>
    <t>-2.4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</si>
  <si>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</si>
  <si>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</si>
  <si>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</si>
  <si>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</si>
  <si>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</si>
  <si>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</si>
  <si>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</si>
  <si>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</si>
  <si>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</si>
  <si>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</si>
  <si>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</si>
  <si>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</si>
  <si>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</si>
  <si>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</si>
  <si>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</si>
  <si>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</si>
  <si>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</si>
  <si>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</si>
  <si>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</si>
  <si>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</si>
  <si>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</si>
  <si>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</si>
  <si>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</si>
  <si>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</si>
  <si>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</si>
  <si>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</si>
  <si>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</si>
  <si>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</si>
  <si>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</si>
  <si>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</si>
  <si>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</si>
  <si>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</si>
  <si>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</si>
  <si>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</si>
  <si>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</si>
  <si>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</si>
  <si>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</si>
  <si>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</si>
  <si>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</si>
  <si>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</si>
  <si>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</si>
  <si>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</si>
  <si>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</si>
  <si>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</si>
  <si>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</si>
  <si>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</si>
  <si>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</si>
  <si>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</si>
  <si>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</si>
  <si>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</si>
  <si>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</si>
  <si>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</si>
  <si>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</si>
  <si>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</si>
  <si>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</si>
  <si>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</si>
  <si>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</si>
  <si>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</si>
  <si>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岡山県和気町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</si>
  <si>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</si>
  <si>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</si>
  <si>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</si>
  <si>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</si>
  <si>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</si>
  <si>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</si>
  <si>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</si>
  <si>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</si>
  <si>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</si>
  <si>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</si>
  <si>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</si>
  <si>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</si>
  <si>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</si>
  <si>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</si>
  <si>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</si>
  <si>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</si>
  <si>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</si>
  <si>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</si>
  <si>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</si>
  <si>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</si>
  <si>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</si>
  <si>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</si>
  <si>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</si>
  <si>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</si>
  <si>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</si>
  <si>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</si>
  <si>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</si>
  <si>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</si>
  <si>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</si>
  <si>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</si>
  <si>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</si>
  <si>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</si>
  <si>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</si>
  <si>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</si>
  <si>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</si>
  <si>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</si>
  <si>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</si>
  <si>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</si>
  <si>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</si>
  <si>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</si>
  <si>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</si>
  <si>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</si>
  <si>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</si>
  <si>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</si>
  <si>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</si>
  <si>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</si>
  <si>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</si>
  <si>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</si>
  <si>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</si>
  <si>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</si>
  <si>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</si>
  <si>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</si>
  <si>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</si>
  <si>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</si>
  <si>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</si>
  <si>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</si>
  <si>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</si>
  <si>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</si>
  <si>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</si>
  <si>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</si>
  <si>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</si>
  <si>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</si>
  <si>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</si>
  <si>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</si>
  <si>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</si>
  <si>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</si>
  <si>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</si>
  <si>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</si>
  <si>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</si>
  <si>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</si>
  <si>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</si>
  <si>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</si>
  <si>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</si>
  <si>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</si>
  <si>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</si>
  <si>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</si>
  <si>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</si>
  <si>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</si>
  <si>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</si>
  <si>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</si>
  <si>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</si>
  <si>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</si>
  <si>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</si>
  <si>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</si>
  <si>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</si>
  <si>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</si>
  <si>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</si>
  <si>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</si>
  <si>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</si>
  <si>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</si>
  <si>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</si>
  <si>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</si>
  <si>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</si>
  <si>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</si>
  <si>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</si>
  <si>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</si>
  <si>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</si>
  <si>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</si>
  <si>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</si>
  <si>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</si>
  <si>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</si>
  <si>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</si>
  <si>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</si>
  <si>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</si>
  <si>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</si>
  <si>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</si>
  <si>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</si>
  <si>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</si>
  <si>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</si>
  <si>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</si>
  <si>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</si>
  <si>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</si>
  <si>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</si>
  <si>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</si>
  <si>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</si>
  <si>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</si>
  <si>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</si>
  <si>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</si>
  <si>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</si>
  <si>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観光施設</t>
    <phoneticPr fontId="5"/>
  </si>
  <si>
    <t>加入世帯数(世帯)</t>
  </si>
  <si>
    <t>　繰出金</t>
    <phoneticPr fontId="5"/>
  </si>
  <si>
    <t>　うち減収補塡債(特例分)</t>
    <rPh sb="4" eb="5">
      <t>シュウ</t>
    </rPh>
    <rPh sb="9" eb="10">
      <t>トク</t>
    </rPh>
    <rPh sb="10" eb="11">
      <t>レイ</t>
    </rPh>
    <rPh sb="11" eb="12">
      <t>ブン</t>
    </rPh>
    <phoneticPr fontId="16"/>
  </si>
  <si>
    <t>簡易水道</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</si>
  <si>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</si>
  <si>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</si>
  <si>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</si>
  <si>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</si>
  <si>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</si>
  <si>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</si>
  <si>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</si>
  <si>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</si>
  <si>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</si>
  <si>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</si>
  <si>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</si>
  <si>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</si>
  <si>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</si>
  <si>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</si>
  <si>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</si>
  <si>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</si>
  <si>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</si>
  <si>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</si>
  <si>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</si>
  <si>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</si>
  <si>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</si>
  <si>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</si>
  <si>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</si>
  <si>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</si>
  <si>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</si>
  <si>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</si>
  <si>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岡山県和気町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</si>
  <si>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</si>
  <si>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</si>
  <si>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</si>
  <si>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</si>
  <si>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</si>
  <si>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</si>
  <si>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</si>
  <si>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</si>
  <si>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</si>
  <si>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</si>
  <si>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</si>
  <si>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</si>
  <si>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</si>
  <si>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</si>
  <si>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</si>
  <si>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</si>
  <si>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</si>
  <si>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</si>
  <si>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</si>
  <si>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</si>
  <si>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和気町住宅新築資金等貸付事業特別会計</t>
    <phoneticPr fontId="5"/>
  </si>
  <si>
    <t>和気町ごみ焼却施設解体事業特別会計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</si>
  <si>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</si>
  <si>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</si>
  <si>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</si>
  <si>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</si>
  <si>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</si>
  <si>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</si>
  <si>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</si>
  <si>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</si>
  <si>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</si>
  <si>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</si>
  <si>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</si>
  <si>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</si>
  <si>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</si>
  <si>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和気町国民健康保険特別会計</t>
    <phoneticPr fontId="5"/>
  </si>
  <si>
    <t>和気町国民健康保険診療所特別会計</t>
    <phoneticPr fontId="5"/>
  </si>
  <si>
    <t>和気町介護保険事業特別会計</t>
    <phoneticPr fontId="5"/>
  </si>
  <si>
    <t>和気町後期高齢者医療特別会計</t>
    <phoneticPr fontId="5"/>
  </si>
  <si>
    <t>和気町駐車場事業特別会計</t>
    <phoneticPr fontId="5"/>
  </si>
  <si>
    <t>和気町上水道事業会計</t>
    <phoneticPr fontId="5"/>
  </si>
  <si>
    <t>法適用企業</t>
    <phoneticPr fontId="5"/>
  </si>
  <si>
    <t>和気町簡易水道事業会計</t>
    <phoneticPr fontId="5"/>
  </si>
  <si>
    <t>和気町下水道事業会計</t>
    <phoneticPr fontId="5"/>
  </si>
  <si>
    <t>和気町和気鵜飼谷温泉事業特別会計</t>
    <phoneticPr fontId="5"/>
  </si>
  <si>
    <t>法非適用企業</t>
    <phoneticPr fontId="5"/>
  </si>
  <si>
    <t>和気町地域開発事業特別会計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</si>
  <si>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</si>
  <si>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</si>
  <si>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</si>
  <si>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</si>
  <si>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</si>
  <si>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</si>
  <si>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</si>
  <si>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</si>
  <si>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</si>
  <si>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</si>
  <si>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</si>
  <si>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</si>
  <si>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</si>
  <si>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</si>
  <si>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</si>
  <si>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</si>
  <si>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</si>
  <si>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</si>
  <si>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</si>
  <si>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</si>
  <si>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</si>
  <si>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</si>
  <si>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</si>
  <si>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</si>
  <si>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</si>
  <si>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</si>
  <si>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</si>
  <si>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</si>
  <si>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</si>
  <si>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</si>
  <si>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</si>
  <si>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</si>
  <si>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</si>
  <si>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</si>
  <si>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</si>
  <si>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</si>
  <si>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</si>
  <si>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</si>
  <si>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</si>
  <si>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</si>
  <si>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</si>
  <si>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</si>
  <si>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</si>
  <si>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</si>
  <si>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</si>
  <si>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</si>
  <si>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</si>
  <si>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</si>
  <si>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</si>
  <si>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</si>
  <si>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</si>
  <si>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</si>
  <si>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</si>
  <si>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</si>
  <si>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</si>
  <si>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</si>
  <si>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</si>
  <si>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</si>
  <si>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</si>
  <si>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</si>
  <si>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</si>
  <si>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</si>
  <si>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</si>
  <si>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</si>
  <si>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</si>
  <si>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</si>
  <si>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</si>
  <si>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</si>
  <si>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</si>
  <si>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</si>
  <si>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</si>
  <si>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</si>
  <si>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</si>
  <si>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</si>
  <si>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</si>
  <si>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</si>
  <si>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</si>
  <si>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</si>
  <si>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</si>
  <si>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</si>
  <si>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</si>
  <si>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</si>
  <si>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</si>
  <si>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</si>
  <si>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</si>
  <si>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</si>
  <si>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</si>
  <si>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</si>
  <si>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</si>
  <si>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</si>
  <si>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</si>
  <si>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</si>
  <si>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</si>
  <si>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</si>
  <si>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</si>
  <si>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</si>
  <si>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</si>
  <si>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</si>
  <si>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</si>
  <si>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</si>
  <si>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</si>
  <si>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</si>
  <si>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</si>
  <si>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</si>
  <si>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</si>
  <si>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</si>
  <si>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</si>
  <si>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</si>
  <si>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</si>
  <si>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</si>
  <si>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</si>
  <si>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</si>
  <si>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</si>
  <si>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</si>
  <si>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</si>
  <si>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</si>
  <si>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</si>
  <si>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</si>
  <si>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</si>
  <si>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</si>
  <si>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</si>
  <si>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</si>
  <si>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</si>
  <si>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</si>
  <si>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</si>
  <si>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</si>
  <si>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</si>
  <si>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</si>
  <si>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</si>
  <si>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</si>
  <si>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</si>
  <si>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</si>
  <si>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</si>
  <si>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</si>
  <si>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</si>
  <si>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0.74</t>
  </si>
  <si>
    <t>▲ 0.51</t>
  </si>
  <si>
    <t>▲ 3.94</t>
  </si>
  <si>
    <t>和気町上水道事業会計</t>
  </si>
  <si>
    <t>一般会計</t>
  </si>
  <si>
    <t>和気町簡易水道事業会計</t>
  </si>
  <si>
    <t>和気町ごみ焼却施設解体事業特別会計</t>
  </si>
  <si>
    <t>和気町下水道事業会計</t>
  </si>
  <si>
    <t>和気町和気鵜飼谷温泉事業特別会計</t>
  </si>
  <si>
    <t>和気町介護保険事業特別会計</t>
  </si>
  <si>
    <t>和気町地域開発事業特別会計</t>
  </si>
  <si>
    <t>その他会計（赤字）</t>
  </si>
  <si>
    <t>その他会計（黒字）</t>
  </si>
  <si>
    <t>R02</t>
    <phoneticPr fontId="5"/>
  </si>
  <si>
    <t>R03</t>
    <phoneticPr fontId="5"/>
  </si>
  <si>
    <t>R04</t>
    <phoneticPr fontId="5"/>
  </si>
  <si>
    <t>R05</t>
    <phoneticPr fontId="5"/>
  </si>
  <si>
    <t>R06</t>
    <phoneticPr fontId="5"/>
  </si>
  <si>
    <t>-</t>
    <phoneticPr fontId="2"/>
  </si>
  <si>
    <t>東備消防組合</t>
    <rPh sb="0" eb="2">
      <t>トウビ</t>
    </rPh>
    <rPh sb="2" eb="4">
      <t>ショウボウ</t>
    </rPh>
    <rPh sb="4" eb="6">
      <t>クミアイ</t>
    </rPh>
    <phoneticPr fontId="2"/>
  </si>
  <si>
    <t>和気北部衛生施設組合</t>
    <rPh sb="0" eb="2">
      <t>ワケ</t>
    </rPh>
    <rPh sb="2" eb="3">
      <t>ホク</t>
    </rPh>
    <rPh sb="3" eb="4">
      <t>ブ</t>
    </rPh>
    <rPh sb="4" eb="6">
      <t>エイセイ</t>
    </rPh>
    <rPh sb="6" eb="8">
      <t>シセツ</t>
    </rPh>
    <rPh sb="8" eb="10">
      <t>クミアイ</t>
    </rPh>
    <phoneticPr fontId="2"/>
  </si>
  <si>
    <t>和気・赤磐し尿処理施設一部事務組合</t>
    <rPh sb="0" eb="2">
      <t>ワケ</t>
    </rPh>
    <rPh sb="3" eb="5">
      <t>アカイワ</t>
    </rPh>
    <rPh sb="6" eb="7">
      <t>ニョウ</t>
    </rPh>
    <rPh sb="7" eb="9">
      <t>ショリ</t>
    </rPh>
    <rPh sb="9" eb="11">
      <t>シセツ</t>
    </rPh>
    <rPh sb="11" eb="13">
      <t>イチブ</t>
    </rPh>
    <rPh sb="13" eb="15">
      <t>ジム</t>
    </rPh>
    <rPh sb="15" eb="17">
      <t>クミアイ</t>
    </rPh>
    <phoneticPr fontId="2"/>
  </si>
  <si>
    <t>和気老人ホーム組合</t>
    <rPh sb="0" eb="2">
      <t>ワケ</t>
    </rPh>
    <rPh sb="2" eb="4">
      <t>ロウジン</t>
    </rPh>
    <rPh sb="7" eb="9">
      <t>クミアイ</t>
    </rPh>
    <phoneticPr fontId="2"/>
  </si>
  <si>
    <t>田原用水組合</t>
    <rPh sb="0" eb="2">
      <t>タワラ</t>
    </rPh>
    <rPh sb="2" eb="4">
      <t>ヨウスイ</t>
    </rPh>
    <rPh sb="4" eb="6">
      <t>クミアイ</t>
    </rPh>
    <phoneticPr fontId="2"/>
  </si>
  <si>
    <t>岡山県広域水道企業団</t>
    <rPh sb="0" eb="3">
      <t>オカヤマケン</t>
    </rPh>
    <rPh sb="3" eb="5">
      <t>コウイキ</t>
    </rPh>
    <rPh sb="5" eb="7">
      <t>スイドウ</t>
    </rPh>
    <rPh sb="7" eb="9">
      <t>キギョウ</t>
    </rPh>
    <rPh sb="9" eb="10">
      <t>ダン</t>
    </rPh>
    <phoneticPr fontId="2"/>
  </si>
  <si>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2"/>
  </si>
  <si>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2"/>
  </si>
  <si>
    <t>岡山県市町村総合事務組合一般会計</t>
    <phoneticPr fontId="2"/>
  </si>
  <si>
    <t>岡山県市町村総合事務組合貸付金特別会計</t>
    <phoneticPr fontId="2"/>
  </si>
  <si>
    <t>岡山県市町村総合事務組合拠出金事業特別会計</t>
    <rPh sb="12" eb="15">
      <t>キョシュツキン</t>
    </rPh>
    <rPh sb="15" eb="17">
      <t>ジギョウ</t>
    </rPh>
    <phoneticPr fontId="2"/>
  </si>
  <si>
    <t>岡山県市町村税整理組合</t>
    <phoneticPr fontId="2"/>
  </si>
  <si>
    <t>-</t>
    <phoneticPr fontId="2"/>
  </si>
  <si>
    <t>まちづくり基金</t>
    <rPh sb="5" eb="7">
      <t>キキン</t>
    </rPh>
    <phoneticPr fontId="5"/>
  </si>
  <si>
    <t>地域振興基金</t>
    <rPh sb="0" eb="6">
      <t>チイキシンコウキキン</t>
    </rPh>
    <phoneticPr fontId="2"/>
  </si>
  <si>
    <t>ふるさとづくり基金</t>
    <rPh sb="7" eb="9">
      <t>キキン</t>
    </rPh>
    <phoneticPr fontId="2"/>
  </si>
  <si>
    <t>地域福祉基金</t>
    <rPh sb="0" eb="2">
      <t>チイキ</t>
    </rPh>
    <rPh sb="2" eb="6">
      <t>フクシキキン</t>
    </rPh>
    <phoneticPr fontId="2"/>
  </si>
  <si>
    <t>文化体育施設建設基金</t>
    <rPh sb="0" eb="10">
      <t>ブンカタイイクシセツケンセツキキン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</si>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</sst>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7" xfId="12" quotePrefix="1"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8" borderId="130" xfId="12" applyNumberFormat="1" applyFont="1" applyFill="1" applyBorder="1" applyAlignment="1" applyProtection="1">
      <alignment horizontal="right" vertical="center" shrinkToFit="1"/>
      <protection locked="0"/>
    </xf>
    <xf numFmtId="177" fontId="34" fillId="8" borderId="184" xfId="12"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87" fontId="34" fillId="0" borderId="116" xfId="12" quotePrefix="1"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94796</c:v>
                </c:pt>
                <c:pt idx="1">
                  <c:v>85942</c:v>
                </c:pt>
                <c:pt idx="2">
                  <c:v>95007</c:v>
                </c:pt>
                <c:pt idx="3">
                  <c:v>98176</c:v>
                </c:pt>
                <c:pt idx="4">
                  <c:v>119283</c:v>
                </c:pt>
              </c:numCache>
            </c:numRef>
          </c:val>
          <c:smooth val="0"/>
          <c:extLst>
            <c:ext xmlns:c16="http://schemas.microsoft.com/office/drawing/2014/chart" uri="{C3380CC4-5D6E-409C-BE32-E72D297353CC}">
              <c16:uniqueId val="{00000000-F5D9-4C1C-BE46-9C92559C360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76265</c:v>
                </c:pt>
                <c:pt idx="1">
                  <c:v>56760</c:v>
                </c:pt>
                <c:pt idx="2">
                  <c:v>69885</c:v>
                </c:pt>
                <c:pt idx="3">
                  <c:v>154353</c:v>
                </c:pt>
                <c:pt idx="4">
                  <c:v>141403</c:v>
                </c:pt>
              </c:numCache>
            </c:numRef>
          </c:val>
          <c:smooth val="0"/>
          <c:extLst>
            <c:ext xmlns:c16="http://schemas.microsoft.com/office/drawing/2014/chart" uri="{C3380CC4-5D6E-409C-BE32-E72D297353CC}">
              <c16:uniqueId val="{00000001-F5D9-4C1C-BE46-9C92559C360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7.54</c:v>
                </c:pt>
                <c:pt idx="1">
                  <c:v>15.47</c:v>
                </c:pt>
                <c:pt idx="2">
                  <c:v>13.94</c:v>
                </c:pt>
                <c:pt idx="3">
                  <c:v>9.76</c:v>
                </c:pt>
                <c:pt idx="4">
                  <c:v>10.029999999999999</c:v>
                </c:pt>
              </c:numCache>
            </c:numRef>
          </c:val>
          <c:extLst>
            <c:ext xmlns:c16="http://schemas.microsoft.com/office/drawing/2014/chart" uri="{C3380CC4-5D6E-409C-BE32-E72D297353CC}">
              <c16:uniqueId val="{00000000-2BBE-4B9D-B7B8-164962CA8DD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43.69</c:v>
                </c:pt>
                <c:pt idx="1">
                  <c:v>43.98</c:v>
                </c:pt>
                <c:pt idx="2">
                  <c:v>51.34</c:v>
                </c:pt>
                <c:pt idx="3">
                  <c:v>55.87</c:v>
                </c:pt>
                <c:pt idx="4">
                  <c:v>61.35</c:v>
                </c:pt>
              </c:numCache>
            </c:numRef>
          </c:val>
          <c:extLst>
            <c:ext xmlns:c16="http://schemas.microsoft.com/office/drawing/2014/chart" uri="{C3380CC4-5D6E-409C-BE32-E72D297353CC}">
              <c16:uniqueId val="{00000001-2BBE-4B9D-B7B8-164962CA8DD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-0.74</c:v>
                </c:pt>
                <c:pt idx="1">
                  <c:v>8.19</c:v>
                </c:pt>
                <c:pt idx="2">
                  <c:v>-0.51</c:v>
                </c:pt>
                <c:pt idx="3">
                  <c:v>-3.94</c:v>
                </c:pt>
                <c:pt idx="4">
                  <c:v>4.1100000000000003</c:v>
                </c:pt>
              </c:numCache>
            </c:numRef>
          </c:val>
          <c:smooth val="0"/>
          <c:extLst>
            <c:ext xmlns:c16="http://schemas.microsoft.com/office/drawing/2014/chart" uri="{C3380CC4-5D6E-409C-BE32-E72D297353CC}">
              <c16:uniqueId val="{00000002-2BBE-4B9D-B7B8-164962CA8DD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1.34</c:v>
                </c:pt>
                <c:pt idx="2">
                  <c:v>#N/A</c:v>
                </c:pt>
                <c:pt idx="3">
                  <c:v>2.16</c:v>
                </c:pt>
                <c:pt idx="4">
                  <c:v>#N/A</c:v>
                </c:pt>
                <c:pt idx="5">
                  <c:v>6.49</c:v>
                </c:pt>
                <c:pt idx="6">
                  <c:v>#N/A</c:v>
                </c:pt>
                <c:pt idx="7">
                  <c:v>1.18</c:v>
                </c:pt>
                <c:pt idx="8">
                  <c:v>#N/A</c:v>
                </c:pt>
                <c:pt idx="9">
                  <c:v>0.72</c:v>
                </c:pt>
              </c:numCache>
            </c:numRef>
          </c:val>
          <c:extLst>
            <c:ext xmlns:c16="http://schemas.microsoft.com/office/drawing/2014/chart" uri="{C3380CC4-5D6E-409C-BE32-E72D297353CC}">
              <c16:uniqueId val="{00000000-F8FB-4D80-87E2-8A66BF72DA6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8FB-4D80-87E2-8A66BF72DA6C}"/>
            </c:ext>
          </c:extLst>
        </c:ser>
        <c:ser>
          <c:idx val="2"/>
          <c:order val="2"/>
          <c:tx>
            <c:strRef>
              <c:f>データシート!$A$29</c:f>
              <c:strCache>
                <c:ptCount val="1"/>
                <c:pt idx="0">
                  <c:v>和気町地域開発事業特別会計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0.16</c:v>
                </c:pt>
                <c:pt idx="6">
                  <c:v>#N/A</c:v>
                </c:pt>
                <c:pt idx="7">
                  <c:v>0.37</c:v>
                </c:pt>
                <c:pt idx="8">
                  <c:v>#N/A</c:v>
                </c:pt>
                <c:pt idx="9">
                  <c:v>0.49</c:v>
                </c:pt>
              </c:numCache>
            </c:numRef>
          </c:val>
          <c:extLst>
            <c:ext xmlns:c16="http://schemas.microsoft.com/office/drawing/2014/chart" uri="{C3380CC4-5D6E-409C-BE32-E72D297353CC}">
              <c16:uniqueId val="{00000002-F8FB-4D80-87E2-8A66BF72DA6C}"/>
            </c:ext>
          </c:extLst>
        </c:ser>
        <c:ser>
          <c:idx val="3"/>
          <c:order val="3"/>
          <c:tx>
            <c:strRef>
              <c:f>データシート!$A$30</c:f>
              <c:strCache>
                <c:ptCount val="1"/>
                <c:pt idx="0">
                  <c:v>和気町介護保険事業特別会計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1.35</c:v>
                </c:pt>
                <c:pt idx="2">
                  <c:v>#N/A</c:v>
                </c:pt>
                <c:pt idx="3">
                  <c:v>0.64</c:v>
                </c:pt>
                <c:pt idx="4">
                  <c:v>#N/A</c:v>
                </c:pt>
                <c:pt idx="5">
                  <c:v>1.62</c:v>
                </c:pt>
                <c:pt idx="6">
                  <c:v>#N/A</c:v>
                </c:pt>
                <c:pt idx="7">
                  <c:v>1.77</c:v>
                </c:pt>
                <c:pt idx="8">
                  <c:v>#N/A</c:v>
                </c:pt>
                <c:pt idx="9">
                  <c:v>0.9</c:v>
                </c:pt>
              </c:numCache>
            </c:numRef>
          </c:val>
          <c:extLst>
            <c:ext xmlns:c16="http://schemas.microsoft.com/office/drawing/2014/chart" uri="{C3380CC4-5D6E-409C-BE32-E72D297353CC}">
              <c16:uniqueId val="{00000003-F8FB-4D80-87E2-8A66BF72DA6C}"/>
            </c:ext>
          </c:extLst>
        </c:ser>
        <c:ser>
          <c:idx val="4"/>
          <c:order val="4"/>
          <c:tx>
            <c:strRef>
              <c:f>データシート!$A$31</c:f>
              <c:strCache>
                <c:ptCount val="1"/>
                <c:pt idx="0">
                  <c:v>和気町和気鵜飼谷温泉事業特別会計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1.24</c:v>
                </c:pt>
                <c:pt idx="2">
                  <c:v>#N/A</c:v>
                </c:pt>
                <c:pt idx="3">
                  <c:v>0.64</c:v>
                </c:pt>
                <c:pt idx="4">
                  <c:v>#N/A</c:v>
                </c:pt>
                <c:pt idx="5">
                  <c:v>0.01</c:v>
                </c:pt>
                <c:pt idx="6">
                  <c:v>#N/A</c:v>
                </c:pt>
                <c:pt idx="7">
                  <c:v>0.01</c:v>
                </c:pt>
                <c:pt idx="8">
                  <c:v>#N/A</c:v>
                </c:pt>
                <c:pt idx="9">
                  <c:v>1.22</c:v>
                </c:pt>
              </c:numCache>
            </c:numRef>
          </c:val>
          <c:extLst>
            <c:ext xmlns:c16="http://schemas.microsoft.com/office/drawing/2014/chart" uri="{C3380CC4-5D6E-409C-BE32-E72D297353CC}">
              <c16:uniqueId val="{00000004-F8FB-4D80-87E2-8A66BF72DA6C}"/>
            </c:ext>
          </c:extLst>
        </c:ser>
        <c:ser>
          <c:idx val="5"/>
          <c:order val="5"/>
          <c:tx>
            <c:strRef>
              <c:f>データシート!$A$32</c:f>
              <c:strCache>
                <c:ptCount val="1"/>
                <c:pt idx="0">
                  <c:v>和気町下水道事業会計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3.38</c:v>
                </c:pt>
                <c:pt idx="8">
                  <c:v>#N/A</c:v>
                </c:pt>
                <c:pt idx="9">
                  <c:v>3.02</c:v>
                </c:pt>
              </c:numCache>
            </c:numRef>
          </c:val>
          <c:extLst>
            <c:ext xmlns:c16="http://schemas.microsoft.com/office/drawing/2014/chart" uri="{C3380CC4-5D6E-409C-BE32-E72D297353CC}">
              <c16:uniqueId val="{00000005-F8FB-4D80-87E2-8A66BF72DA6C}"/>
            </c:ext>
          </c:extLst>
        </c:ser>
        <c:ser>
          <c:idx val="6"/>
          <c:order val="6"/>
          <c:tx>
            <c:strRef>
              <c:f>データシート!$A$33</c:f>
              <c:strCache>
                <c:ptCount val="1"/>
                <c:pt idx="0">
                  <c:v>和気町ごみ焼却施設解体事業特別会計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4.3099999999999996</c:v>
                </c:pt>
                <c:pt idx="2">
                  <c:v>#N/A</c:v>
                </c:pt>
                <c:pt idx="3">
                  <c:v>4.0599999999999996</c:v>
                </c:pt>
                <c:pt idx="4">
                  <c:v>#N/A</c:v>
                </c:pt>
                <c:pt idx="5">
                  <c:v>4</c:v>
                </c:pt>
                <c:pt idx="6">
                  <c:v>#N/A</c:v>
                </c:pt>
                <c:pt idx="7">
                  <c:v>3.87</c:v>
                </c:pt>
                <c:pt idx="8">
                  <c:v>#N/A</c:v>
                </c:pt>
                <c:pt idx="9">
                  <c:v>3.71</c:v>
                </c:pt>
              </c:numCache>
            </c:numRef>
          </c:val>
          <c:extLst>
            <c:ext xmlns:c16="http://schemas.microsoft.com/office/drawing/2014/chart" uri="{C3380CC4-5D6E-409C-BE32-E72D297353CC}">
              <c16:uniqueId val="{00000006-F8FB-4D80-87E2-8A66BF72DA6C}"/>
            </c:ext>
          </c:extLst>
        </c:ser>
        <c:ser>
          <c:idx val="7"/>
          <c:order val="7"/>
          <c:tx>
            <c:strRef>
              <c:f>データシート!$A$34</c:f>
              <c:strCache>
                <c:ptCount val="1"/>
                <c:pt idx="0">
                  <c:v>和気町簡易水道事業会計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4.84</c:v>
                </c:pt>
                <c:pt idx="2">
                  <c:v>#N/A</c:v>
                </c:pt>
                <c:pt idx="3">
                  <c:v>4.82</c:v>
                </c:pt>
                <c:pt idx="4">
                  <c:v>#N/A</c:v>
                </c:pt>
                <c:pt idx="5">
                  <c:v>5.0199999999999996</c:v>
                </c:pt>
                <c:pt idx="6">
                  <c:v>#N/A</c:v>
                </c:pt>
                <c:pt idx="7">
                  <c:v>4.97</c:v>
                </c:pt>
                <c:pt idx="8">
                  <c:v>#N/A</c:v>
                </c:pt>
                <c:pt idx="9">
                  <c:v>4.58</c:v>
                </c:pt>
              </c:numCache>
            </c:numRef>
          </c:val>
          <c:extLst>
            <c:ext xmlns:c16="http://schemas.microsoft.com/office/drawing/2014/chart" uri="{C3380CC4-5D6E-409C-BE32-E72D297353CC}">
              <c16:uniqueId val="{00000007-F8FB-4D80-87E2-8A66BF72DA6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3.21</c:v>
                </c:pt>
                <c:pt idx="2">
                  <c:v>#N/A</c:v>
                </c:pt>
                <c:pt idx="3">
                  <c:v>11.38</c:v>
                </c:pt>
                <c:pt idx="4">
                  <c:v>#N/A</c:v>
                </c:pt>
                <c:pt idx="5">
                  <c:v>9.9</c:v>
                </c:pt>
                <c:pt idx="6">
                  <c:v>#N/A</c:v>
                </c:pt>
                <c:pt idx="7">
                  <c:v>5.85</c:v>
                </c:pt>
                <c:pt idx="8">
                  <c:v>#N/A</c:v>
                </c:pt>
                <c:pt idx="9">
                  <c:v>6.28</c:v>
                </c:pt>
              </c:numCache>
            </c:numRef>
          </c:val>
          <c:extLst>
            <c:ext xmlns:c16="http://schemas.microsoft.com/office/drawing/2014/chart" uri="{C3380CC4-5D6E-409C-BE32-E72D297353CC}">
              <c16:uniqueId val="{00000008-F8FB-4D80-87E2-8A66BF72DA6C}"/>
            </c:ext>
          </c:extLst>
        </c:ser>
        <c:ser>
          <c:idx val="9"/>
          <c:order val="9"/>
          <c:tx>
            <c:strRef>
              <c:f>データシート!$A$36</c:f>
              <c:strCache>
                <c:ptCount val="1"/>
                <c:pt idx="0">
                  <c:v>和気町上水道事業会計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8.7899999999999991</c:v>
                </c:pt>
                <c:pt idx="2">
                  <c:v>#N/A</c:v>
                </c:pt>
                <c:pt idx="3">
                  <c:v>9.18</c:v>
                </c:pt>
                <c:pt idx="4">
                  <c:v>#N/A</c:v>
                </c:pt>
                <c:pt idx="5">
                  <c:v>9.93</c:v>
                </c:pt>
                <c:pt idx="6">
                  <c:v>#N/A</c:v>
                </c:pt>
                <c:pt idx="7">
                  <c:v>10.39</c:v>
                </c:pt>
                <c:pt idx="8">
                  <c:v>#N/A</c:v>
                </c:pt>
                <c:pt idx="9">
                  <c:v>10.87</c:v>
                </c:pt>
              </c:numCache>
            </c:numRef>
          </c:val>
          <c:extLst>
            <c:ext xmlns:c16="http://schemas.microsoft.com/office/drawing/2014/chart" uri="{C3380CC4-5D6E-409C-BE32-E72D297353CC}">
              <c16:uniqueId val="{00000009-F8FB-4D80-87E2-8A66BF72DA6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1094</c:v>
                </c:pt>
                <c:pt idx="5">
                  <c:v>1089</c:v>
                </c:pt>
                <c:pt idx="8">
                  <c:v>1114</c:v>
                </c:pt>
                <c:pt idx="11">
                  <c:v>1073</c:v>
                </c:pt>
                <c:pt idx="14">
                  <c:v>1051</c:v>
                </c:pt>
              </c:numCache>
            </c:numRef>
          </c:val>
          <c:extLst>
            <c:ext xmlns:c16="http://schemas.microsoft.com/office/drawing/2014/chart" uri="{C3380CC4-5D6E-409C-BE32-E72D297353CC}">
              <c16:uniqueId val="{00000000-AD73-43AF-B728-CDDA3A38B1C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D73-43AF-B728-CDDA3A38B1C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24</c:v>
                </c:pt>
                <c:pt idx="3">
                  <c:v>24</c:v>
                </c:pt>
                <c:pt idx="6">
                  <c:v>24</c:v>
                </c:pt>
                <c:pt idx="9">
                  <c:v>23</c:v>
                </c:pt>
                <c:pt idx="12">
                  <c:v>21</c:v>
                </c:pt>
              </c:numCache>
            </c:numRef>
          </c:val>
          <c:extLst>
            <c:ext xmlns:c16="http://schemas.microsoft.com/office/drawing/2014/chart" uri="{C3380CC4-5D6E-409C-BE32-E72D297353CC}">
              <c16:uniqueId val="{00000002-AD73-43AF-B728-CDDA3A38B1C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18</c:v>
                </c:pt>
                <c:pt idx="3">
                  <c:v>15</c:v>
                </c:pt>
                <c:pt idx="6">
                  <c:v>15</c:v>
                </c:pt>
                <c:pt idx="9">
                  <c:v>14</c:v>
                </c:pt>
                <c:pt idx="12">
                  <c:v>14</c:v>
                </c:pt>
              </c:numCache>
            </c:numRef>
          </c:val>
          <c:extLst>
            <c:ext xmlns:c16="http://schemas.microsoft.com/office/drawing/2014/chart" uri="{C3380CC4-5D6E-409C-BE32-E72D297353CC}">
              <c16:uniqueId val="{00000003-AD73-43AF-B728-CDDA3A38B1C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599</c:v>
                </c:pt>
                <c:pt idx="3">
                  <c:v>579</c:v>
                </c:pt>
                <c:pt idx="6">
                  <c:v>580</c:v>
                </c:pt>
                <c:pt idx="9">
                  <c:v>450</c:v>
                </c:pt>
                <c:pt idx="12">
                  <c:v>371</c:v>
                </c:pt>
              </c:numCache>
            </c:numRef>
          </c:val>
          <c:extLst>
            <c:ext xmlns:c16="http://schemas.microsoft.com/office/drawing/2014/chart" uri="{C3380CC4-5D6E-409C-BE32-E72D297353CC}">
              <c16:uniqueId val="{00000004-AD73-43AF-B728-CDDA3A38B1C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D73-43AF-B728-CDDA3A38B1C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D73-43AF-B728-CDDA3A38B1C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760</c:v>
                </c:pt>
                <c:pt idx="3">
                  <c:v>845</c:v>
                </c:pt>
                <c:pt idx="6">
                  <c:v>896</c:v>
                </c:pt>
                <c:pt idx="9">
                  <c:v>923</c:v>
                </c:pt>
                <c:pt idx="12">
                  <c:v>919</c:v>
                </c:pt>
              </c:numCache>
            </c:numRef>
          </c:val>
          <c:extLst>
            <c:ext xmlns:c16="http://schemas.microsoft.com/office/drawing/2014/chart" uri="{C3380CC4-5D6E-409C-BE32-E72D297353CC}">
              <c16:uniqueId val="{00000007-AD73-43AF-B728-CDDA3A38B1C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307</c:v>
                </c:pt>
                <c:pt idx="2">
                  <c:v>#N/A</c:v>
                </c:pt>
                <c:pt idx="3">
                  <c:v>#N/A</c:v>
                </c:pt>
                <c:pt idx="4">
                  <c:v>374</c:v>
                </c:pt>
                <c:pt idx="5">
                  <c:v>#N/A</c:v>
                </c:pt>
                <c:pt idx="6">
                  <c:v>#N/A</c:v>
                </c:pt>
                <c:pt idx="7">
                  <c:v>401</c:v>
                </c:pt>
                <c:pt idx="8">
                  <c:v>#N/A</c:v>
                </c:pt>
                <c:pt idx="9">
                  <c:v>#N/A</c:v>
                </c:pt>
                <c:pt idx="10">
                  <c:v>337</c:v>
                </c:pt>
                <c:pt idx="11">
                  <c:v>#N/A</c:v>
                </c:pt>
                <c:pt idx="12">
                  <c:v>#N/A</c:v>
                </c:pt>
                <c:pt idx="13">
                  <c:v>274</c:v>
                </c:pt>
                <c:pt idx="14">
                  <c:v>#N/A</c:v>
                </c:pt>
              </c:numCache>
            </c:numRef>
          </c:val>
          <c:smooth val="0"/>
          <c:extLst>
            <c:ext xmlns:c16="http://schemas.microsoft.com/office/drawing/2014/chart" uri="{C3380CC4-5D6E-409C-BE32-E72D297353CC}">
              <c16:uniqueId val="{00000008-AD73-43AF-B728-CDDA3A38B1C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10978</c:v>
                </c:pt>
                <c:pt idx="5">
                  <c:v>10546</c:v>
                </c:pt>
                <c:pt idx="8">
                  <c:v>9979</c:v>
                </c:pt>
                <c:pt idx="11">
                  <c:v>10128</c:v>
                </c:pt>
                <c:pt idx="14">
                  <c:v>9972</c:v>
                </c:pt>
              </c:numCache>
            </c:numRef>
          </c:val>
          <c:extLst>
            <c:ext xmlns:c16="http://schemas.microsoft.com/office/drawing/2014/chart" uri="{C3380CC4-5D6E-409C-BE32-E72D297353CC}">
              <c16:uniqueId val="{00000000-23A4-4ACB-8E34-23489AC910F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584</c:v>
                </c:pt>
                <c:pt idx="5">
                  <c:v>562</c:v>
                </c:pt>
                <c:pt idx="8">
                  <c:v>516</c:v>
                </c:pt>
                <c:pt idx="11">
                  <c:v>413</c:v>
                </c:pt>
                <c:pt idx="14">
                  <c:v>295</c:v>
                </c:pt>
              </c:numCache>
            </c:numRef>
          </c:val>
          <c:extLst>
            <c:ext xmlns:c16="http://schemas.microsoft.com/office/drawing/2014/chart" uri="{C3380CC4-5D6E-409C-BE32-E72D297353CC}">
              <c16:uniqueId val="{00000001-23A4-4ACB-8E34-23489AC910F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3558</c:v>
                </c:pt>
                <c:pt idx="5">
                  <c:v>3704</c:v>
                </c:pt>
                <c:pt idx="8">
                  <c:v>4132</c:v>
                </c:pt>
                <c:pt idx="11">
                  <c:v>4501</c:v>
                </c:pt>
                <c:pt idx="14">
                  <c:v>4964</c:v>
                </c:pt>
              </c:numCache>
            </c:numRef>
          </c:val>
          <c:extLst>
            <c:ext xmlns:c16="http://schemas.microsoft.com/office/drawing/2014/chart" uri="{C3380CC4-5D6E-409C-BE32-E72D297353CC}">
              <c16:uniqueId val="{00000002-23A4-4ACB-8E34-23489AC910F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3A4-4ACB-8E34-23489AC910F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3A4-4ACB-8E34-23489AC910F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3A4-4ACB-8E34-23489AC910F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847</c:v>
                </c:pt>
                <c:pt idx="3">
                  <c:v>980</c:v>
                </c:pt>
                <c:pt idx="6">
                  <c:v>959</c:v>
                </c:pt>
                <c:pt idx="9">
                  <c:v>910</c:v>
                </c:pt>
                <c:pt idx="12">
                  <c:v>906</c:v>
                </c:pt>
              </c:numCache>
            </c:numRef>
          </c:val>
          <c:extLst>
            <c:ext xmlns:c16="http://schemas.microsoft.com/office/drawing/2014/chart" uri="{C3380CC4-5D6E-409C-BE32-E72D297353CC}">
              <c16:uniqueId val="{00000006-23A4-4ACB-8E34-23489AC910F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219</c:v>
                </c:pt>
                <c:pt idx="3">
                  <c:v>158</c:v>
                </c:pt>
                <c:pt idx="6">
                  <c:v>33</c:v>
                </c:pt>
                <c:pt idx="9">
                  <c:v>16</c:v>
                </c:pt>
                <c:pt idx="12">
                  <c:v>0</c:v>
                </c:pt>
              </c:numCache>
            </c:numRef>
          </c:val>
          <c:extLst>
            <c:ext xmlns:c16="http://schemas.microsoft.com/office/drawing/2014/chart" uri="{C3380CC4-5D6E-409C-BE32-E72D297353CC}">
              <c16:uniqueId val="{00000007-23A4-4ACB-8E34-23489AC910F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4577</c:v>
                </c:pt>
                <c:pt idx="3">
                  <c:v>4078</c:v>
                </c:pt>
                <c:pt idx="6">
                  <c:v>4087</c:v>
                </c:pt>
                <c:pt idx="9">
                  <c:v>3705</c:v>
                </c:pt>
                <c:pt idx="12">
                  <c:v>3405</c:v>
                </c:pt>
              </c:numCache>
            </c:numRef>
          </c:val>
          <c:extLst>
            <c:ext xmlns:c16="http://schemas.microsoft.com/office/drawing/2014/chart" uri="{C3380CC4-5D6E-409C-BE32-E72D297353CC}">
              <c16:uniqueId val="{00000008-23A4-4ACB-8E34-23489AC910F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2307</c:v>
                </c:pt>
                <c:pt idx="3">
                  <c:v>2060</c:v>
                </c:pt>
                <c:pt idx="6">
                  <c:v>2093</c:v>
                </c:pt>
                <c:pt idx="9">
                  <c:v>1829</c:v>
                </c:pt>
                <c:pt idx="12">
                  <c:v>1584</c:v>
                </c:pt>
              </c:numCache>
            </c:numRef>
          </c:val>
          <c:extLst>
            <c:ext xmlns:c16="http://schemas.microsoft.com/office/drawing/2014/chart" uri="{C3380CC4-5D6E-409C-BE32-E72D297353CC}">
              <c16:uniqueId val="{00000009-23A4-4ACB-8E34-23489AC910F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9282</c:v>
                </c:pt>
                <c:pt idx="3">
                  <c:v>9130</c:v>
                </c:pt>
                <c:pt idx="6">
                  <c:v>8808</c:v>
                </c:pt>
                <c:pt idx="9">
                  <c:v>9459</c:v>
                </c:pt>
                <c:pt idx="12">
                  <c:v>9958</c:v>
                </c:pt>
              </c:numCache>
            </c:numRef>
          </c:val>
          <c:extLst>
            <c:ext xmlns:c16="http://schemas.microsoft.com/office/drawing/2014/chart" uri="{C3380CC4-5D6E-409C-BE32-E72D297353CC}">
              <c16:uniqueId val="{0000000A-23A4-4ACB-8E34-23489AC910F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2113</c:v>
                </c:pt>
                <c:pt idx="2">
                  <c:v>#N/A</c:v>
                </c:pt>
                <c:pt idx="3">
                  <c:v>#N/A</c:v>
                </c:pt>
                <c:pt idx="4">
                  <c:v>1594</c:v>
                </c:pt>
                <c:pt idx="5">
                  <c:v>#N/A</c:v>
                </c:pt>
                <c:pt idx="6">
                  <c:v>#N/A</c:v>
                </c:pt>
                <c:pt idx="7">
                  <c:v>1353</c:v>
                </c:pt>
                <c:pt idx="8">
                  <c:v>#N/A</c:v>
                </c:pt>
                <c:pt idx="9">
                  <c:v>#N/A</c:v>
                </c:pt>
                <c:pt idx="10">
                  <c:v>876</c:v>
                </c:pt>
                <c:pt idx="11">
                  <c:v>#N/A</c:v>
                </c:pt>
                <c:pt idx="12">
                  <c:v>#N/A</c:v>
                </c:pt>
                <c:pt idx="13">
                  <c:v>622</c:v>
                </c:pt>
                <c:pt idx="14">
                  <c:v>#N/A</c:v>
                </c:pt>
              </c:numCache>
            </c:numRef>
          </c:val>
          <c:smooth val="0"/>
          <c:extLst>
            <c:ext xmlns:c16="http://schemas.microsoft.com/office/drawing/2014/chart" uri="{C3380CC4-5D6E-409C-BE32-E72D297353CC}">
              <c16:uniqueId val="{0000000B-23A4-4ACB-8E34-23489AC910F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2883</c:v>
                </c:pt>
                <c:pt idx="1">
                  <c:v>3168</c:v>
                </c:pt>
                <c:pt idx="2">
                  <c:v>3545</c:v>
                </c:pt>
              </c:numCache>
            </c:numRef>
          </c:val>
          <c:extLst>
            <c:ext xmlns:c16="http://schemas.microsoft.com/office/drawing/2014/chart" uri="{C3380CC4-5D6E-409C-BE32-E72D297353CC}">
              <c16:uniqueId val="{00000000-E1EF-4281-A4C8-8994CC3CDED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483</c:v>
                </c:pt>
                <c:pt idx="1">
                  <c:v>506</c:v>
                </c:pt>
                <c:pt idx="2">
                  <c:v>524</c:v>
                </c:pt>
              </c:numCache>
            </c:numRef>
          </c:val>
          <c:extLst>
            <c:ext xmlns:c16="http://schemas.microsoft.com/office/drawing/2014/chart" uri="{C3380CC4-5D6E-409C-BE32-E72D297353CC}">
              <c16:uniqueId val="{00000001-E1EF-4281-A4C8-8994CC3CDED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1413</c:v>
                </c:pt>
                <c:pt idx="1">
                  <c:v>1431</c:v>
                </c:pt>
                <c:pt idx="2">
                  <c:v>1455</c:v>
                </c:pt>
              </c:numCache>
            </c:numRef>
          </c:val>
          <c:extLst>
            <c:ext xmlns:c16="http://schemas.microsoft.com/office/drawing/2014/chart" uri="{C3380CC4-5D6E-409C-BE32-E72D297353CC}">
              <c16:uniqueId val="{00000002-E1EF-4281-A4C8-8994CC3CDED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岡山県和気町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　元利償還金について、辺地対策事業債や合併特例事業債の元利償還が増加したことから、償還額が増加した。計画的な地方債の借入を行い、元利償還金等の抑制に努める。また、公営企業債の元利償還金に対する繰入金は、その大半を占める下水道事業会計の元利償還金が減少していくため、指数全体としては改善傾向となる見込であるが、一方で分母となる普通交付税等も減少していくことが予想されることから、引き続き地方債の借入及びその後年度の措置について留意する必要があ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岡山県和気町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地方債現在高について、過疎対策事業債、緊急防災・減災事業債の増加等により全体の償還額を借入額が上回ったため</a:t>
          </a:r>
          <a:r>
            <a:rPr kumimoji="1" lang="en-US" altLang="ja-JP" sz="1100">
              <a:solidFill>
                <a:schemeClr val="dk1"/>
              </a:solidFill>
              <a:effectLst/>
              <a:latin typeface="+mn-lt"/>
              <a:ea typeface="+mn-ea"/>
              <a:cs typeface="+mn-cs"/>
            </a:rPr>
            <a:t>499</a:t>
          </a:r>
          <a:r>
            <a:rPr kumimoji="1" lang="ja-JP" altLang="ja-JP" sz="1100">
              <a:solidFill>
                <a:schemeClr val="dk1"/>
              </a:solidFill>
              <a:effectLst/>
              <a:latin typeface="+mn-lt"/>
              <a:ea typeface="+mn-ea"/>
              <a:cs typeface="+mn-cs"/>
            </a:rPr>
            <a:t>百万円増加した。今後も交付税算入率の高い有利な地方債の借入を行い、将来負担比率の抑制を図る。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岡山県和気町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年度は財政調整基金の取り崩しを行わず、その他特目基金</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百万円の取り崩しを行った。財政調整基金に令和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年度決算剰余金を</a:t>
          </a:r>
          <a:r>
            <a:rPr kumimoji="1" lang="en-US" altLang="ja-JP" sz="1100">
              <a:solidFill>
                <a:schemeClr val="dk1"/>
              </a:solidFill>
              <a:effectLst/>
              <a:latin typeface="+mn-lt"/>
              <a:ea typeface="+mn-ea"/>
              <a:cs typeface="+mn-cs"/>
            </a:rPr>
            <a:t>166</a:t>
          </a:r>
          <a:r>
            <a:rPr kumimoji="1" lang="ja-JP" altLang="ja-JP" sz="1100">
              <a:solidFill>
                <a:schemeClr val="dk1"/>
              </a:solidFill>
              <a:effectLst/>
              <a:latin typeface="+mn-lt"/>
              <a:ea typeface="+mn-ea"/>
              <a:cs typeface="+mn-cs"/>
            </a:rPr>
            <a:t>百万円、</a:t>
          </a:r>
          <a:r>
            <a:rPr lang="ja-JP" altLang="ja-JP" sz="1100">
              <a:solidFill>
                <a:schemeClr val="dk1"/>
              </a:solidFill>
              <a:effectLst/>
              <a:latin typeface="+mn-lt"/>
              <a:ea typeface="+mn-ea"/>
              <a:cs typeface="+mn-cs"/>
            </a:rPr>
            <a:t>組合脱退精算金</a:t>
          </a:r>
          <a:r>
            <a:rPr lang="ja-JP" altLang="en-US">
              <a:effectLst/>
            </a:rPr>
            <a:t>、</a:t>
          </a:r>
          <a:r>
            <a:rPr kumimoji="1" lang="ja-JP" altLang="ja-JP" sz="1100">
              <a:solidFill>
                <a:schemeClr val="dk1"/>
              </a:solidFill>
              <a:effectLst/>
              <a:latin typeface="+mn-lt"/>
              <a:ea typeface="+mn-ea"/>
              <a:cs typeface="+mn-cs"/>
            </a:rPr>
            <a:t>購入及び売却差益、利子を</a:t>
          </a:r>
          <a:r>
            <a:rPr kumimoji="1" lang="en-US" altLang="ja-JP" sz="1100">
              <a:solidFill>
                <a:schemeClr val="dk1"/>
              </a:solidFill>
              <a:effectLst/>
              <a:latin typeface="+mn-lt"/>
              <a:ea typeface="+mn-ea"/>
              <a:cs typeface="+mn-cs"/>
            </a:rPr>
            <a:t>211</a:t>
          </a:r>
          <a:r>
            <a:rPr kumimoji="1" lang="ja-JP" altLang="ja-JP" sz="1100">
              <a:solidFill>
                <a:schemeClr val="dk1"/>
              </a:solidFill>
              <a:effectLst/>
              <a:latin typeface="+mn-lt"/>
              <a:ea typeface="+mn-ea"/>
              <a:cs typeface="+mn-cs"/>
            </a:rPr>
            <a:t>百万円積み立て、その他特目基金に利子</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百万円を積み立てた。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一般財源ベースで削減目標を設定するなど予算シーリングに取組みながら、経費の削減に努めているところであるが、今後も大規模事業の実施が予定されており、引き続き財源不足による基金の取崩は避けられない見込である。</a:t>
          </a:r>
          <a:endParaRPr lang="ja-JP" altLang="ja-JP" sz="1400">
            <a:effectLst/>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和気町まちづくり基金：</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世紀を明るく豊かで独創的、個性的な地域づくりを行うため。</a:t>
          </a:r>
          <a:endParaRPr lang="ja-JP" altLang="ja-JP" sz="1400">
            <a:effectLst/>
          </a:endParaRPr>
        </a:p>
        <a:p>
          <a:r>
            <a:rPr kumimoji="1" lang="ja-JP" altLang="ja-JP" sz="1100">
              <a:solidFill>
                <a:schemeClr val="dk1"/>
              </a:solidFill>
              <a:effectLst/>
              <a:latin typeface="+mn-lt"/>
              <a:ea typeface="+mn-ea"/>
              <a:cs typeface="+mn-cs"/>
            </a:rPr>
            <a:t>和気町地域振興基金：本格的な高齢化社会の到来に備え、地域における福祉活動の促進、快適な生活環境の形成</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を図る。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和気町ふるさとづくり基金：町民福祉の向上に資するまちづくり事業を計画的かつ円滑に推進するため。</a:t>
          </a:r>
          <a:endParaRPr lang="ja-JP" altLang="ja-JP" sz="1400">
            <a:effectLst/>
          </a:endParaRPr>
        </a:p>
        <a:p>
          <a:r>
            <a:rPr kumimoji="1" lang="ja-JP" altLang="ja-JP" sz="1100">
              <a:solidFill>
                <a:schemeClr val="dk1"/>
              </a:solidFill>
              <a:effectLst/>
              <a:latin typeface="+mn-lt"/>
              <a:ea typeface="+mn-ea"/>
              <a:cs typeface="+mn-cs"/>
            </a:rPr>
            <a:t>和気町地域福祉基金：地域における高齢者福祉活動の促進を図る。</a:t>
          </a:r>
          <a:endParaRPr lang="ja-JP" altLang="ja-JP" sz="1400">
            <a:effectLst/>
          </a:endParaRPr>
        </a:p>
        <a:p>
          <a:r>
            <a:rPr kumimoji="1" lang="ja-JP" altLang="ja-JP" sz="1100">
              <a:solidFill>
                <a:schemeClr val="dk1"/>
              </a:solidFill>
              <a:effectLst/>
              <a:latin typeface="+mn-lt"/>
              <a:ea typeface="+mn-ea"/>
              <a:cs typeface="+mn-cs"/>
            </a:rPr>
            <a:t>和気町文化体育施設建設基金：文化体育施設の建設に要する費用に充てるため。</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今後の災害への備え等のため、過去の実績等をふまえ積立を行いたい。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（増額要因）</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まちづくり基金：利子および購入差益分による利子</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百万円の増額。</a:t>
          </a:r>
          <a:endParaRPr lang="ja-JP" altLang="ja-JP" sz="1400">
            <a:effectLst/>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年度決算剰余金を</a:t>
          </a:r>
          <a:r>
            <a:rPr kumimoji="1" lang="en-US" altLang="ja-JP" sz="1100">
              <a:solidFill>
                <a:schemeClr val="dk1"/>
              </a:solidFill>
              <a:effectLst/>
              <a:latin typeface="+mn-lt"/>
              <a:ea typeface="+mn-ea"/>
              <a:cs typeface="+mn-cs"/>
            </a:rPr>
            <a:t>166</a:t>
          </a:r>
          <a:r>
            <a:rPr kumimoji="1" lang="ja-JP" altLang="ja-JP" sz="1100">
              <a:solidFill>
                <a:schemeClr val="dk1"/>
              </a:solidFill>
              <a:effectLst/>
              <a:latin typeface="+mn-lt"/>
              <a:ea typeface="+mn-ea"/>
              <a:cs typeface="+mn-cs"/>
            </a:rPr>
            <a:t>百万円、</a:t>
          </a:r>
          <a:r>
            <a:rPr lang="ja-JP" altLang="ja-JP" sz="1100">
              <a:solidFill>
                <a:schemeClr val="dk1"/>
              </a:solidFill>
              <a:effectLst/>
              <a:latin typeface="+mn-lt"/>
              <a:ea typeface="+mn-ea"/>
              <a:cs typeface="+mn-cs"/>
            </a:rPr>
            <a:t>組合脱退精算金</a:t>
          </a:r>
          <a:r>
            <a:rPr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購入及び売却差益、利子</a:t>
          </a:r>
          <a:r>
            <a:rPr kumimoji="1" lang="en-US" altLang="ja-JP" sz="1100">
              <a:solidFill>
                <a:schemeClr val="dk1"/>
              </a:solidFill>
              <a:effectLst/>
              <a:latin typeface="+mn-lt"/>
              <a:ea typeface="+mn-ea"/>
              <a:cs typeface="+mn-cs"/>
            </a:rPr>
            <a:t>211</a:t>
          </a:r>
          <a:r>
            <a:rPr kumimoji="1" lang="ja-JP" altLang="ja-JP" sz="1100">
              <a:solidFill>
                <a:schemeClr val="dk1"/>
              </a:solidFill>
              <a:effectLst/>
              <a:latin typeface="+mn-lt"/>
              <a:ea typeface="+mn-ea"/>
              <a:cs typeface="+mn-cs"/>
            </a:rPr>
            <a:t>百万円の積み立てたことで、前年度から約</a:t>
          </a:r>
          <a:r>
            <a:rPr kumimoji="1" lang="en-US" altLang="ja-JP" sz="1100">
              <a:solidFill>
                <a:schemeClr val="dk1"/>
              </a:solidFill>
              <a:effectLst/>
              <a:latin typeface="+mn-lt"/>
              <a:ea typeface="+mn-ea"/>
              <a:cs typeface="+mn-cs"/>
            </a:rPr>
            <a:t>377</a:t>
          </a:r>
          <a:r>
            <a:rPr kumimoji="1" lang="ja-JP" altLang="ja-JP" sz="1100">
              <a:solidFill>
                <a:schemeClr val="dk1"/>
              </a:solidFill>
              <a:effectLst/>
              <a:latin typeface="+mn-lt"/>
              <a:ea typeface="+mn-ea"/>
              <a:cs typeface="+mn-cs"/>
            </a:rPr>
            <a:t>百万円の増となった。　　</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予算シーリングに取組みながら、経費の削減に努めているところであるが、財政状況は依然として厳しく、引き続き財源不足による財政調整基金の取崩は今後も予想される。</a:t>
          </a:r>
          <a:endParaRPr lang="ja-JP" altLang="ja-JP" sz="1400">
            <a:effectLst/>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今後の大規模な償還に備えて、毎年度計画的に積立を行う予定である。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（増減要因）</a:t>
          </a:r>
          <a:endParaRPr lang="ja-JP" altLang="ja-JP" sz="1400">
            <a:effectLst/>
          </a:endParaRPr>
        </a:p>
        <a:p>
          <a:pPr eaLnBrk="1" fontAlgn="auto" latinLnBrk="0" hangingPunct="1"/>
          <a:r>
            <a:rPr lang="ja-JP" altLang="ja-JP" sz="1100">
              <a:solidFill>
                <a:schemeClr val="dk1"/>
              </a:solidFill>
              <a:effectLst/>
              <a:latin typeface="+mn-lt"/>
              <a:ea typeface="+mn-ea"/>
              <a:cs typeface="+mn-cs"/>
            </a:rPr>
            <a:t>普通交付税増額分を</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百万円積み立てたことによる増。</a:t>
          </a:r>
          <a:endParaRPr lang="ja-JP" altLang="ja-JP" sz="1400">
            <a:effectLst/>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岡山県和気町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12,871
12,520
144.21
10,370,548
9,748,512
579,801
5,778,671
9,957,672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13.0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ポイント改善したが、依然として類似団体の平均（</a:t>
          </a:r>
          <a:r>
            <a:rPr kumimoji="1" lang="en-US" altLang="ja-JP" sz="1100">
              <a:solidFill>
                <a:schemeClr val="dk1"/>
              </a:solidFill>
              <a:effectLst/>
              <a:latin typeface="+mn-lt"/>
              <a:ea typeface="+mn-ea"/>
              <a:cs typeface="+mn-cs"/>
            </a:rPr>
            <a:t>0.47</a:t>
          </a:r>
          <a:r>
            <a:rPr kumimoji="1" lang="ja-JP" altLang="ja-JP" sz="1100">
              <a:solidFill>
                <a:schemeClr val="dk1"/>
              </a:solidFill>
              <a:effectLst/>
              <a:latin typeface="+mn-lt"/>
              <a:ea typeface="+mn-ea"/>
              <a:cs typeface="+mn-cs"/>
            </a:rPr>
            <a:t>）を大きく下回っている。少子高齢化による人口減少や全国平均を上回る高齢化率（令和</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年１２月末　</a:t>
          </a:r>
          <a:r>
            <a:rPr kumimoji="1" lang="en-US" altLang="ja-JP" sz="1100">
              <a:solidFill>
                <a:schemeClr val="dk1"/>
              </a:solidFill>
              <a:effectLst/>
              <a:latin typeface="+mn-lt"/>
              <a:ea typeface="+mn-ea"/>
              <a:cs typeface="+mn-cs"/>
            </a:rPr>
            <a:t>40.89</a:t>
          </a:r>
          <a:r>
            <a:rPr kumimoji="1" lang="ja-JP" altLang="ja-JP" sz="1100">
              <a:solidFill>
                <a:schemeClr val="dk1"/>
              </a:solidFill>
              <a:effectLst/>
              <a:latin typeface="+mn-lt"/>
              <a:ea typeface="+mn-ea"/>
              <a:cs typeface="+mn-cs"/>
            </a:rPr>
            <a:t>％）等により財政基盤が弱く、徴税の大きな伸びが期待できない中、地方交付税や地方債に依存した財政運営となっている。ふるさと納税寄付金など、新たな自主財源の確保に積極的に取り組み、併せて事務事業の見直しや、合理化を進め、財政運営の健全化を図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94403</xdr:rowOff>
    </xdr:from>
    <xdr:to>
      <xdr:col>23</xdr:col>
      <xdr:colOff>133350</xdr:colOff>
      <xdr:row>44</xdr:row>
      <xdr:rowOff>100754</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438053"/>
          <a:ext cx="0" cy="1206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72831</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1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100754</xdr:rowOff>
    </xdr:from>
    <xdr:to>
      <xdr:col>24</xdr:col>
      <xdr:colOff>12700</xdr:colOff>
      <xdr:row>44</xdr:row>
      <xdr:rowOff>100754</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4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9330</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94403</xdr:rowOff>
    </xdr:from>
    <xdr:to>
      <xdr:col>24</xdr:col>
      <xdr:colOff>12700</xdr:colOff>
      <xdr:row>37</xdr:row>
      <xdr:rowOff>94403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143510</xdr:rowOff>
    </xdr:from>
    <xdr:to>
      <xdr:col>23</xdr:col>
      <xdr:colOff>133350</xdr:colOff>
      <xdr:row>43</xdr:row>
      <xdr:rowOff>159596</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flipV="1">
          <a:off x="4114800" y="7515860"/>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4673</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055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159596</xdr:rowOff>
    </xdr:from>
    <xdr:to>
      <xdr:col>23</xdr:col>
      <xdr:colOff>184150</xdr:colOff>
      <xdr:row>43</xdr:row>
      <xdr:rowOff>89746</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6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159596</xdr:rowOff>
    </xdr:from>
    <xdr:to>
      <xdr:col>19</xdr:col>
      <xdr:colOff>133350</xdr:colOff>
      <xdr:row>43</xdr:row>
      <xdr:rowOff>167640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3225800" y="75319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167640</xdr:rowOff>
    </xdr:from>
    <xdr:to>
      <xdr:col>19</xdr:col>
      <xdr:colOff>184150</xdr:colOff>
      <xdr:row>43</xdr:row>
      <xdr:rowOff>97790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107967</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37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167640</xdr:rowOff>
    </xdr:from>
    <xdr:to>
      <xdr:col>15</xdr:col>
      <xdr:colOff>82550</xdr:colOff>
      <xdr:row>43</xdr:row>
      <xdr:rowOff>167640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399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12277</xdr:rowOff>
    </xdr:from>
    <xdr:to>
      <xdr:col>15</xdr:col>
      <xdr:colOff>133350</xdr:colOff>
      <xdr:row>43</xdr:row>
      <xdr:rowOff>113877</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124054</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5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159596</xdr:rowOff>
    </xdr:from>
    <xdr:to>
      <xdr:col>11</xdr:col>
      <xdr:colOff>31750</xdr:colOff>
      <xdr:row>43</xdr:row>
      <xdr:rowOff>167640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319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4233</xdr:rowOff>
    </xdr:from>
    <xdr:to>
      <xdr:col>11</xdr:col>
      <xdr:colOff>82550</xdr:colOff>
      <xdr:row>43</xdr:row>
      <xdr:rowOff>105833</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116010</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92710</xdr:rowOff>
    </xdr:from>
    <xdr:to>
      <xdr:col>23</xdr:col>
      <xdr:colOff>184150</xdr:colOff>
      <xdr:row>44</xdr:row>
      <xdr:rowOff>22860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64787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43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108796</xdr:rowOff>
    </xdr:from>
    <xdr:to>
      <xdr:col>19</xdr:col>
      <xdr:colOff>184150</xdr:colOff>
      <xdr:row>44</xdr:row>
      <xdr:rowOff>38946</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23723</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6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116840</xdr:rowOff>
    </xdr:from>
    <xdr:to>
      <xdr:col>15</xdr:col>
      <xdr:colOff>133350</xdr:colOff>
      <xdr:row>44</xdr:row>
      <xdr:rowOff>46990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31767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116840</xdr:rowOff>
    </xdr:from>
    <xdr:to>
      <xdr:col>11</xdr:col>
      <xdr:colOff>82550</xdr:colOff>
      <xdr:row>44</xdr:row>
      <xdr:rowOff>46990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31767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108796</xdr:rowOff>
    </xdr:from>
    <xdr:to>
      <xdr:col>7</xdr:col>
      <xdr:colOff>31750</xdr:colOff>
      <xdr:row>44</xdr:row>
      <xdr:rowOff>38946</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23723</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し、類似団体の平均（</a:t>
          </a:r>
          <a:r>
            <a:rPr kumimoji="1" lang="en-US" altLang="ja-JP" sz="1100">
              <a:solidFill>
                <a:schemeClr val="dk1"/>
              </a:solidFill>
              <a:effectLst/>
              <a:latin typeface="+mn-lt"/>
              <a:ea typeface="+mn-ea"/>
              <a:cs typeface="+mn-cs"/>
            </a:rPr>
            <a:t>87.0</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を下回った</a:t>
          </a:r>
          <a:r>
            <a:rPr kumimoji="1" lang="ja-JP" altLang="ja-JP" sz="1100">
              <a:solidFill>
                <a:schemeClr val="dk1"/>
              </a:solidFill>
              <a:effectLst/>
              <a:latin typeface="+mn-lt"/>
              <a:ea typeface="+mn-ea"/>
              <a:cs typeface="+mn-cs"/>
            </a:rPr>
            <a:t>。比率</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となった要因は、補助費等の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11.4</a:t>
          </a:r>
          <a:r>
            <a:rPr kumimoji="1" lang="ja-JP" altLang="ja-JP" sz="1100">
              <a:solidFill>
                <a:schemeClr val="dk1"/>
              </a:solidFill>
              <a:effectLst/>
              <a:latin typeface="+mn-lt"/>
              <a:ea typeface="+mn-ea"/>
              <a:cs typeface="+mn-cs"/>
            </a:rPr>
            <a:t>％）、物件費</a:t>
          </a:r>
          <a:r>
            <a:rPr kumimoji="1" lang="ja-JP" altLang="en-US" sz="1100">
              <a:solidFill>
                <a:schemeClr val="dk1"/>
              </a:solidFill>
              <a:effectLst/>
              <a:latin typeface="+mn-lt"/>
              <a:ea typeface="+mn-ea"/>
              <a:cs typeface="+mn-cs"/>
            </a:rPr>
            <a:t>の減少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％）等が考えられる。今後も継続した経常一般財源の増額が難しく、依然厳しい状況が予想される。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16002</xdr:rowOff>
    </xdr:from>
    <xdr:to>
      <xdr:col>23</xdr:col>
      <xdr:colOff>133350</xdr:colOff>
      <xdr:row>65</xdr:row>
      <xdr:rowOff>128524</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9960102"/>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100601</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128524</xdr:rowOff>
    </xdr:from>
    <xdr:to>
      <xdr:col>24</xdr:col>
      <xdr:colOff>12700</xdr:colOff>
      <xdr:row>65</xdr:row>
      <xdr:rowOff>128524</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102379</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703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16002</xdr:rowOff>
    </xdr:from>
    <xdr:to>
      <xdr:col>24</xdr:col>
      <xdr:colOff>12700</xdr:colOff>
      <xdr:row>58</xdr:row>
      <xdr:rowOff>16002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996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124460</xdr:rowOff>
    </xdr:from>
    <xdr:to>
      <xdr:col>23</xdr:col>
      <xdr:colOff>133350</xdr:colOff>
      <xdr:row>59</xdr:row>
      <xdr:rowOff>155829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0240010"/>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59</xdr:row>
      <xdr:rowOff>89171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2047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117094</xdr:rowOff>
    </xdr:from>
    <xdr:to>
      <xdr:col>23</xdr:col>
      <xdr:colOff>184150</xdr:colOff>
      <xdr:row>60</xdr:row>
      <xdr:rowOff>47244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23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158369</xdr:rowOff>
    </xdr:from>
    <xdr:to>
      <xdr:col>19</xdr:col>
      <xdr:colOff>133350</xdr:colOff>
      <xdr:row>59</xdr:row>
      <xdr:rowOff>155829</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102469"/>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105029</xdr:rowOff>
    </xdr:from>
    <xdr:to>
      <xdr:col>19</xdr:col>
      <xdr:colOff>184150</xdr:colOff>
      <xdr:row>60</xdr:row>
      <xdr:rowOff>35179</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22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45356</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9989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158369</xdr:rowOff>
    </xdr:from>
    <xdr:to>
      <xdr:col>15</xdr:col>
      <xdr:colOff>82550</xdr:colOff>
      <xdr:row>59</xdr:row>
      <xdr:rowOff>3810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2336800" y="10102469"/>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59</xdr:row>
      <xdr:rowOff>64008</xdr:rowOff>
    </xdr:from>
    <xdr:to>
      <xdr:col>15</xdr:col>
      <xdr:colOff>133350</xdr:colOff>
      <xdr:row>59</xdr:row>
      <xdr:rowOff>165608</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179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150385</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265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3810</xdr:rowOff>
    </xdr:from>
    <xdr:to>
      <xdr:col>11</xdr:col>
      <xdr:colOff>31750</xdr:colOff>
      <xdr:row>59</xdr:row>
      <xdr:rowOff>129286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119360"/>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58</xdr:row>
      <xdr:rowOff>165481</xdr:rowOff>
    </xdr:from>
    <xdr:to>
      <xdr:col>11</xdr:col>
      <xdr:colOff>82550</xdr:colOff>
      <xdr:row>59</xdr:row>
      <xdr:rowOff>95631</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10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80408</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195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92964</xdr:rowOff>
    </xdr:from>
    <xdr:to>
      <xdr:col>7</xdr:col>
      <xdr:colOff>31750</xdr:colOff>
      <xdr:row>60</xdr:row>
      <xdr:rowOff>23114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20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7891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29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73660</xdr:rowOff>
    </xdr:from>
    <xdr:to>
      <xdr:col>23</xdr:col>
      <xdr:colOff>184150</xdr:colOff>
      <xdr:row>60</xdr:row>
      <xdr:rowOff>3810</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90187</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03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105029</xdr:rowOff>
    </xdr:from>
    <xdr:to>
      <xdr:col>19</xdr:col>
      <xdr:colOff>184150</xdr:colOff>
      <xdr:row>60</xdr:row>
      <xdr:rowOff>35179</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22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19956</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306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58</xdr:row>
      <xdr:rowOff>107569</xdr:rowOff>
    </xdr:from>
    <xdr:to>
      <xdr:col>15</xdr:col>
      <xdr:colOff>133350</xdr:colOff>
      <xdr:row>59</xdr:row>
      <xdr:rowOff>37719</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05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47896</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9820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124460</xdr:rowOff>
    </xdr:from>
    <xdr:to>
      <xdr:col>11</xdr:col>
      <xdr:colOff>82550</xdr:colOff>
      <xdr:row>59</xdr:row>
      <xdr:rowOff>54610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64787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983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78486</xdr:rowOff>
    </xdr:from>
    <xdr:to>
      <xdr:col>7</xdr:col>
      <xdr:colOff>31750</xdr:colOff>
      <xdr:row>60</xdr:row>
      <xdr:rowOff>8636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18813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996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[257,804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年度においては、人件費および物件費は昨年度と比較し増加したこと、また人口減少の影響もあり、人口１人当たりの人件費・物件費等決算額は前年度より</a:t>
          </a:r>
          <a:r>
            <a:rPr kumimoji="1" lang="en-US" altLang="ja-JP" sz="1100">
              <a:solidFill>
                <a:schemeClr val="dk1"/>
              </a:solidFill>
              <a:effectLst/>
              <a:latin typeface="+mn-lt"/>
              <a:ea typeface="+mn-ea"/>
              <a:cs typeface="+mn-cs"/>
            </a:rPr>
            <a:t>9.8</a:t>
          </a:r>
          <a:r>
            <a:rPr kumimoji="1" lang="ja-JP" altLang="ja-JP" sz="1100">
              <a:solidFill>
                <a:schemeClr val="dk1"/>
              </a:solidFill>
              <a:effectLst/>
              <a:latin typeface="+mn-lt"/>
              <a:ea typeface="+mn-ea"/>
              <a:cs typeface="+mn-cs"/>
            </a:rPr>
            <a:t>％の悪化となった。人口減少社会の今日において移住・定住人口及び交流人口の増加にむけて様々な施策を和気町では講じているところであり、今後も国県の補助制度を利用しながら一般財源の支出を抑え、経費削減に努めていく。</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79375</xdr:rowOff>
    </xdr:from>
    <xdr:to>
      <xdr:col>27</xdr:col>
      <xdr:colOff>184150</xdr:colOff>
      <xdr:row>90</xdr:row>
      <xdr:rowOff>79375</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161925</xdr:rowOff>
    </xdr:from>
    <xdr:to>
      <xdr:col>27</xdr:col>
      <xdr:colOff>184150</xdr:colOff>
      <xdr:row>86</xdr:row>
      <xdr:rowOff>161925</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73025</xdr:rowOff>
    </xdr:from>
    <xdr:to>
      <xdr:col>27</xdr:col>
      <xdr:colOff>184150</xdr:colOff>
      <xdr:row>83</xdr:row>
      <xdr:rowOff>73025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79</xdr:row>
      <xdr:rowOff>155575</xdr:rowOff>
    </xdr:from>
    <xdr:to>
      <xdr:col>27</xdr:col>
      <xdr:colOff>184150</xdr:colOff>
      <xdr:row>79</xdr:row>
      <xdr:rowOff>155575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158934</xdr:rowOff>
    </xdr:from>
    <xdr:to>
      <xdr:col>23</xdr:col>
      <xdr:colOff>133350</xdr:colOff>
      <xdr:row>89</xdr:row>
      <xdr:rowOff>60258</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874934"/>
          <a:ext cx="0" cy="14443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32335</xdr:rowOff>
    </xdr:from>
    <xdr:ext cx="762000" cy="25904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291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60258</xdr:rowOff>
    </xdr:from>
    <xdr:to>
      <xdr:col>24</xdr:col>
      <xdr:colOff>12700</xdr:colOff>
      <xdr:row>89</xdr:row>
      <xdr:rowOff>60258</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319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73861</xdr:rowOff>
    </xdr:from>
    <xdr:ext cx="762000" cy="25904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61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158934</xdr:rowOff>
    </xdr:from>
    <xdr:to>
      <xdr:col>24</xdr:col>
      <xdr:colOff>12700</xdr:colOff>
      <xdr:row>80</xdr:row>
      <xdr:rowOff>158934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874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47892</xdr:rowOff>
    </xdr:from>
    <xdr:to>
      <xdr:col>23</xdr:col>
      <xdr:colOff>133350</xdr:colOff>
      <xdr:row>82</xdr:row>
      <xdr:rowOff>117201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114800" y="14106792"/>
          <a:ext cx="838200" cy="69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44790</xdr:rowOff>
    </xdr:from>
    <xdr:ext cx="762000" cy="25904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3932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28263</xdr:rowOff>
    </xdr:from>
    <xdr:to>
      <xdr:col>23</xdr:col>
      <xdr:colOff>184150</xdr:colOff>
      <xdr:row>82</xdr:row>
      <xdr:rowOff>129863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408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152763</xdr:rowOff>
    </xdr:from>
    <xdr:to>
      <xdr:col>19</xdr:col>
      <xdr:colOff>133350</xdr:colOff>
      <xdr:row>82</xdr:row>
      <xdr:rowOff>47892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3225800" y="14040213"/>
          <a:ext cx="889000" cy="66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130339</xdr:rowOff>
    </xdr:from>
    <xdr:to>
      <xdr:col>19</xdr:col>
      <xdr:colOff>184150</xdr:colOff>
      <xdr:row>82</xdr:row>
      <xdr:rowOff>60489</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4017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70666</xdr:rowOff>
    </xdr:from>
    <xdr:ext cx="7366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3786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139190</xdr:rowOff>
    </xdr:from>
    <xdr:to>
      <xdr:col>15</xdr:col>
      <xdr:colOff>82550</xdr:colOff>
      <xdr:row>81</xdr:row>
      <xdr:rowOff>152763</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4026640"/>
          <a:ext cx="889000" cy="13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102552</xdr:rowOff>
    </xdr:from>
    <xdr:to>
      <xdr:col>15</xdr:col>
      <xdr:colOff>133350</xdr:colOff>
      <xdr:row>82</xdr:row>
      <xdr:rowOff>32702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399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17479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4076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117432</xdr:rowOff>
    </xdr:from>
    <xdr:to>
      <xdr:col>11</xdr:col>
      <xdr:colOff>31750</xdr:colOff>
      <xdr:row>81</xdr:row>
      <xdr:rowOff>139190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1447800" y="14004882"/>
          <a:ext cx="889000" cy="2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78336</xdr:rowOff>
    </xdr:from>
    <xdr:to>
      <xdr:col>11</xdr:col>
      <xdr:colOff>82550</xdr:colOff>
      <xdr:row>82</xdr:row>
      <xdr:rowOff>8486</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396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18663</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373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45845</xdr:rowOff>
    </xdr:from>
    <xdr:to>
      <xdr:col>7</xdr:col>
      <xdr:colOff>31750</xdr:colOff>
      <xdr:row>81</xdr:row>
      <xdr:rowOff>147445</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93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157622</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3702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66401</xdr:rowOff>
    </xdr:from>
    <xdr:to>
      <xdr:col>23</xdr:col>
      <xdr:colOff>184150</xdr:colOff>
      <xdr:row>82</xdr:row>
      <xdr:rowOff>168001</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4125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38478</xdr:rowOff>
    </xdr:from>
    <xdr:ext cx="762000" cy="259045"/>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4097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168542</xdr:rowOff>
    </xdr:from>
    <xdr:to>
      <xdr:col>19</xdr:col>
      <xdr:colOff>184150</xdr:colOff>
      <xdr:row>82</xdr:row>
      <xdr:rowOff>98692</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405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83469</xdr:rowOff>
    </xdr:from>
    <xdr:ext cx="7366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4142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101963</xdr:rowOff>
    </xdr:from>
    <xdr:to>
      <xdr:col>15</xdr:col>
      <xdr:colOff>133350</xdr:colOff>
      <xdr:row>82</xdr:row>
      <xdr:rowOff>32113</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398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42290</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375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88390</xdr:rowOff>
    </xdr:from>
    <xdr:to>
      <xdr:col>11</xdr:col>
      <xdr:colOff>82550</xdr:colOff>
      <xdr:row>82</xdr:row>
      <xdr:rowOff>18540</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397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3317</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40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66632</xdr:rowOff>
    </xdr:from>
    <xdr:to>
      <xdr:col>7</xdr:col>
      <xdr:colOff>31750</xdr:colOff>
      <xdr:row>81</xdr:row>
      <xdr:rowOff>168232</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3954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153009</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4040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給与水準の適正化、定員管理に努めている。前回数値より</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し、類似団体平均を大幅に下回った。今後も適正な定員管理を図っていく。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162278</xdr:rowOff>
    </xdr:from>
    <xdr:to>
      <xdr:col>81</xdr:col>
      <xdr:colOff>44450</xdr:colOff>
      <xdr:row>89</xdr:row>
      <xdr:rowOff>43039</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706828"/>
          <a:ext cx="0" cy="15952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15116</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27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43039</xdr:rowOff>
    </xdr:from>
    <xdr:to>
      <xdr:col>81</xdr:col>
      <xdr:colOff>133350</xdr:colOff>
      <xdr:row>89</xdr:row>
      <xdr:rowOff>43039</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30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77205</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45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162278</xdr:rowOff>
    </xdr:from>
    <xdr:to>
      <xdr:col>81</xdr:col>
      <xdr:colOff>133350</xdr:colOff>
      <xdr:row>79</xdr:row>
      <xdr:rowOff>162278</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70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119945</xdr:rowOff>
    </xdr:from>
    <xdr:to>
      <xdr:col>81</xdr:col>
      <xdr:colOff>44450</xdr:colOff>
      <xdr:row>83</xdr:row>
      <xdr:rowOff>160161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179800" y="14350295"/>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73677</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64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119945</xdr:rowOff>
    </xdr:from>
    <xdr:to>
      <xdr:col>77</xdr:col>
      <xdr:colOff>44450</xdr:colOff>
      <xdr:row>85</xdr:row>
      <xdr:rowOff>58561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5290800" y="14350295"/>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16527</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76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58561</xdr:rowOff>
    </xdr:from>
    <xdr:to>
      <xdr:col>72</xdr:col>
      <xdr:colOff>203200</xdr:colOff>
      <xdr:row>86</xdr:row>
      <xdr:rowOff>7761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4401800" y="1463181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88195</xdr:rowOff>
    </xdr:from>
    <xdr:to>
      <xdr:col>73</xdr:col>
      <xdr:colOff>44450</xdr:colOff>
      <xdr:row>86</xdr:row>
      <xdr:rowOff>18345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66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3122</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74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7761</xdr:rowOff>
    </xdr:from>
    <xdr:to>
      <xdr:col>68</xdr:col>
      <xdr:colOff>152400</xdr:colOff>
      <xdr:row>86</xdr:row>
      <xdr:rowOff>74789</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3512800" y="14752461"/>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74789</xdr:rowOff>
    </xdr:from>
    <xdr:to>
      <xdr:col>68</xdr:col>
      <xdr:colOff>203200</xdr:colOff>
      <xdr:row>86</xdr:row>
      <xdr:rowOff>4939</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64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15116</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41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47978</xdr:rowOff>
    </xdr:from>
    <xdr:to>
      <xdr:col>64</xdr:col>
      <xdr:colOff>152400</xdr:colOff>
      <xdr:row>85</xdr:row>
      <xdr:rowOff>149578</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159755</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39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109361</xdr:rowOff>
    </xdr:from>
    <xdr:to>
      <xdr:col>81</xdr:col>
      <xdr:colOff>95250</xdr:colOff>
      <xdr:row>84</xdr:row>
      <xdr:rowOff>39511</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33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125888</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184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69145</xdr:rowOff>
    </xdr:from>
    <xdr:to>
      <xdr:col>77</xdr:col>
      <xdr:colOff>95250</xdr:colOff>
      <xdr:row>83</xdr:row>
      <xdr:rowOff>170745</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9472</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068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7761</xdr:rowOff>
    </xdr:from>
    <xdr:to>
      <xdr:col>73</xdr:col>
      <xdr:colOff>44450</xdr:colOff>
      <xdr:row>85</xdr:row>
      <xdr:rowOff>109361</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58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119538</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34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128411</xdr:rowOff>
    </xdr:from>
    <xdr:to>
      <xdr:col>68</xdr:col>
      <xdr:colOff>203200</xdr:colOff>
      <xdr:row>86</xdr:row>
      <xdr:rowOff>58561</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70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43338</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78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23989</xdr:rowOff>
    </xdr:from>
    <xdr:to>
      <xdr:col>64</xdr:col>
      <xdr:colOff>152400</xdr:colOff>
      <xdr:row>86</xdr:row>
      <xdr:rowOff>125589</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76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110366</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85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職員数はほぼ横ばいであるが、数値が若干</a:t>
          </a:r>
          <a:r>
            <a:rPr kumimoji="1" lang="ja-JP" altLang="en-US" sz="1100">
              <a:solidFill>
                <a:schemeClr val="dk1"/>
              </a:solidFill>
              <a:effectLst/>
              <a:latin typeface="+mn-lt"/>
              <a:ea typeface="+mn-ea"/>
              <a:cs typeface="+mn-cs"/>
            </a:rPr>
            <a:t>減少し</a:t>
          </a:r>
          <a:r>
            <a:rPr kumimoji="1" lang="ja-JP" altLang="ja-JP" sz="1100">
              <a:solidFill>
                <a:schemeClr val="dk1"/>
              </a:solidFill>
              <a:effectLst/>
              <a:latin typeface="+mn-lt"/>
              <a:ea typeface="+mn-ea"/>
              <a:cs typeface="+mn-cs"/>
            </a:rPr>
            <a:t>た。</a:t>
          </a:r>
          <a:endParaRPr lang="ja-JP" altLang="ja-JP" sz="1400">
            <a:effectLst/>
          </a:endParaRPr>
        </a:p>
        <a:p>
          <a:r>
            <a:rPr kumimoji="1" lang="ja-JP" altLang="ja-JP" sz="1100">
              <a:solidFill>
                <a:schemeClr val="dk1"/>
              </a:solidFill>
              <a:effectLst/>
              <a:latin typeface="+mn-lt"/>
              <a:ea typeface="+mn-ea"/>
              <a:cs typeface="+mn-cs"/>
            </a:rPr>
            <a:t>　依然として類似団体平均と比べて職員が多い状態にあり、定員適正化計画に基づき、退職者に対し新規採用を抑制して規模に見合った職員数を目指しているところである。今後、住民サービスの低下を招かないよう注意しつつも、組織の抜本的な見直しを行い、さらなる職員削減に努め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6" name="テキスト ボックス 315">
          <a:extLst>
            <a:ext uri="{FF2B5EF4-FFF2-40B4-BE49-F238E27FC236}">
              <a16:creationId xmlns:a16="http://schemas.microsoft.com/office/drawing/2014/main" id="{00000000-0008-0000-0300-00003C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7" name="定員管理の状況グラフ枠">
          <a:extLst>
            <a:ext uri="{FF2B5EF4-FFF2-40B4-BE49-F238E27FC236}">
              <a16:creationId xmlns:a16="http://schemas.microsoft.com/office/drawing/2014/main" id="{00000000-0008-0000-0300-00003D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105168</xdr:rowOff>
    </xdr:from>
    <xdr:to>
      <xdr:col>81</xdr:col>
      <xdr:colOff>44450</xdr:colOff>
      <xdr:row>67</xdr:row>
      <xdr:rowOff>107587</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7018000" y="10049268"/>
          <a:ext cx="0" cy="15454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79664</xdr:rowOff>
    </xdr:from>
    <xdr:ext cx="762000" cy="259045"/>
    <xdr:sp macro="" textlink="">
      <xdr:nvSpPr>
        <xdr:cNvPr id="319" name="定員管理の状況最小値テキスト">
          <a:extLst>
            <a:ext uri="{FF2B5EF4-FFF2-40B4-BE49-F238E27FC236}">
              <a16:creationId xmlns:a16="http://schemas.microsoft.com/office/drawing/2014/main" id="{00000000-0008-0000-0300-00003F010000}"/>
            </a:ext>
          </a:extLst>
        </xdr:cNvPr>
        <xdr:cNvSpPr txBox="1"/>
      </xdr:nvSpPr>
      <xdr:spPr>
        <a:xfrm>
          <a:off x="17106900" y="1156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107587</xdr:rowOff>
    </xdr:from>
    <xdr:to>
      <xdr:col>81</xdr:col>
      <xdr:colOff>133350</xdr:colOff>
      <xdr:row>67</xdr:row>
      <xdr:rowOff>107587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929100" y="11594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20095</xdr:rowOff>
    </xdr:from>
    <xdr:ext cx="762000" cy="259045"/>
    <xdr:sp macro="" textlink="">
      <xdr:nvSpPr>
        <xdr:cNvPr id="321" name="定員管理の状況最大値テキスト">
          <a:extLst>
            <a:ext uri="{FF2B5EF4-FFF2-40B4-BE49-F238E27FC236}">
              <a16:creationId xmlns:a16="http://schemas.microsoft.com/office/drawing/2014/main" id="{00000000-0008-0000-0300-000041010000}"/>
            </a:ext>
          </a:extLst>
        </xdr:cNvPr>
        <xdr:cNvSpPr txBox="1"/>
      </xdr:nvSpPr>
      <xdr:spPr>
        <a:xfrm>
          <a:off x="17106900" y="979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105168</xdr:rowOff>
    </xdr:from>
    <xdr:to>
      <xdr:col>81</xdr:col>
      <xdr:colOff>133350</xdr:colOff>
      <xdr:row>58</xdr:row>
      <xdr:rowOff>105168</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929100" y="1004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32959</xdr:rowOff>
    </xdr:from>
    <xdr:to>
      <xdr:col>81</xdr:col>
      <xdr:colOff>44450</xdr:colOff>
      <xdr:row>62</xdr:row>
      <xdr:rowOff>46748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6179800" y="10662859"/>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18463</xdr:rowOff>
    </xdr:from>
    <xdr:ext cx="762000" cy="259045"/>
    <xdr:sp macro="" textlink="">
      <xdr:nvSpPr>
        <xdr:cNvPr id="324" name="定員管理の状況平均値テキスト">
          <a:extLst>
            <a:ext uri="{FF2B5EF4-FFF2-40B4-BE49-F238E27FC236}">
              <a16:creationId xmlns:a16="http://schemas.microsoft.com/office/drawing/2014/main" id="{00000000-0008-0000-0300-000044010000}"/>
            </a:ext>
          </a:extLst>
        </xdr:cNvPr>
        <xdr:cNvSpPr txBox="1"/>
      </xdr:nvSpPr>
      <xdr:spPr>
        <a:xfrm>
          <a:off x="17106900" y="10305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1936</xdr:rowOff>
    </xdr:from>
    <xdr:to>
      <xdr:col>81</xdr:col>
      <xdr:colOff>95250</xdr:colOff>
      <xdr:row>61</xdr:row>
      <xdr:rowOff>103536</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6967200" y="10460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18022</xdr:rowOff>
    </xdr:from>
    <xdr:to>
      <xdr:col>77</xdr:col>
      <xdr:colOff>44450</xdr:colOff>
      <xdr:row>62</xdr:row>
      <xdr:rowOff>46748</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5290800" y="10647922"/>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149255</xdr:rowOff>
    </xdr:from>
    <xdr:to>
      <xdr:col>77</xdr:col>
      <xdr:colOff>95250</xdr:colOff>
      <xdr:row>61</xdr:row>
      <xdr:rowOff>79405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6129000" y="1043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89582</xdr:rowOff>
    </xdr:from>
    <xdr:ext cx="7366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798800" y="10205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153851</xdr:rowOff>
    </xdr:from>
    <xdr:to>
      <xdr:col>72</xdr:col>
      <xdr:colOff>203200</xdr:colOff>
      <xdr:row>62</xdr:row>
      <xdr:rowOff>18022</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4401800" y="10612301"/>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119380</xdr:rowOff>
    </xdr:from>
    <xdr:to>
      <xdr:col>73</xdr:col>
      <xdr:colOff>44450</xdr:colOff>
      <xdr:row>61</xdr:row>
      <xdr:rowOff>49530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5240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59707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909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135467</xdr:rowOff>
    </xdr:from>
    <xdr:to>
      <xdr:col>68</xdr:col>
      <xdr:colOff>152400</xdr:colOff>
      <xdr:row>61</xdr:row>
      <xdr:rowOff>153851</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3512800" y="10593917"/>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106741</xdr:rowOff>
    </xdr:from>
    <xdr:to>
      <xdr:col>68</xdr:col>
      <xdr:colOff>203200</xdr:colOff>
      <xdr:row>61</xdr:row>
      <xdr:rowOff>36891</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4351000" y="1039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47068</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020800" y="10162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73418</xdr:rowOff>
    </xdr:from>
    <xdr:to>
      <xdr:col>64</xdr:col>
      <xdr:colOff>152400</xdr:colOff>
      <xdr:row>61</xdr:row>
      <xdr:rowOff>3568</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3462000" y="1036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13745</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131800" y="1012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153609</xdr:rowOff>
    </xdr:from>
    <xdr:to>
      <xdr:col>81</xdr:col>
      <xdr:colOff>95250</xdr:colOff>
      <xdr:row>62</xdr:row>
      <xdr:rowOff>83759</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6967200" y="10612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125686</xdr:rowOff>
    </xdr:from>
    <xdr:ext cx="762000" cy="259045"/>
    <xdr:sp macro="" textlink="">
      <xdr:nvSpPr>
        <xdr:cNvPr id="343" name="定員管理の状況該当値テキスト">
          <a:extLst>
            <a:ext uri="{FF2B5EF4-FFF2-40B4-BE49-F238E27FC236}">
              <a16:creationId xmlns:a16="http://schemas.microsoft.com/office/drawing/2014/main" id="{00000000-0008-0000-0300-000057010000}"/>
            </a:ext>
          </a:extLst>
        </xdr:cNvPr>
        <xdr:cNvSpPr txBox="1"/>
      </xdr:nvSpPr>
      <xdr:spPr>
        <a:xfrm>
          <a:off x="17106900" y="10584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167398</xdr:rowOff>
    </xdr:from>
    <xdr:to>
      <xdr:col>77</xdr:col>
      <xdr:colOff>95250</xdr:colOff>
      <xdr:row>62</xdr:row>
      <xdr:rowOff>97548</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6129000" y="1062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82325</xdr:rowOff>
    </xdr:from>
    <xdr:ext cx="7366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798800" y="1071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138672</xdr:rowOff>
    </xdr:from>
    <xdr:to>
      <xdr:col>73</xdr:col>
      <xdr:colOff>44450</xdr:colOff>
      <xdr:row>62</xdr:row>
      <xdr:rowOff>68822</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5240000" y="105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53599</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4909800" y="10683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103051</xdr:rowOff>
    </xdr:from>
    <xdr:to>
      <xdr:col>68</xdr:col>
      <xdr:colOff>203200</xdr:colOff>
      <xdr:row>62</xdr:row>
      <xdr:rowOff>33201</xdr:rowOff>
    </xdr:to>
    <xdr:sp macro="" textlink="">
      <xdr:nvSpPr>
        <xdr:cNvPr id="348" name="楕円 347">
          <a:extLst>
            <a:ext uri="{FF2B5EF4-FFF2-40B4-BE49-F238E27FC236}">
              <a16:creationId xmlns:a16="http://schemas.microsoft.com/office/drawing/2014/main" id="{00000000-0008-0000-0300-00005C010000}"/>
            </a:ext>
          </a:extLst>
        </xdr:cNvPr>
        <xdr:cNvSpPr/>
      </xdr:nvSpPr>
      <xdr:spPr>
        <a:xfrm>
          <a:off x="14351000" y="1056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17978</xdr:rowOff>
    </xdr:from>
    <xdr:ext cx="762000" cy="25904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4020800" y="1064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84667</xdr:rowOff>
    </xdr:from>
    <xdr:to>
      <xdr:col>64</xdr:col>
      <xdr:colOff>152400</xdr:colOff>
      <xdr:row>62</xdr:row>
      <xdr:rowOff>14817</xdr:rowOff>
    </xdr:to>
    <xdr:sp macro="" textlink="">
      <xdr:nvSpPr>
        <xdr:cNvPr id="350" name="楕円 349">
          <a:extLst>
            <a:ext uri="{FF2B5EF4-FFF2-40B4-BE49-F238E27FC236}">
              <a16:creationId xmlns:a16="http://schemas.microsoft.com/office/drawing/2014/main" id="{00000000-0008-0000-0300-00005E010000}"/>
            </a:ext>
          </a:extLst>
        </xdr:cNvPr>
        <xdr:cNvSpPr/>
      </xdr:nvSpPr>
      <xdr:spPr>
        <a:xfrm>
          <a:off x="13462000" y="1054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171044</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3131800" y="1062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前年度と比べて</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り</a:t>
          </a:r>
          <a:r>
            <a:rPr kumimoji="1" lang="ja-JP" altLang="ja-JP" sz="1100">
              <a:solidFill>
                <a:schemeClr val="dk1"/>
              </a:solidFill>
              <a:effectLst/>
              <a:latin typeface="+mn-lt"/>
              <a:ea typeface="+mn-ea"/>
              <a:cs typeface="+mn-cs"/>
            </a:rPr>
            <a:t>、類似団体の平均を下回った。</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年度は地方債借入額が前年度比</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162,183</a:t>
          </a:r>
          <a:r>
            <a:rPr kumimoji="1" lang="ja-JP" altLang="ja-JP" sz="1100">
              <a:solidFill>
                <a:schemeClr val="dk1"/>
              </a:solidFill>
              <a:effectLst/>
              <a:latin typeface="+mn-lt"/>
              <a:ea typeface="+mn-ea"/>
              <a:cs typeface="+mn-cs"/>
            </a:rPr>
            <a:t>千円となり、地方債残高は増加したが、今後もより交付税算入率の高い臨時財政対策債、辺地対策事業債、過疎対策事業債などの地方債を活用し、将来負担の軽減に努める。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7" name="テキスト ボックス 376">
          <a:extLst>
            <a:ext uri="{FF2B5EF4-FFF2-40B4-BE49-F238E27FC236}">
              <a16:creationId xmlns:a16="http://schemas.microsoft.com/office/drawing/2014/main" id="{00000000-0008-0000-0300-000079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157843</xdr:rowOff>
    </xdr:from>
    <xdr:to>
      <xdr:col>81</xdr:col>
      <xdr:colOff>44450</xdr:colOff>
      <xdr:row>45</xdr:row>
      <xdr:rowOff>154517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330043"/>
          <a:ext cx="0" cy="15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126594</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154517</xdr:rowOff>
    </xdr:from>
    <xdr:to>
      <xdr:col>81</xdr:col>
      <xdr:colOff>133350</xdr:colOff>
      <xdr:row>45</xdr:row>
      <xdr:rowOff>154517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72770</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157843</xdr:rowOff>
    </xdr:from>
    <xdr:to>
      <xdr:col>81</xdr:col>
      <xdr:colOff>133350</xdr:colOff>
      <xdr:row>36</xdr:row>
      <xdr:rowOff>157843</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92528</xdr:rowOff>
    </xdr:from>
    <xdr:to>
      <xdr:col>81</xdr:col>
      <xdr:colOff>44450</xdr:colOff>
      <xdr:row>41</xdr:row>
      <xdr:rowOff>13002</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6179800" y="6950528"/>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128710</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1512</xdr:rowOff>
    </xdr:from>
    <xdr:to>
      <xdr:col>77</xdr:col>
      <xdr:colOff>44450</xdr:colOff>
      <xdr:row>41</xdr:row>
      <xdr:rowOff>13002</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5290800" y="70309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19655</xdr:rowOff>
    </xdr:from>
    <xdr:to>
      <xdr:col>77</xdr:col>
      <xdr:colOff>95250</xdr:colOff>
      <xdr:row>41</xdr:row>
      <xdr:rowOff>121255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106032</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1512</xdr:rowOff>
    </xdr:from>
    <xdr:to>
      <xdr:col>72</xdr:col>
      <xdr:colOff>203200</xdr:colOff>
      <xdr:row>41</xdr:row>
      <xdr:rowOff>47474</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4401800" y="7030962"/>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8165</xdr:rowOff>
    </xdr:from>
    <xdr:to>
      <xdr:col>73</xdr:col>
      <xdr:colOff>44450</xdr:colOff>
      <xdr:row>41</xdr:row>
      <xdr:rowOff>109765</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94542</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47474</xdr:rowOff>
    </xdr:from>
    <xdr:to>
      <xdr:col>68</xdr:col>
      <xdr:colOff>152400</xdr:colOff>
      <xdr:row>42</xdr:row>
      <xdr:rowOff>59872</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3512800" y="7076924"/>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96960</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31145</xdr:rowOff>
    </xdr:from>
    <xdr:to>
      <xdr:col>64</xdr:col>
      <xdr:colOff>152400</xdr:colOff>
      <xdr:row>41</xdr:row>
      <xdr:rowOff>132745</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706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142922</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682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41728</xdr:rowOff>
    </xdr:from>
    <xdr:to>
      <xdr:col>81</xdr:col>
      <xdr:colOff>95250</xdr:colOff>
      <xdr:row>40</xdr:row>
      <xdr:rowOff>143328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58255</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133652</xdr:rowOff>
    </xdr:from>
    <xdr:to>
      <xdr:col>77</xdr:col>
      <xdr:colOff>95250</xdr:colOff>
      <xdr:row>41</xdr:row>
      <xdr:rowOff>63802</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73979</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6760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122162</xdr:rowOff>
    </xdr:from>
    <xdr:to>
      <xdr:col>73</xdr:col>
      <xdr:colOff>44450</xdr:colOff>
      <xdr:row>41</xdr:row>
      <xdr:rowOff>52312</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62489</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168124</xdr:rowOff>
    </xdr:from>
    <xdr:to>
      <xdr:col>68</xdr:col>
      <xdr:colOff>203200</xdr:colOff>
      <xdr:row>41</xdr:row>
      <xdr:rowOff>98274</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83051</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71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9072</xdr:rowOff>
    </xdr:from>
    <xdr:to>
      <xdr:col>64</xdr:col>
      <xdr:colOff>152400</xdr:colOff>
      <xdr:row>42</xdr:row>
      <xdr:rowOff>110672</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95449</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5.9%</a:t>
          </a:r>
          <a:r>
            <a:rPr kumimoji="1" lang="ja-JP" altLang="ja-JP" sz="1100">
              <a:solidFill>
                <a:schemeClr val="dk1"/>
              </a:solidFill>
              <a:effectLst/>
              <a:latin typeface="+mn-lt"/>
              <a:ea typeface="+mn-ea"/>
              <a:cs typeface="+mn-cs"/>
            </a:rPr>
            <a:t>となり改善の兆しが見られるが、依然として類似団体平均</a:t>
          </a:r>
          <a:r>
            <a:rPr kumimoji="1" lang="en-US" altLang="ja-JP" sz="1100">
              <a:solidFill>
                <a:schemeClr val="dk1"/>
              </a:solidFill>
              <a:effectLst/>
              <a:latin typeface="+mn-lt"/>
              <a:ea typeface="+mn-ea"/>
              <a:cs typeface="+mn-cs"/>
            </a:rPr>
            <a:t>0.0</a:t>
          </a:r>
          <a:r>
            <a:rPr kumimoji="1" lang="ja-JP" altLang="ja-JP" sz="1100">
              <a:solidFill>
                <a:schemeClr val="dk1"/>
              </a:solidFill>
              <a:effectLst/>
              <a:latin typeface="+mn-lt"/>
              <a:ea typeface="+mn-ea"/>
              <a:cs typeface="+mn-cs"/>
            </a:rPr>
            <a:t>％を大きく上回っている。前年度の将来負担比率の改善は、公営企業債等繰入額等が減少したことが主な要因として考えられる。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121255</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214"/>
          <a:ext cx="0" cy="15799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93332</xdr:rowOff>
    </xdr:from>
    <xdr:ext cx="762000" cy="25904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86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121255</xdr:rowOff>
    </xdr:from>
    <xdr:to>
      <xdr:col>81</xdr:col>
      <xdr:colOff>133350</xdr:colOff>
      <xdr:row>22</xdr:row>
      <xdr:rowOff>121255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893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62290</xdr:rowOff>
    </xdr:from>
    <xdr:to>
      <xdr:col>81</xdr:col>
      <xdr:colOff>44450</xdr:colOff>
      <xdr:row>14</xdr:row>
      <xdr:rowOff>130084</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6179800" y="2462590"/>
          <a:ext cx="838200" cy="67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130084</xdr:rowOff>
    </xdr:from>
    <xdr:to>
      <xdr:col>77</xdr:col>
      <xdr:colOff>44450</xdr:colOff>
      <xdr:row>15</xdr:row>
      <xdr:rowOff>82731</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5290800" y="2530384"/>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82731</xdr:rowOff>
    </xdr:from>
    <xdr:to>
      <xdr:col>72</xdr:col>
      <xdr:colOff>203200</xdr:colOff>
      <xdr:row>15</xdr:row>
      <xdr:rowOff>136737</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4401800" y="2654481"/>
          <a:ext cx="889000" cy="5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136737</xdr:rowOff>
    </xdr:from>
    <xdr:to>
      <xdr:col>68</xdr:col>
      <xdr:colOff>152400</xdr:colOff>
      <xdr:row>16</xdr:row>
      <xdr:rowOff>114663</xdr:rowOff>
    </xdr:to>
    <xdr:cxnSp macro="">
      <xdr:nvCxnSpPr>
        <xdr:cNvPr id="460" name="直線コネクタ 459">
          <a:extLst>
            <a:ext uri="{FF2B5EF4-FFF2-40B4-BE49-F238E27FC236}">
              <a16:creationId xmlns:a16="http://schemas.microsoft.com/office/drawing/2014/main" id="{00000000-0008-0000-0300-0000CC010000}"/>
            </a:ext>
          </a:extLst>
        </xdr:cNvPr>
        <xdr:cNvCxnSpPr/>
      </xdr:nvCxnSpPr>
      <xdr:spPr>
        <a:xfrm flipV="1">
          <a:off x="13512800" y="2708487"/>
          <a:ext cx="8890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131233</xdr:rowOff>
    </xdr:from>
    <xdr:to>
      <xdr:col>68</xdr:col>
      <xdr:colOff>203200</xdr:colOff>
      <xdr:row>14</xdr:row>
      <xdr:rowOff>61383</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36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71560</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12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132140</xdr:rowOff>
    </xdr:from>
    <xdr:to>
      <xdr:col>64</xdr:col>
      <xdr:colOff>152400</xdr:colOff>
      <xdr:row>15</xdr:row>
      <xdr:rowOff>62290</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5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72467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301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11490</xdr:rowOff>
    </xdr:from>
    <xdr:to>
      <xdr:col>81</xdr:col>
      <xdr:colOff>95250</xdr:colOff>
      <xdr:row>14</xdr:row>
      <xdr:rowOff>113090</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967200" y="241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155017</xdr:rowOff>
    </xdr:from>
    <xdr:ext cx="762000" cy="259045"/>
    <xdr:sp macro="" textlink="">
      <xdr:nvSpPr>
        <xdr:cNvPr id="471" name="将来負担の状況該当値テキスト">
          <a:extLst>
            <a:ext uri="{FF2B5EF4-FFF2-40B4-BE49-F238E27FC236}">
              <a16:creationId xmlns:a16="http://schemas.microsoft.com/office/drawing/2014/main" id="{00000000-0008-0000-0300-0000D7010000}"/>
            </a:ext>
          </a:extLst>
        </xdr:cNvPr>
        <xdr:cNvSpPr txBox="1"/>
      </xdr:nvSpPr>
      <xdr:spPr>
        <a:xfrm>
          <a:off x="17106900" y="238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79284</xdr:rowOff>
    </xdr:from>
    <xdr:to>
      <xdr:col>77</xdr:col>
      <xdr:colOff>95250</xdr:colOff>
      <xdr:row>15</xdr:row>
      <xdr:rowOff>9434</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6129000" y="247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165661</xdr:rowOff>
    </xdr:from>
    <xdr:ext cx="7366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5798800" y="2565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31931</xdr:rowOff>
    </xdr:from>
    <xdr:to>
      <xdr:col>73</xdr:col>
      <xdr:colOff>44450</xdr:colOff>
      <xdr:row>15</xdr:row>
      <xdr:rowOff>133531</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5240000" y="260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118308</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909800" y="2690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4351000" y="265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864</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4020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63863</xdr:rowOff>
    </xdr:from>
    <xdr:to>
      <xdr:col>64</xdr:col>
      <xdr:colOff>152400</xdr:colOff>
      <xdr:row>16</xdr:row>
      <xdr:rowOff>165463</xdr:rowOff>
    </xdr:to>
    <xdr:sp macro="" textlink="">
      <xdr:nvSpPr>
        <xdr:cNvPr id="478" name="楕円 477">
          <a:extLst>
            <a:ext uri="{FF2B5EF4-FFF2-40B4-BE49-F238E27FC236}">
              <a16:creationId xmlns:a16="http://schemas.microsoft.com/office/drawing/2014/main" id="{00000000-0008-0000-0300-0000DE010000}"/>
            </a:ext>
          </a:extLst>
        </xdr:cNvPr>
        <xdr:cNvSpPr/>
      </xdr:nvSpPr>
      <xdr:spPr>
        <a:xfrm>
          <a:off x="13462000" y="280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150240</xdr:rowOff>
    </xdr:from>
    <xdr:ext cx="762000" cy="259045"/>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13131800" y="289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岡山県和気町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12,871
12,520
144.21
10,370,548
9,748,512
579,801
5,778,671
9,957,672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13.0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増加した。岡山県の平均と比較しても経常収支比率に占める割合は依然として低くなっている。今後も引き続き、一部事務組合の人件費充当分の負担金や、公営企業会計の人件費に充当する繰出金などの、人件費に準ずる費用を含めた人件費関係全体について抑制していく。また、総合計画に基づき組織のスリム化、職員の適正配置を図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6" name="人件費グラフ枠">
          <a:extLst>
            <a:ext uri="{FF2B5EF4-FFF2-40B4-BE49-F238E27FC236}">
              <a16:creationId xmlns:a16="http://schemas.microsoft.com/office/drawing/2014/main" id="{00000000-0008-0000-0400-000038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81280</xdr:rowOff>
    </xdr:from>
    <xdr:to>
      <xdr:col>24</xdr:col>
      <xdr:colOff>25400</xdr:colOff>
      <xdr:row>41</xdr:row>
      <xdr:rowOff>58420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flipV="1">
          <a:off x="4826000" y="573913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30497</xdr:rowOff>
    </xdr:from>
    <xdr:ext cx="762000" cy="259045"/>
    <xdr:sp macro="" textlink="">
      <xdr:nvSpPr>
        <xdr:cNvPr id="58" name="人件費最小値テキスト">
          <a:extLst>
            <a:ext uri="{FF2B5EF4-FFF2-40B4-BE49-F238E27FC236}">
              <a16:creationId xmlns:a16="http://schemas.microsoft.com/office/drawing/2014/main" id="{00000000-0008-0000-0400-00003A000000}"/>
            </a:ext>
          </a:extLst>
        </xdr:cNvPr>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58420</xdr:rowOff>
    </xdr:from>
    <xdr:to>
      <xdr:col>24</xdr:col>
      <xdr:colOff>114300</xdr:colOff>
      <xdr:row>41</xdr:row>
      <xdr:rowOff>58420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167657</xdr:rowOff>
    </xdr:from>
    <xdr:ext cx="762000" cy="259045"/>
    <xdr:sp macro="" textlink="">
      <xdr:nvSpPr>
        <xdr:cNvPr id="60" name="人件費最大値テキスト">
          <a:extLst>
            <a:ext uri="{FF2B5EF4-FFF2-40B4-BE49-F238E27FC236}">
              <a16:creationId xmlns:a16="http://schemas.microsoft.com/office/drawing/2014/main" id="{00000000-0008-0000-0400-00003C000000}"/>
            </a:ext>
          </a:extLst>
        </xdr:cNvPr>
        <xdr:cNvSpPr txBox="1"/>
      </xdr:nvSpPr>
      <xdr:spPr>
        <a:xfrm>
          <a:off x="4914900" y="548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81280</xdr:rowOff>
    </xdr:from>
    <xdr:to>
      <xdr:col>24</xdr:col>
      <xdr:colOff>114300</xdr:colOff>
      <xdr:row>33</xdr:row>
      <xdr:rowOff>81280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5739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46990</xdr:rowOff>
    </xdr:from>
    <xdr:to>
      <xdr:col>24</xdr:col>
      <xdr:colOff>25400</xdr:colOff>
      <xdr:row>35</xdr:row>
      <xdr:rowOff>98425</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3987800" y="604774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42562</xdr:rowOff>
    </xdr:from>
    <xdr:ext cx="762000" cy="259045"/>
    <xdr:sp macro="" textlink="">
      <xdr:nvSpPr>
        <xdr:cNvPr id="63" name="人件費平均値テキスト">
          <a:extLst>
            <a:ext uri="{FF2B5EF4-FFF2-40B4-BE49-F238E27FC236}">
              <a16:creationId xmlns:a16="http://schemas.microsoft.com/office/drawing/2014/main" id="{00000000-0008-0000-0400-00003F000000}"/>
            </a:ext>
          </a:extLst>
        </xdr:cNvPr>
        <xdr:cNvSpPr txBox="1"/>
      </xdr:nvSpPr>
      <xdr:spPr>
        <a:xfrm>
          <a:off x="4914900" y="604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70485</xdr:rowOff>
    </xdr:from>
    <xdr:to>
      <xdr:col>24</xdr:col>
      <xdr:colOff>76200</xdr:colOff>
      <xdr:row>36</xdr:row>
      <xdr:rowOff>635</xdr:rowOff>
    </xdr:to>
    <xdr:sp macro="" textlink="">
      <xdr:nvSpPr>
        <xdr:cNvPr id="64" name="フローチャート: 判断 63">
          <a:extLst>
            <a:ext uri="{FF2B5EF4-FFF2-40B4-BE49-F238E27FC236}">
              <a16:creationId xmlns:a16="http://schemas.microsoft.com/office/drawing/2014/main" id="{00000000-0008-0000-0400-000040000000}"/>
            </a:ext>
          </a:extLst>
        </xdr:cNvPr>
        <xdr:cNvSpPr/>
      </xdr:nvSpPr>
      <xdr:spPr>
        <a:xfrm>
          <a:off x="47752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144145</xdr:rowOff>
    </xdr:from>
    <xdr:to>
      <xdr:col>19</xdr:col>
      <xdr:colOff>187325</xdr:colOff>
      <xdr:row>35</xdr:row>
      <xdr:rowOff>46990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3098800" y="597344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13335</xdr:rowOff>
    </xdr:from>
    <xdr:to>
      <xdr:col>20</xdr:col>
      <xdr:colOff>38100</xdr:colOff>
      <xdr:row>35</xdr:row>
      <xdr:rowOff>114935</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3937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99712</xdr:rowOff>
    </xdr:from>
    <xdr:ext cx="736600" cy="259045"/>
    <xdr:sp macro="" textlink="">
      <xdr:nvSpPr>
        <xdr:cNvPr id="67" name="テキスト ボックス 66">
          <a:extLst>
            <a:ext uri="{FF2B5EF4-FFF2-40B4-BE49-F238E27FC236}">
              <a16:creationId xmlns:a16="http://schemas.microsoft.com/office/drawing/2014/main" id="{00000000-0008-0000-0400-000043000000}"/>
            </a:ext>
          </a:extLst>
        </xdr:cNvPr>
        <xdr:cNvSpPr txBox="1"/>
      </xdr:nvSpPr>
      <xdr:spPr>
        <a:xfrm>
          <a:off x="3606800" y="6100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144145</xdr:rowOff>
    </xdr:from>
    <xdr:to>
      <xdr:col>15</xdr:col>
      <xdr:colOff>98425</xdr:colOff>
      <xdr:row>35</xdr:row>
      <xdr:rowOff>46990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flipV="1">
          <a:off x="2209800" y="597344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156210</xdr:rowOff>
    </xdr:from>
    <xdr:to>
      <xdr:col>15</xdr:col>
      <xdr:colOff>149225</xdr:colOff>
      <xdr:row>35</xdr:row>
      <xdr:rowOff>86360</xdr:rowOff>
    </xdr:to>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3048000" y="598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71137</xdr:rowOff>
    </xdr:from>
    <xdr:ext cx="762000" cy="259045"/>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2717800" y="607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46990</xdr:rowOff>
    </xdr:from>
    <xdr:to>
      <xdr:col>11</xdr:col>
      <xdr:colOff>9525</xdr:colOff>
      <xdr:row>35</xdr:row>
      <xdr:rowOff>155575</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1320800" y="604774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133350</xdr:rowOff>
    </xdr:from>
    <xdr:to>
      <xdr:col>11</xdr:col>
      <xdr:colOff>60325</xdr:colOff>
      <xdr:row>35</xdr:row>
      <xdr:rowOff>63500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2159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73677</xdr:rowOff>
    </xdr:from>
    <xdr:ext cx="7620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1828800" y="57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30480</xdr:rowOff>
    </xdr:from>
    <xdr:to>
      <xdr:col>6</xdr:col>
      <xdr:colOff>171450</xdr:colOff>
      <xdr:row>35</xdr:row>
      <xdr:rowOff>132080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27000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142257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939800" y="580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47625</xdr:rowOff>
    </xdr:from>
    <xdr:to>
      <xdr:col>24</xdr:col>
      <xdr:colOff>76200</xdr:colOff>
      <xdr:row>35</xdr:row>
      <xdr:rowOff>149225</xdr:rowOff>
    </xdr:to>
    <xdr:sp macro="" textlink="">
      <xdr:nvSpPr>
        <xdr:cNvPr id="81" name="楕円 80">
          <a:extLst>
            <a:ext uri="{FF2B5EF4-FFF2-40B4-BE49-F238E27FC236}">
              <a16:creationId xmlns:a16="http://schemas.microsoft.com/office/drawing/2014/main" id="{00000000-0008-0000-0400-000051000000}"/>
            </a:ext>
          </a:extLst>
        </xdr:cNvPr>
        <xdr:cNvSpPr/>
      </xdr:nvSpPr>
      <xdr:spPr>
        <a:xfrm>
          <a:off x="4775200" y="604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64152</xdr:rowOff>
    </xdr:from>
    <xdr:ext cx="762000" cy="259045"/>
    <xdr:sp macro="" textlink="">
      <xdr:nvSpPr>
        <xdr:cNvPr id="82" name="人件費該当値テキスト">
          <a:extLst>
            <a:ext uri="{FF2B5EF4-FFF2-40B4-BE49-F238E27FC236}">
              <a16:creationId xmlns:a16="http://schemas.microsoft.com/office/drawing/2014/main" id="{00000000-0008-0000-0400-000052000000}"/>
            </a:ext>
          </a:extLst>
        </xdr:cNvPr>
        <xdr:cNvSpPr txBox="1"/>
      </xdr:nvSpPr>
      <xdr:spPr>
        <a:xfrm>
          <a:off x="4914900" y="589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167640</xdr:rowOff>
    </xdr:from>
    <xdr:to>
      <xdr:col>20</xdr:col>
      <xdr:colOff>38100</xdr:colOff>
      <xdr:row>35</xdr:row>
      <xdr:rowOff>97790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3937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107967</xdr:rowOff>
    </xdr:from>
    <xdr:ext cx="7366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3606800" y="576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93345</xdr:rowOff>
    </xdr:from>
    <xdr:to>
      <xdr:col>15</xdr:col>
      <xdr:colOff>149225</xdr:colOff>
      <xdr:row>35</xdr:row>
      <xdr:rowOff>23495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048000" y="592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33672</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717800" y="5691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167640</xdr:rowOff>
    </xdr:from>
    <xdr:to>
      <xdr:col>11</xdr:col>
      <xdr:colOff>60325</xdr:colOff>
      <xdr:row>35</xdr:row>
      <xdr:rowOff>97790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159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82567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828800" y="608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104775</xdr:rowOff>
    </xdr:from>
    <xdr:to>
      <xdr:col>6</xdr:col>
      <xdr:colOff>171450</xdr:colOff>
      <xdr:row>36</xdr:row>
      <xdr:rowOff>34925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270000" y="610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19702</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939800" y="6191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1" name="正方形/長方形 90">
          <a:extLst>
            <a:ext uri="{FF2B5EF4-FFF2-40B4-BE49-F238E27FC236}">
              <a16:creationId xmlns:a16="http://schemas.microsoft.com/office/drawing/2014/main" id="{00000000-0008-0000-0400-00005B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2" name="正方形/長方形 91">
          <a:extLst>
            <a:ext uri="{FF2B5EF4-FFF2-40B4-BE49-F238E27FC236}">
              <a16:creationId xmlns:a16="http://schemas.microsoft.com/office/drawing/2014/main" id="{00000000-0008-0000-0400-00005C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1" name="テキスト ボックス 100">
          <a:extLst>
            <a:ext uri="{FF2B5EF4-FFF2-40B4-BE49-F238E27FC236}">
              <a16:creationId xmlns:a16="http://schemas.microsoft.com/office/drawing/2014/main" id="{00000000-0008-0000-0400-000065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a:t>
          </a:r>
          <a:r>
            <a:rPr kumimoji="1" lang="ja-JP" altLang="en-US" sz="1100">
              <a:solidFill>
                <a:schemeClr val="dk1"/>
              </a:solidFill>
              <a:effectLst/>
              <a:latin typeface="+mn-lt"/>
              <a:ea typeface="+mn-ea"/>
              <a:cs typeface="+mn-cs"/>
            </a:rPr>
            <a:t>引き続き</a:t>
          </a:r>
          <a:r>
            <a:rPr kumimoji="1" lang="ja-JP" altLang="ja-JP" sz="1100">
              <a:solidFill>
                <a:schemeClr val="dk1"/>
              </a:solidFill>
              <a:effectLst/>
              <a:latin typeface="+mn-lt"/>
              <a:ea typeface="+mn-ea"/>
              <a:cs typeface="+mn-cs"/>
            </a:rPr>
            <a:t>物価高や光熱水費の増加などの要因もあり、今後も社会情勢等に注視する必要がある。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2" name="テキスト ボックス 101">
          <a:extLst>
            <a:ext uri="{FF2B5EF4-FFF2-40B4-BE49-F238E27FC236}">
              <a16:creationId xmlns:a16="http://schemas.microsoft.com/office/drawing/2014/main" id="{00000000-0008-0000-0400-000066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3" name="直線コネクタ 102">
          <a:extLst>
            <a:ext uri="{FF2B5EF4-FFF2-40B4-BE49-F238E27FC236}">
              <a16:creationId xmlns:a16="http://schemas.microsoft.com/office/drawing/2014/main" id="{00000000-0008-0000-0400-000067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10414</xdr:rowOff>
    </xdr:from>
    <xdr:to>
      <xdr:col>82</xdr:col>
      <xdr:colOff>107950</xdr:colOff>
      <xdr:row>19</xdr:row>
      <xdr:rowOff>88138</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39264"/>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60215</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31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19</xdr:row>
      <xdr:rowOff>88138</xdr:rowOff>
    </xdr:from>
    <xdr:to>
      <xdr:col>82</xdr:col>
      <xdr:colOff>196850</xdr:colOff>
      <xdr:row>19</xdr:row>
      <xdr:rowOff>88138</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345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96791</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198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10414</xdr:rowOff>
    </xdr:from>
    <xdr:to>
      <xdr:col>82</xdr:col>
      <xdr:colOff>196850</xdr:colOff>
      <xdr:row>13</xdr:row>
      <xdr:rowOff>10414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39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159004</xdr:rowOff>
    </xdr:from>
    <xdr:to>
      <xdr:col>82</xdr:col>
      <xdr:colOff>107950</xdr:colOff>
      <xdr:row>15</xdr:row>
      <xdr:rowOff>37846</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5671800" y="255930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92727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32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76200</xdr:rowOff>
    </xdr:from>
    <xdr:to>
      <xdr:col>82</xdr:col>
      <xdr:colOff>158750</xdr:colOff>
      <xdr:row>15</xdr:row>
      <xdr:rowOff>6350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58420</xdr:rowOff>
    </xdr:from>
    <xdr:to>
      <xdr:col>78</xdr:col>
      <xdr:colOff>69850</xdr:colOff>
      <xdr:row>15</xdr:row>
      <xdr:rowOff>37846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458720"/>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62484</xdr:rowOff>
    </xdr:from>
    <xdr:to>
      <xdr:col>78</xdr:col>
      <xdr:colOff>120650</xdr:colOff>
      <xdr:row>14</xdr:row>
      <xdr:rowOff>164084</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462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2811</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231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133858</xdr:rowOff>
    </xdr:from>
    <xdr:to>
      <xdr:col>73</xdr:col>
      <xdr:colOff>180975</xdr:colOff>
      <xdr:row>14</xdr:row>
      <xdr:rowOff>58420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36270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25908</xdr:rowOff>
    </xdr:from>
    <xdr:to>
      <xdr:col>74</xdr:col>
      <xdr:colOff>31750</xdr:colOff>
      <xdr:row>14</xdr:row>
      <xdr:rowOff>127508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42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112285</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2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133858</xdr:rowOff>
    </xdr:from>
    <xdr:to>
      <xdr:col>69</xdr:col>
      <xdr:colOff>92075</xdr:colOff>
      <xdr:row>14</xdr:row>
      <xdr:rowOff>12700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3627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147066</xdr:rowOff>
    </xdr:from>
    <xdr:to>
      <xdr:col>69</xdr:col>
      <xdr:colOff>142875</xdr:colOff>
      <xdr:row>14</xdr:row>
      <xdr:rowOff>77216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375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61993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462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165354</xdr:rowOff>
    </xdr:from>
    <xdr:to>
      <xdr:col>65</xdr:col>
      <xdr:colOff>53975</xdr:colOff>
      <xdr:row>14</xdr:row>
      <xdr:rowOff>95504</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80281</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48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108204</xdr:rowOff>
    </xdr:from>
    <xdr:to>
      <xdr:col>82</xdr:col>
      <xdr:colOff>158750</xdr:colOff>
      <xdr:row>15</xdr:row>
      <xdr:rowOff>38354</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50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80281</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48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158496</xdr:rowOff>
    </xdr:from>
    <xdr:to>
      <xdr:col>78</xdr:col>
      <xdr:colOff>120650</xdr:colOff>
      <xdr:row>15</xdr:row>
      <xdr:rowOff>88646</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5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73423</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645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7620</xdr:rowOff>
    </xdr:from>
    <xdr:to>
      <xdr:col>74</xdr:col>
      <xdr:colOff>31750</xdr:colOff>
      <xdr:row>14</xdr:row>
      <xdr:rowOff>109220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119397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83058</xdr:rowOff>
    </xdr:from>
    <xdr:to>
      <xdr:col>69</xdr:col>
      <xdr:colOff>142875</xdr:colOff>
      <xdr:row>14</xdr:row>
      <xdr:rowOff>13208</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31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23385</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080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133350</xdr:rowOff>
    </xdr:from>
    <xdr:to>
      <xdr:col>65</xdr:col>
      <xdr:colOff>53975</xdr:colOff>
      <xdr:row>14</xdr:row>
      <xdr:rowOff>63500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73677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した。少子高齢化の今、扶助費は今後、高齢者、障害者を社会全体で支える制度に対応するため避けられないことであるため、所得制限や対象者の見直しを行うなど、経費抑制を図りたい。</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62</xdr:row>
      <xdr:rowOff>69850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91376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41927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67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69850</xdr:rowOff>
    </xdr:from>
    <xdr:to>
      <xdr:col>24</xdr:col>
      <xdr:colOff>114300</xdr:colOff>
      <xdr:row>62</xdr:row>
      <xdr:rowOff>69850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69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31750</xdr:rowOff>
    </xdr:from>
    <xdr:to>
      <xdr:col>24</xdr:col>
      <xdr:colOff>25400</xdr:colOff>
      <xdr:row>55</xdr:row>
      <xdr:rowOff>69850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3987800" y="9461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29227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57150</xdr:rowOff>
    </xdr:from>
    <xdr:to>
      <xdr:col>24</xdr:col>
      <xdr:colOff>76200</xdr:colOff>
      <xdr:row>56</xdr:row>
      <xdr:rowOff>158750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31750</xdr:rowOff>
    </xdr:from>
    <xdr:to>
      <xdr:col>19</xdr:col>
      <xdr:colOff>187325</xdr:colOff>
      <xdr:row>55</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124477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31750</xdr:rowOff>
    </xdr:from>
    <xdr:to>
      <xdr:col>15</xdr:col>
      <xdr:colOff>98425</xdr:colOff>
      <xdr:row>55</xdr:row>
      <xdr:rowOff>69850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2209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67327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69850</xdr:rowOff>
    </xdr:from>
    <xdr:to>
      <xdr:col>11</xdr:col>
      <xdr:colOff>9525</xdr:colOff>
      <xdr:row>55</xdr:row>
      <xdr:rowOff>146050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1320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152400</xdr:rowOff>
    </xdr:from>
    <xdr:to>
      <xdr:col>11</xdr:col>
      <xdr:colOff>60325</xdr:colOff>
      <xdr:row>56</xdr:row>
      <xdr:rowOff>82550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67327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143527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152400</xdr:rowOff>
    </xdr:from>
    <xdr:to>
      <xdr:col>24</xdr:col>
      <xdr:colOff>76200</xdr:colOff>
      <xdr:row>55</xdr:row>
      <xdr:rowOff>82550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168927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19050</xdr:rowOff>
    </xdr:from>
    <xdr:to>
      <xdr:col>20</xdr:col>
      <xdr:colOff>38100</xdr:colOff>
      <xdr:row>55</xdr:row>
      <xdr:rowOff>120650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130827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152400</xdr:rowOff>
    </xdr:from>
    <xdr:to>
      <xdr:col>15</xdr:col>
      <xdr:colOff>149225</xdr:colOff>
      <xdr:row>55</xdr:row>
      <xdr:rowOff>82550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92727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19050</xdr:rowOff>
    </xdr:from>
    <xdr:to>
      <xdr:col>11</xdr:col>
      <xdr:colOff>60325</xdr:colOff>
      <xdr:row>55</xdr:row>
      <xdr:rowOff>120650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130827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95250</xdr:rowOff>
    </xdr:from>
    <xdr:to>
      <xdr:col>6</xdr:col>
      <xdr:colOff>171450</xdr:colOff>
      <xdr:row>56</xdr:row>
      <xdr:rowOff>25400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35577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類似団体と比べて</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回る状況となった。今後</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減少傾向となる予定だが、老朽化する施設の更新等にかかる地方債の借入も予想されるため、引き続き注視する必要がある。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133858</xdr:rowOff>
    </xdr:from>
    <xdr:to>
      <xdr:col>82</xdr:col>
      <xdr:colOff>107950</xdr:colOff>
      <xdr:row>60</xdr:row>
      <xdr:rowOff>113284</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220708"/>
          <a:ext cx="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85361</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372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113284</xdr:rowOff>
    </xdr:from>
    <xdr:to>
      <xdr:col>82</xdr:col>
      <xdr:colOff>196850</xdr:colOff>
      <xdr:row>60</xdr:row>
      <xdr:rowOff>113284</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00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48785</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133858</xdr:rowOff>
    </xdr:from>
    <xdr:to>
      <xdr:col>82</xdr:col>
      <xdr:colOff>196850</xdr:colOff>
      <xdr:row>53</xdr:row>
      <xdr:rowOff>133858</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24130</xdr:rowOff>
    </xdr:from>
    <xdr:to>
      <xdr:col>82</xdr:col>
      <xdr:colOff>107950</xdr:colOff>
      <xdr:row>57</xdr:row>
      <xdr:rowOff>78994</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5671800" y="979678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79011</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508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62484</xdr:rowOff>
    </xdr:from>
    <xdr:to>
      <xdr:col>82</xdr:col>
      <xdr:colOff>158750</xdr:colOff>
      <xdr:row>56</xdr:row>
      <xdr:rowOff>164084</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24130</xdr:rowOff>
    </xdr:from>
    <xdr:to>
      <xdr:col>78</xdr:col>
      <xdr:colOff>69850</xdr:colOff>
      <xdr:row>59</xdr:row>
      <xdr:rowOff>129286</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4782800" y="9796780"/>
          <a:ext cx="889000" cy="44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37338</xdr:rowOff>
    </xdr:from>
    <xdr:to>
      <xdr:col>78</xdr:col>
      <xdr:colOff>120650</xdr:colOff>
      <xdr:row>57</xdr:row>
      <xdr:rowOff>138938</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809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123715</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896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129286</xdr:rowOff>
    </xdr:from>
    <xdr:to>
      <xdr:col>73</xdr:col>
      <xdr:colOff>180975</xdr:colOff>
      <xdr:row>61</xdr:row>
      <xdr:rowOff>5842</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3893800" y="10244836"/>
          <a:ext cx="8890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128778</xdr:rowOff>
    </xdr:from>
    <xdr:to>
      <xdr:col>74</xdr:col>
      <xdr:colOff>31750</xdr:colOff>
      <xdr:row>58</xdr:row>
      <xdr:rowOff>58928</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1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69105</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67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5842</xdr:rowOff>
    </xdr:from>
    <xdr:to>
      <xdr:col>69</xdr:col>
      <xdr:colOff>92075</xdr:colOff>
      <xdr:row>61</xdr:row>
      <xdr:rowOff>152146</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1046429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101346</xdr:rowOff>
    </xdr:from>
    <xdr:to>
      <xdr:col>69</xdr:col>
      <xdr:colOff>142875</xdr:colOff>
      <xdr:row>58</xdr:row>
      <xdr:rowOff>31496</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73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41673</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642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21336</xdr:rowOff>
    </xdr:from>
    <xdr:to>
      <xdr:col>65</xdr:col>
      <xdr:colOff>53975</xdr:colOff>
      <xdr:row>58</xdr:row>
      <xdr:rowOff>122936</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133113</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28194</xdr:rowOff>
    </xdr:from>
    <xdr:to>
      <xdr:col>82</xdr:col>
      <xdr:colOff>158750</xdr:colOff>
      <xdr:row>57</xdr:row>
      <xdr:rowOff>129794</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271</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144780</xdr:rowOff>
    </xdr:from>
    <xdr:to>
      <xdr:col>78</xdr:col>
      <xdr:colOff>120650</xdr:colOff>
      <xdr:row>57</xdr:row>
      <xdr:rowOff>74930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85107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78486</xdr:rowOff>
    </xdr:from>
    <xdr:to>
      <xdr:col>74</xdr:col>
      <xdr:colOff>31750</xdr:colOff>
      <xdr:row>60</xdr:row>
      <xdr:rowOff>8636</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164863</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28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126492</xdr:rowOff>
    </xdr:from>
    <xdr:to>
      <xdr:col>69</xdr:col>
      <xdr:colOff>142875</xdr:colOff>
      <xdr:row>61</xdr:row>
      <xdr:rowOff>56642</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10413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41419</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49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101346</xdr:rowOff>
    </xdr:from>
    <xdr:to>
      <xdr:col>65</xdr:col>
      <xdr:colOff>53975</xdr:colOff>
      <xdr:row>62</xdr:row>
      <xdr:rowOff>31496</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559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62</xdr:row>
      <xdr:rowOff>16273</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64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前年度に比べて</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し、類似団体平均</a:t>
          </a:r>
          <a:r>
            <a:rPr kumimoji="1" lang="ja-JP" altLang="en-US" sz="1100">
              <a:solidFill>
                <a:schemeClr val="dk1"/>
              </a:solidFill>
              <a:effectLst/>
              <a:latin typeface="+mn-lt"/>
              <a:ea typeface="+mn-ea"/>
              <a:cs typeface="+mn-cs"/>
            </a:rPr>
            <a:t>との差が広がった</a:t>
          </a:r>
          <a:r>
            <a:rPr kumimoji="1" lang="ja-JP" altLang="ja-JP" sz="1100">
              <a:solidFill>
                <a:schemeClr val="dk1"/>
              </a:solidFill>
              <a:effectLst/>
              <a:latin typeface="+mn-lt"/>
              <a:ea typeface="+mn-ea"/>
              <a:cs typeface="+mn-cs"/>
            </a:rPr>
            <a:t>。今後も引き続き、補助団体の実績等を踏まえ、対象団体、補助金額の見直しを実施しながら、今後、定額補助が慣例となっている団体についても、各担当部署において見直しを図りたい。</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2" name="補助費等グラフ枠">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41</xdr:row>
      <xdr:rowOff>6985</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flipV="1">
          <a:off x="16510000" y="5910580"/>
          <a:ext cx="0" cy="1125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150512</xdr:rowOff>
    </xdr:from>
    <xdr:ext cx="762000" cy="259045"/>
    <xdr:sp macro="" textlink="">
      <xdr:nvSpPr>
        <xdr:cNvPr id="294" name="補助費等最小値テキスト">
          <a:extLst>
            <a:ext uri="{FF2B5EF4-FFF2-40B4-BE49-F238E27FC236}">
              <a16:creationId xmlns:a16="http://schemas.microsoft.com/office/drawing/2014/main" id="{00000000-0008-0000-0400-000026010000}"/>
            </a:ext>
          </a:extLst>
        </xdr:cNvPr>
        <xdr:cNvSpPr txBox="1"/>
      </xdr:nvSpPr>
      <xdr:spPr>
        <a:xfrm>
          <a:off x="16598900" y="700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xdr:rowOff>
    </xdr:from>
    <xdr:to>
      <xdr:col>82</xdr:col>
      <xdr:colOff>196850</xdr:colOff>
      <xdr:row>41</xdr:row>
      <xdr:rowOff>6985</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7036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296" name="補助費等最大値テキスト">
          <a:extLst>
            <a:ext uri="{FF2B5EF4-FFF2-40B4-BE49-F238E27FC236}">
              <a16:creationId xmlns:a16="http://schemas.microsoft.com/office/drawing/2014/main" id="{00000000-0008-0000-0400-000028010000}"/>
            </a:ext>
          </a:extLst>
        </xdr:cNvPr>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81280</xdr:rowOff>
    </xdr:from>
    <xdr:to>
      <xdr:col>82</xdr:col>
      <xdr:colOff>107950</xdr:colOff>
      <xdr:row>36</xdr:row>
      <xdr:rowOff>6985</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5671800" y="6082030"/>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88282</xdr:rowOff>
    </xdr:from>
    <xdr:ext cx="762000" cy="259045"/>
    <xdr:sp macro="" textlink="">
      <xdr:nvSpPr>
        <xdr:cNvPr id="299" name="補助費等平均値テキスト">
          <a:extLst>
            <a:ext uri="{FF2B5EF4-FFF2-40B4-BE49-F238E27FC236}">
              <a16:creationId xmlns:a16="http://schemas.microsoft.com/office/drawing/2014/main" id="{00000000-0008-0000-0400-00002B010000}"/>
            </a:ext>
          </a:extLst>
        </xdr:cNvPr>
        <xdr:cNvSpPr txBox="1"/>
      </xdr:nvSpPr>
      <xdr:spPr>
        <a:xfrm>
          <a:off x="16598900" y="62604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116205</xdr:rowOff>
    </xdr:from>
    <xdr:to>
      <xdr:col>82</xdr:col>
      <xdr:colOff>158750</xdr:colOff>
      <xdr:row>37</xdr:row>
      <xdr:rowOff>46355</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6459200" y="628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6985</xdr:rowOff>
    </xdr:from>
    <xdr:to>
      <xdr:col>78</xdr:col>
      <xdr:colOff>69850</xdr:colOff>
      <xdr:row>36</xdr:row>
      <xdr:rowOff>6985</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4782800" y="5836285"/>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7620</xdr:rowOff>
    </xdr:from>
    <xdr:to>
      <xdr:col>78</xdr:col>
      <xdr:colOff>120650</xdr:colOff>
      <xdr:row>36</xdr:row>
      <xdr:rowOff>109220</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93997</xdr:rowOff>
    </xdr:from>
    <xdr:ext cx="7366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149860</xdr:rowOff>
    </xdr:from>
    <xdr:to>
      <xdr:col>73</xdr:col>
      <xdr:colOff>180975</xdr:colOff>
      <xdr:row>34</xdr:row>
      <xdr:rowOff>6985</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3893800" y="580771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110490</xdr:rowOff>
    </xdr:from>
    <xdr:to>
      <xdr:col>74</xdr:col>
      <xdr:colOff>31750</xdr:colOff>
      <xdr:row>36</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25417</xdr:rowOff>
    </xdr:from>
    <xdr:ext cx="762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4401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149860</xdr:rowOff>
    </xdr:from>
    <xdr:to>
      <xdr:col>69</xdr:col>
      <xdr:colOff>92075</xdr:colOff>
      <xdr:row>34</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3004800" y="580771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70485</xdr:rowOff>
    </xdr:from>
    <xdr:to>
      <xdr:col>69</xdr:col>
      <xdr:colOff>142875</xdr:colOff>
      <xdr:row>36</xdr:row>
      <xdr:rowOff>635</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38430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156862</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512800" y="6157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99060</xdr:rowOff>
    </xdr:from>
    <xdr:to>
      <xdr:col>65</xdr:col>
      <xdr:colOff>53975</xdr:colOff>
      <xdr:row>36</xdr:row>
      <xdr:rowOff>29210</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2954000" y="6099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13987</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2623800" y="618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30480</xdr:rowOff>
    </xdr:from>
    <xdr:to>
      <xdr:col>82</xdr:col>
      <xdr:colOff>158750</xdr:colOff>
      <xdr:row>35</xdr:row>
      <xdr:rowOff>132080</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64592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47007</xdr:rowOff>
    </xdr:from>
    <xdr:ext cx="762000" cy="259045"/>
    <xdr:sp macro="" textlink="">
      <xdr:nvSpPr>
        <xdr:cNvPr id="318" name="補助費等該当値テキスト">
          <a:extLst>
            <a:ext uri="{FF2B5EF4-FFF2-40B4-BE49-F238E27FC236}">
              <a16:creationId xmlns:a16="http://schemas.microsoft.com/office/drawing/2014/main" id="{00000000-0008-0000-0400-00003E010000}"/>
            </a:ext>
          </a:extLst>
        </xdr:cNvPr>
        <xdr:cNvSpPr txBox="1"/>
      </xdr:nvSpPr>
      <xdr:spPr>
        <a:xfrm>
          <a:off x="165989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127635</xdr:rowOff>
    </xdr:from>
    <xdr:to>
      <xdr:col>78</xdr:col>
      <xdr:colOff>120650</xdr:colOff>
      <xdr:row>36</xdr:row>
      <xdr:rowOff>57785</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5621000" y="612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67962</xdr:rowOff>
    </xdr:from>
    <xdr:ext cx="7366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290800" y="5897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127635</xdr:rowOff>
    </xdr:from>
    <xdr:to>
      <xdr:col>74</xdr:col>
      <xdr:colOff>31750</xdr:colOff>
      <xdr:row>34</xdr:row>
      <xdr:rowOff>57785</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4732000" y="578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67962</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5554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99060</xdr:rowOff>
    </xdr:from>
    <xdr:to>
      <xdr:col>69</xdr:col>
      <xdr:colOff>142875</xdr:colOff>
      <xdr:row>34</xdr:row>
      <xdr:rowOff>29210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3843000" y="575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39387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5525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144780</xdr:rowOff>
    </xdr:from>
    <xdr:to>
      <xdr:col>65</xdr:col>
      <xdr:colOff>53975</xdr:colOff>
      <xdr:row>34</xdr:row>
      <xdr:rowOff>74930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2954000" y="580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85107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5571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前年度から</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％増加し、類似団体平均を</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％上回った。</a:t>
          </a:r>
          <a:endParaRPr lang="ja-JP" altLang="ja-JP" sz="1400">
            <a:effectLst/>
          </a:endParaRPr>
        </a:p>
        <a:p>
          <a:r>
            <a:rPr kumimoji="1" lang="ja-JP" altLang="ja-JP" sz="1100">
              <a:solidFill>
                <a:schemeClr val="dk1"/>
              </a:solidFill>
              <a:effectLst/>
              <a:latin typeface="+mn-lt"/>
              <a:ea typeface="+mn-ea"/>
              <a:cs typeface="+mn-cs"/>
            </a:rPr>
            <a:t>　大規模事業に充当した合併特例債の償還などから、今後は公債費が一時増加する時期になるため、推移を注視するとともに、新たな地方債発行を極力抑制する必要がある。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公債費グラフ枠">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49276</xdr:rowOff>
    </xdr:from>
    <xdr:to>
      <xdr:col>24</xdr:col>
      <xdr:colOff>25400</xdr:colOff>
      <xdr:row>79</xdr:row>
      <xdr:rowOff>161289</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flipV="1">
          <a:off x="4826000" y="12736576"/>
          <a:ext cx="0" cy="969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133366</xdr:rowOff>
    </xdr:from>
    <xdr:ext cx="762000" cy="259045"/>
    <xdr:sp macro="" textlink="">
      <xdr:nvSpPr>
        <xdr:cNvPr id="352" name="公債費最小値テキスト">
          <a:extLst>
            <a:ext uri="{FF2B5EF4-FFF2-40B4-BE49-F238E27FC236}">
              <a16:creationId xmlns:a16="http://schemas.microsoft.com/office/drawing/2014/main" id="{00000000-0008-0000-0400-000060010000}"/>
            </a:ext>
          </a:extLst>
        </xdr:cNvPr>
        <xdr:cNvSpPr txBox="1"/>
      </xdr:nvSpPr>
      <xdr:spPr>
        <a:xfrm>
          <a:off x="4914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161289</xdr:rowOff>
    </xdr:from>
    <xdr:to>
      <xdr:col>24</xdr:col>
      <xdr:colOff>114300</xdr:colOff>
      <xdr:row>79</xdr:row>
      <xdr:rowOff>161289</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4737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135653</xdr:rowOff>
    </xdr:from>
    <xdr:ext cx="762000" cy="259045"/>
    <xdr:sp macro="" textlink="">
      <xdr:nvSpPr>
        <xdr:cNvPr id="354" name="公債費最大値テキスト">
          <a:extLst>
            <a:ext uri="{FF2B5EF4-FFF2-40B4-BE49-F238E27FC236}">
              <a16:creationId xmlns:a16="http://schemas.microsoft.com/office/drawing/2014/main" id="{00000000-0008-0000-0400-000062010000}"/>
            </a:ext>
          </a:extLst>
        </xdr:cNvPr>
        <xdr:cNvSpPr txBox="1"/>
      </xdr:nvSpPr>
      <xdr:spPr>
        <a:xfrm>
          <a:off x="4914900" y="1248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49276</xdr:rowOff>
    </xdr:from>
    <xdr:to>
      <xdr:col>24</xdr:col>
      <xdr:colOff>114300</xdr:colOff>
      <xdr:row>74</xdr:row>
      <xdr:rowOff>49276</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273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106426</xdr:rowOff>
    </xdr:from>
    <xdr:to>
      <xdr:col>24</xdr:col>
      <xdr:colOff>25400</xdr:colOff>
      <xdr:row>77</xdr:row>
      <xdr:rowOff>115570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3987800" y="133080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152164</xdr:rowOff>
    </xdr:from>
    <xdr:ext cx="762000" cy="259045"/>
    <xdr:sp macro="" textlink="">
      <xdr:nvSpPr>
        <xdr:cNvPr id="357" name="公債費平均値テキスト">
          <a:extLst>
            <a:ext uri="{FF2B5EF4-FFF2-40B4-BE49-F238E27FC236}">
              <a16:creationId xmlns:a16="http://schemas.microsoft.com/office/drawing/2014/main" id="{00000000-0008-0000-0400-000065010000}"/>
            </a:ext>
          </a:extLst>
        </xdr:cNvPr>
        <xdr:cNvSpPr txBox="1"/>
      </xdr:nvSpPr>
      <xdr:spPr>
        <a:xfrm>
          <a:off x="4914900" y="13010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135637</xdr:rowOff>
    </xdr:from>
    <xdr:to>
      <xdr:col>24</xdr:col>
      <xdr:colOff>76200</xdr:colOff>
      <xdr:row>77</xdr:row>
      <xdr:rowOff>65787</xdr:rowOff>
    </xdr:to>
    <xdr:sp macro="" textlink="">
      <xdr:nvSpPr>
        <xdr:cNvPr id="358" name="フローチャート: 判断 357">
          <a:extLst>
            <a:ext uri="{FF2B5EF4-FFF2-40B4-BE49-F238E27FC236}">
              <a16:creationId xmlns:a16="http://schemas.microsoft.com/office/drawing/2014/main" id="{00000000-0008-0000-0400-000066010000}"/>
            </a:ext>
          </a:extLst>
        </xdr:cNvPr>
        <xdr:cNvSpPr/>
      </xdr:nvSpPr>
      <xdr:spPr>
        <a:xfrm>
          <a:off x="47752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56135</xdr:rowOff>
    </xdr:from>
    <xdr:to>
      <xdr:col>19</xdr:col>
      <xdr:colOff>187325</xdr:colOff>
      <xdr:row>77</xdr:row>
      <xdr:rowOff>106426</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3098800" y="13257785"/>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19050</xdr:rowOff>
    </xdr:from>
    <xdr:to>
      <xdr:col>20</xdr:col>
      <xdr:colOff>38100</xdr:colOff>
      <xdr:row>77</xdr:row>
      <xdr:rowOff>120650</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130827</xdr:rowOff>
    </xdr:from>
    <xdr:ext cx="7366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28702</xdr:rowOff>
    </xdr:from>
    <xdr:to>
      <xdr:col>15</xdr:col>
      <xdr:colOff>98425</xdr:colOff>
      <xdr:row>77</xdr:row>
      <xdr:rowOff>56135</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2209800" y="13230352"/>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23622</xdr:rowOff>
    </xdr:from>
    <xdr:to>
      <xdr:col>15</xdr:col>
      <xdr:colOff>149225</xdr:colOff>
      <xdr:row>77</xdr:row>
      <xdr:rowOff>125222</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3048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109999</xdr:rowOff>
    </xdr:from>
    <xdr:ext cx="762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717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1270</xdr:rowOff>
    </xdr:from>
    <xdr:to>
      <xdr:col>11</xdr:col>
      <xdr:colOff>9525</xdr:colOff>
      <xdr:row>77</xdr:row>
      <xdr:rowOff>28702</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1320800" y="132029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5335</xdr:rowOff>
    </xdr:from>
    <xdr:to>
      <xdr:col>11</xdr:col>
      <xdr:colOff>60325</xdr:colOff>
      <xdr:row>77</xdr:row>
      <xdr:rowOff>106935</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2159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91712</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1828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119142</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64770</xdr:rowOff>
    </xdr:from>
    <xdr:to>
      <xdr:col>24</xdr:col>
      <xdr:colOff>76200</xdr:colOff>
      <xdr:row>77</xdr:row>
      <xdr:rowOff>166370</xdr:rowOff>
    </xdr:to>
    <xdr:sp macro="" textlink="">
      <xdr:nvSpPr>
        <xdr:cNvPr id="375" name="楕円 374">
          <a:extLst>
            <a:ext uri="{FF2B5EF4-FFF2-40B4-BE49-F238E27FC236}">
              <a16:creationId xmlns:a16="http://schemas.microsoft.com/office/drawing/2014/main" id="{00000000-0008-0000-0400-000077010000}"/>
            </a:ext>
          </a:extLst>
        </xdr:cNvPr>
        <xdr:cNvSpPr/>
      </xdr:nvSpPr>
      <xdr:spPr>
        <a:xfrm>
          <a:off x="47752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36847</xdr:rowOff>
    </xdr:from>
    <xdr:ext cx="762000" cy="259045"/>
    <xdr:sp macro="" textlink="">
      <xdr:nvSpPr>
        <xdr:cNvPr id="376" name="公債費該当値テキスト">
          <a:extLst>
            <a:ext uri="{FF2B5EF4-FFF2-40B4-BE49-F238E27FC236}">
              <a16:creationId xmlns:a16="http://schemas.microsoft.com/office/drawing/2014/main" id="{00000000-0008-0000-0400-000078010000}"/>
            </a:ext>
          </a:extLst>
        </xdr:cNvPr>
        <xdr:cNvSpPr txBox="1"/>
      </xdr:nvSpPr>
      <xdr:spPr>
        <a:xfrm>
          <a:off x="49149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55626</xdr:rowOff>
    </xdr:from>
    <xdr:to>
      <xdr:col>20</xdr:col>
      <xdr:colOff>38100</xdr:colOff>
      <xdr:row>77</xdr:row>
      <xdr:rowOff>157226</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3937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142003</xdr:rowOff>
    </xdr:from>
    <xdr:ext cx="7366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606800" y="13343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5335</xdr:rowOff>
    </xdr:from>
    <xdr:to>
      <xdr:col>15</xdr:col>
      <xdr:colOff>149225</xdr:colOff>
      <xdr:row>77</xdr:row>
      <xdr:rowOff>106935</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048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117112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149352</xdr:rowOff>
    </xdr:from>
    <xdr:to>
      <xdr:col>11</xdr:col>
      <xdr:colOff>60325</xdr:colOff>
      <xdr:row>77</xdr:row>
      <xdr:rowOff>79502</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2159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89679</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29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121920</xdr:rowOff>
    </xdr:from>
    <xdr:to>
      <xdr:col>6</xdr:col>
      <xdr:colOff>171450</xdr:colOff>
      <xdr:row>77</xdr:row>
      <xdr:rowOff>52070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62247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5" name="正方形/長方形 384">
          <a:extLst>
            <a:ext uri="{FF2B5EF4-FFF2-40B4-BE49-F238E27FC236}">
              <a16:creationId xmlns:a16="http://schemas.microsoft.com/office/drawing/2014/main" id="{00000000-0008-0000-0400-00008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6" name="正方形/長方形 385">
          <a:extLst>
            <a:ext uri="{FF2B5EF4-FFF2-40B4-BE49-F238E27FC236}">
              <a16:creationId xmlns:a16="http://schemas.microsoft.com/office/drawing/2014/main" id="{00000000-0008-0000-0400-00008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類似団体平均と比べて</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％下回った。</a:t>
          </a:r>
          <a:endParaRPr lang="ja-JP" altLang="ja-JP" sz="1400">
            <a:effectLst/>
          </a:endParaRPr>
        </a:p>
        <a:p>
          <a:r>
            <a:rPr kumimoji="1" lang="ja-JP" altLang="ja-JP" sz="1100">
              <a:solidFill>
                <a:schemeClr val="dk1"/>
              </a:solidFill>
              <a:effectLst/>
              <a:latin typeface="+mn-lt"/>
              <a:ea typeface="+mn-ea"/>
              <a:cs typeface="+mn-cs"/>
            </a:rPr>
            <a:t>　今後も、公営企業等において料金設定の見直しを検討するなど普通会計の負担軽減を図っていく。</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7" name="直線コネクタ 396">
          <a:extLst>
            <a:ext uri="{FF2B5EF4-FFF2-40B4-BE49-F238E27FC236}">
              <a16:creationId xmlns:a16="http://schemas.microsoft.com/office/drawing/2014/main" id="{00000000-0008-0000-0400-00008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09" name="公債費以外グラフ枠">
          <a:extLst>
            <a:ext uri="{FF2B5EF4-FFF2-40B4-BE49-F238E27FC236}">
              <a16:creationId xmlns:a16="http://schemas.microsoft.com/office/drawing/2014/main" id="{00000000-0008-0000-0400-00009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140716</xdr:rowOff>
    </xdr:from>
    <xdr:to>
      <xdr:col>82</xdr:col>
      <xdr:colOff>107950</xdr:colOff>
      <xdr:row>81</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flipV="1">
          <a:off x="16510000" y="12656566"/>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156227</xdr:rowOff>
    </xdr:from>
    <xdr:ext cx="762000" cy="259045"/>
    <xdr:sp macro="" textlink="">
      <xdr:nvSpPr>
        <xdr:cNvPr id="411" name="公債費以外最小値テキスト">
          <a:extLst>
            <a:ext uri="{FF2B5EF4-FFF2-40B4-BE49-F238E27FC236}">
              <a16:creationId xmlns:a16="http://schemas.microsoft.com/office/drawing/2014/main" id="{00000000-0008-0000-0400-00009B010000}"/>
            </a:ext>
          </a:extLst>
        </xdr:cNvPr>
        <xdr:cNvSpPr txBox="1"/>
      </xdr:nvSpPr>
      <xdr:spPr>
        <a:xfrm>
          <a:off x="16598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12700</xdr:rowOff>
    </xdr:from>
    <xdr:to>
      <xdr:col>82</xdr:col>
      <xdr:colOff>196850</xdr:colOff>
      <xdr:row>81</xdr:row>
      <xdr:rowOff>12700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6421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55643</xdr:rowOff>
    </xdr:from>
    <xdr:ext cx="762000" cy="259045"/>
    <xdr:sp macro="" textlink="">
      <xdr:nvSpPr>
        <xdr:cNvPr id="413" name="公債費以外最大値テキスト">
          <a:extLst>
            <a:ext uri="{FF2B5EF4-FFF2-40B4-BE49-F238E27FC236}">
              <a16:creationId xmlns:a16="http://schemas.microsoft.com/office/drawing/2014/main" id="{00000000-0008-0000-0400-00009D010000}"/>
            </a:ext>
          </a:extLst>
        </xdr:cNvPr>
        <xdr:cNvSpPr txBox="1"/>
      </xdr:nvSpPr>
      <xdr:spPr>
        <a:xfrm>
          <a:off x="16598900" y="1240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140716</xdr:rowOff>
    </xdr:from>
    <xdr:to>
      <xdr:col>82</xdr:col>
      <xdr:colOff>196850</xdr:colOff>
      <xdr:row>73</xdr:row>
      <xdr:rowOff>140716</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6421100" y="12656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149860</xdr:rowOff>
    </xdr:from>
    <xdr:to>
      <xdr:col>82</xdr:col>
      <xdr:colOff>107950</xdr:colOff>
      <xdr:row>75</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flipV="1">
          <a:off x="15671800" y="1283716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162577</xdr:rowOff>
    </xdr:from>
    <xdr:ext cx="762000" cy="259045"/>
    <xdr:sp macro="" textlink="">
      <xdr:nvSpPr>
        <xdr:cNvPr id="416" name="公債費以外平均値テキスト">
          <a:extLst>
            <a:ext uri="{FF2B5EF4-FFF2-40B4-BE49-F238E27FC236}">
              <a16:creationId xmlns:a16="http://schemas.microsoft.com/office/drawing/2014/main" id="{00000000-0008-0000-0400-0000A0010000}"/>
            </a:ext>
          </a:extLst>
        </xdr:cNvPr>
        <xdr:cNvSpPr txBox="1"/>
      </xdr:nvSpPr>
      <xdr:spPr>
        <a:xfrm>
          <a:off x="16598900" y="1284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19050</xdr:rowOff>
    </xdr:from>
    <xdr:to>
      <xdr:col>82</xdr:col>
      <xdr:colOff>158750</xdr:colOff>
      <xdr:row>75</xdr:row>
      <xdr:rowOff>120650</xdr:rowOff>
    </xdr:to>
    <xdr:sp macro="" textlink="">
      <xdr:nvSpPr>
        <xdr:cNvPr id="417" name="フローチャート: 判断 416">
          <a:extLst>
            <a:ext uri="{FF2B5EF4-FFF2-40B4-BE49-F238E27FC236}">
              <a16:creationId xmlns:a16="http://schemas.microsoft.com/office/drawing/2014/main" id="{00000000-0008-0000-0400-0000A1010000}"/>
            </a:ext>
          </a:extLst>
        </xdr:cNvPr>
        <xdr:cNvSpPr/>
      </xdr:nvSpPr>
      <xdr:spPr>
        <a:xfrm>
          <a:off x="164592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49276</xdr:rowOff>
    </xdr:from>
    <xdr:to>
      <xdr:col>78</xdr:col>
      <xdr:colOff>69850</xdr:colOff>
      <xdr:row>75</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4782800" y="12736576"/>
          <a:ext cx="889000" cy="134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151638</xdr:rowOff>
    </xdr:from>
    <xdr:to>
      <xdr:col>78</xdr:col>
      <xdr:colOff>120650</xdr:colOff>
      <xdr:row>75</xdr:row>
      <xdr:rowOff>81788</xdr:rowOff>
    </xdr:to>
    <xdr:sp macro="" textlink="">
      <xdr:nvSpPr>
        <xdr:cNvPr id="419" name="フローチャート: 判断 418">
          <a:extLst>
            <a:ext uri="{FF2B5EF4-FFF2-40B4-BE49-F238E27FC236}">
              <a16:creationId xmlns:a16="http://schemas.microsoft.com/office/drawing/2014/main" id="{00000000-0008-0000-0400-0000A3010000}"/>
            </a:ext>
          </a:extLst>
        </xdr:cNvPr>
        <xdr:cNvSpPr/>
      </xdr:nvSpPr>
      <xdr:spPr>
        <a:xfrm>
          <a:off x="15621000" y="12838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66565</xdr:rowOff>
    </xdr:from>
    <xdr:ext cx="7366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5290800" y="12925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49276</xdr:rowOff>
    </xdr:from>
    <xdr:to>
      <xdr:col>73</xdr:col>
      <xdr:colOff>180975</xdr:colOff>
      <xdr:row>74</xdr:row>
      <xdr:rowOff>78994</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3893800" y="12736576"/>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110490</xdr:rowOff>
    </xdr:from>
    <xdr:to>
      <xdr:col>74</xdr:col>
      <xdr:colOff>31750</xdr:colOff>
      <xdr:row>75</xdr:row>
      <xdr:rowOff>40640</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47320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25417</xdr:rowOff>
    </xdr:from>
    <xdr:ext cx="762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4401800" y="1288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78994</xdr:rowOff>
    </xdr:from>
    <xdr:to>
      <xdr:col>69</xdr:col>
      <xdr:colOff>92075</xdr:colOff>
      <xdr:row>75</xdr:row>
      <xdr:rowOff>40132</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3004800" y="1276629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53340</xdr:rowOff>
    </xdr:from>
    <xdr:to>
      <xdr:col>69</xdr:col>
      <xdr:colOff>142875</xdr:colOff>
      <xdr:row>74</xdr:row>
      <xdr:rowOff>154940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3843000" y="1274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139717</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3512800" y="12827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133350</xdr:rowOff>
    </xdr:from>
    <xdr:to>
      <xdr:col>65</xdr:col>
      <xdr:colOff>53975</xdr:colOff>
      <xdr:row>75</xdr:row>
      <xdr:rowOff>63500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2954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73677</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2623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99060</xdr:rowOff>
    </xdr:from>
    <xdr:to>
      <xdr:col>82</xdr:col>
      <xdr:colOff>158750</xdr:colOff>
      <xdr:row>75</xdr:row>
      <xdr:rowOff>29210</xdr:rowOff>
    </xdr:to>
    <xdr:sp macro="" textlink="">
      <xdr:nvSpPr>
        <xdr:cNvPr id="434" name="楕円 433">
          <a:extLst>
            <a:ext uri="{FF2B5EF4-FFF2-40B4-BE49-F238E27FC236}">
              <a16:creationId xmlns:a16="http://schemas.microsoft.com/office/drawing/2014/main" id="{00000000-0008-0000-0400-0000B2010000}"/>
            </a:ext>
          </a:extLst>
        </xdr:cNvPr>
        <xdr:cNvSpPr/>
      </xdr:nvSpPr>
      <xdr:spPr>
        <a:xfrm>
          <a:off x="164592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115587</xdr:rowOff>
    </xdr:from>
    <xdr:ext cx="762000" cy="259045"/>
    <xdr:sp macro="" textlink="">
      <xdr:nvSpPr>
        <xdr:cNvPr id="435" name="公債費以外該当値テキスト">
          <a:extLst>
            <a:ext uri="{FF2B5EF4-FFF2-40B4-BE49-F238E27FC236}">
              <a16:creationId xmlns:a16="http://schemas.microsoft.com/office/drawing/2014/main" id="{00000000-0008-0000-0400-0000B3010000}"/>
            </a:ext>
          </a:extLst>
        </xdr:cNvPr>
        <xdr:cNvSpPr txBox="1"/>
      </xdr:nvSpPr>
      <xdr:spPr>
        <a:xfrm>
          <a:off x="165989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133350</xdr:rowOff>
    </xdr:from>
    <xdr:to>
      <xdr:col>78</xdr:col>
      <xdr:colOff>120650</xdr:colOff>
      <xdr:row>75</xdr:row>
      <xdr:rowOff>63500</xdr:rowOff>
    </xdr:to>
    <xdr:sp macro="" textlink="">
      <xdr:nvSpPr>
        <xdr:cNvPr id="436" name="楕円 435">
          <a:extLst>
            <a:ext uri="{FF2B5EF4-FFF2-40B4-BE49-F238E27FC236}">
              <a16:creationId xmlns:a16="http://schemas.microsoft.com/office/drawing/2014/main" id="{00000000-0008-0000-0400-0000B4010000}"/>
            </a:ext>
          </a:extLst>
        </xdr:cNvPr>
        <xdr:cNvSpPr/>
      </xdr:nvSpPr>
      <xdr:spPr>
        <a:xfrm>
          <a:off x="15621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73677</xdr:rowOff>
    </xdr:from>
    <xdr:ext cx="7366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258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169926</xdr:rowOff>
    </xdr:from>
    <xdr:to>
      <xdr:col>74</xdr:col>
      <xdr:colOff>31750</xdr:colOff>
      <xdr:row>74</xdr:row>
      <xdr:rowOff>100076</xdr:rowOff>
    </xdr:to>
    <xdr:sp macro="" textlink="">
      <xdr:nvSpPr>
        <xdr:cNvPr id="438" name="楕円 437">
          <a:extLst>
            <a:ext uri="{FF2B5EF4-FFF2-40B4-BE49-F238E27FC236}">
              <a16:creationId xmlns:a16="http://schemas.microsoft.com/office/drawing/2014/main" id="{00000000-0008-0000-0400-0000B6010000}"/>
            </a:ext>
          </a:extLst>
        </xdr:cNvPr>
        <xdr:cNvSpPr/>
      </xdr:nvSpPr>
      <xdr:spPr>
        <a:xfrm>
          <a:off x="14732000" y="1268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110253</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45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28194</xdr:rowOff>
    </xdr:from>
    <xdr:to>
      <xdr:col>69</xdr:col>
      <xdr:colOff>142875</xdr:colOff>
      <xdr:row>74</xdr:row>
      <xdr:rowOff>129794</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3843000" y="1271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139971</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2484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160782</xdr:rowOff>
    </xdr:from>
    <xdr:to>
      <xdr:col>65</xdr:col>
      <xdr:colOff>53975</xdr:colOff>
      <xdr:row>75</xdr:row>
      <xdr:rowOff>90932</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2954000" y="1284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75709</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293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岡山県和気町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126528</xdr:rowOff>
    </xdr:from>
    <xdr:to>
      <xdr:col>29</xdr:col>
      <xdr:colOff>127000</xdr:colOff>
      <xdr:row>19</xdr:row>
      <xdr:rowOff>134803</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1553"/>
          <a:ext cx="0" cy="120842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106880</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41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134803</xdr:rowOff>
    </xdr:from>
    <xdr:to>
      <xdr:col>30</xdr:col>
      <xdr:colOff>25400</xdr:colOff>
      <xdr:row>19</xdr:row>
      <xdr:rowOff>134803</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4399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41455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126528</xdr:rowOff>
    </xdr:from>
    <xdr:to>
      <xdr:col>30</xdr:col>
      <xdr:colOff>25400</xdr:colOff>
      <xdr:row>12</xdr:row>
      <xdr:rowOff>126528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15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156046</xdr:rowOff>
    </xdr:from>
    <xdr:to>
      <xdr:col>29</xdr:col>
      <xdr:colOff>127000</xdr:colOff>
      <xdr:row>18</xdr:row>
      <xdr:rowOff>25983</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118321"/>
          <a:ext cx="647700" cy="41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140822</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3103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131523</xdr:rowOff>
    </xdr:from>
    <xdr:to>
      <xdr:col>29</xdr:col>
      <xdr:colOff>177800</xdr:colOff>
      <xdr:row>18</xdr:row>
      <xdr:rowOff>61673</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3093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25983</xdr:rowOff>
    </xdr:from>
    <xdr:to>
      <xdr:col>26</xdr:col>
      <xdr:colOff>50800</xdr:colOff>
      <xdr:row>18</xdr:row>
      <xdr:rowOff>65377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3159708"/>
          <a:ext cx="698500" cy="39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21418</xdr:rowOff>
    </xdr:from>
    <xdr:to>
      <xdr:col>26</xdr:col>
      <xdr:colOff>101600</xdr:colOff>
      <xdr:row>18</xdr:row>
      <xdr:rowOff>123018</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31551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107795</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3241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65377</xdr:rowOff>
    </xdr:from>
    <xdr:to>
      <xdr:col>22</xdr:col>
      <xdr:colOff>114300</xdr:colOff>
      <xdr:row>18</xdr:row>
      <xdr:rowOff>79099</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3199102"/>
          <a:ext cx="698500" cy="137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61040</xdr:rowOff>
    </xdr:from>
    <xdr:to>
      <xdr:col>22</xdr:col>
      <xdr:colOff>165100</xdr:colOff>
      <xdr:row>18</xdr:row>
      <xdr:rowOff>162640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3194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147417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3281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79099</xdr:rowOff>
    </xdr:from>
    <xdr:to>
      <xdr:col>18</xdr:col>
      <xdr:colOff>177800</xdr:colOff>
      <xdr:row>18</xdr:row>
      <xdr:rowOff>82431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212824"/>
          <a:ext cx="698500" cy="33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74985</xdr:rowOff>
    </xdr:from>
    <xdr:to>
      <xdr:col>19</xdr:col>
      <xdr:colOff>38100</xdr:colOff>
      <xdr:row>19</xdr:row>
      <xdr:rowOff>5135</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208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161362</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3295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102239</xdr:rowOff>
    </xdr:from>
    <xdr:to>
      <xdr:col>15</xdr:col>
      <xdr:colOff>101600</xdr:colOff>
      <xdr:row>19</xdr:row>
      <xdr:rowOff>32389</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2359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17166</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332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105246</xdr:rowOff>
    </xdr:from>
    <xdr:to>
      <xdr:col>29</xdr:col>
      <xdr:colOff>177800</xdr:colOff>
      <xdr:row>18</xdr:row>
      <xdr:rowOff>35396</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067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121773</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2912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146633</xdr:rowOff>
    </xdr:from>
    <xdr:to>
      <xdr:col>26</xdr:col>
      <xdr:colOff>101600</xdr:colOff>
      <xdr:row>18</xdr:row>
      <xdr:rowOff>76783</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1089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86960</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2877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14577</xdr:rowOff>
    </xdr:from>
    <xdr:to>
      <xdr:col>22</xdr:col>
      <xdr:colOff>165100</xdr:colOff>
      <xdr:row>18</xdr:row>
      <xdr:rowOff>116177</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148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126354</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2917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28299</xdr:rowOff>
    </xdr:from>
    <xdr:to>
      <xdr:col>19</xdr:col>
      <xdr:colOff>38100</xdr:colOff>
      <xdr:row>18</xdr:row>
      <xdr:rowOff>129899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162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140076</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2930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31631</xdr:rowOff>
    </xdr:from>
    <xdr:to>
      <xdr:col>15</xdr:col>
      <xdr:colOff>101600</xdr:colOff>
      <xdr:row>18</xdr:row>
      <xdr:rowOff>133231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165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143408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293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0" name="人口1人当たり決算額の推移グラフ枠445">
          <a:extLst>
            <a:ext uri="{FF2B5EF4-FFF2-40B4-BE49-F238E27FC236}">
              <a16:creationId xmlns:a16="http://schemas.microsoft.com/office/drawing/2014/main" id="{00000000-0008-0000-0500-000064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128737</xdr:rowOff>
    </xdr:from>
    <xdr:to>
      <xdr:col>29</xdr:col>
      <xdr:colOff>127000</xdr:colOff>
      <xdr:row>37</xdr:row>
      <xdr:rowOff>152626</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flipV="1">
          <a:off x="5651500" y="6053287"/>
          <a:ext cx="0" cy="122403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124703</xdr:rowOff>
    </xdr:from>
    <xdr:ext cx="762000" cy="259045"/>
    <xdr:sp macro="" textlink="">
      <xdr:nvSpPr>
        <xdr:cNvPr id="102" name="人口1人当たり決算額の推移最小値テキスト445">
          <a:extLst>
            <a:ext uri="{FF2B5EF4-FFF2-40B4-BE49-F238E27FC236}">
              <a16:creationId xmlns:a16="http://schemas.microsoft.com/office/drawing/2014/main" id="{00000000-0008-0000-0500-000066000000}"/>
            </a:ext>
          </a:extLst>
        </xdr:cNvPr>
        <xdr:cNvSpPr txBox="1"/>
      </xdr:nvSpPr>
      <xdr:spPr>
        <a:xfrm>
          <a:off x="5740400" y="724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152626</xdr:rowOff>
    </xdr:from>
    <xdr:to>
      <xdr:col>30</xdr:col>
      <xdr:colOff>25400</xdr:colOff>
      <xdr:row>37</xdr:row>
      <xdr:rowOff>152626</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5562600" y="72773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43664</xdr:rowOff>
    </xdr:from>
    <xdr:ext cx="762000" cy="259045"/>
    <xdr:sp macro="" textlink="">
      <xdr:nvSpPr>
        <xdr:cNvPr id="104" name="人口1人当たり決算額の推移最大値テキスト445">
          <a:extLst>
            <a:ext uri="{FF2B5EF4-FFF2-40B4-BE49-F238E27FC236}">
              <a16:creationId xmlns:a16="http://schemas.microsoft.com/office/drawing/2014/main" id="{00000000-0008-0000-0500-000068000000}"/>
            </a:ext>
          </a:extLst>
        </xdr:cNvPr>
        <xdr:cNvSpPr txBox="1"/>
      </xdr:nvSpPr>
      <xdr:spPr>
        <a:xfrm>
          <a:off x="5740400" y="57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128737</xdr:rowOff>
    </xdr:from>
    <xdr:to>
      <xdr:col>30</xdr:col>
      <xdr:colOff>25400</xdr:colOff>
      <xdr:row>33</xdr:row>
      <xdr:rowOff>128737</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60532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282402</xdr:rowOff>
    </xdr:from>
    <xdr:to>
      <xdr:col>29</xdr:col>
      <xdr:colOff>127000</xdr:colOff>
      <xdr:row>36</xdr:row>
      <xdr:rowOff>39606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003800" y="6892752"/>
          <a:ext cx="647700" cy="100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35417</xdr:rowOff>
    </xdr:from>
    <xdr:ext cx="762000" cy="259045"/>
    <xdr:sp macro="" textlink="">
      <xdr:nvSpPr>
        <xdr:cNvPr id="107" name="人口1人当たり決算額の推移平均値テキスト445">
          <a:extLst>
            <a:ext uri="{FF2B5EF4-FFF2-40B4-BE49-F238E27FC236}">
              <a16:creationId xmlns:a16="http://schemas.microsoft.com/office/drawing/2014/main" id="{00000000-0008-0000-0500-00006B000000}"/>
            </a:ext>
          </a:extLst>
        </xdr:cNvPr>
        <xdr:cNvSpPr txBox="1"/>
      </xdr:nvSpPr>
      <xdr:spPr>
        <a:xfrm>
          <a:off x="5740400" y="6645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190340</xdr:rowOff>
    </xdr:from>
    <xdr:to>
      <xdr:col>29</xdr:col>
      <xdr:colOff>177800</xdr:colOff>
      <xdr:row>35</xdr:row>
      <xdr:rowOff>291940</xdr:rowOff>
    </xdr:to>
    <xdr:sp macro="" textlink="">
      <xdr:nvSpPr>
        <xdr:cNvPr id="108" name="フローチャート: 判断 107">
          <a:extLst>
            <a:ext uri="{FF2B5EF4-FFF2-40B4-BE49-F238E27FC236}">
              <a16:creationId xmlns:a16="http://schemas.microsoft.com/office/drawing/2014/main" id="{00000000-0008-0000-0500-00006C000000}"/>
            </a:ext>
          </a:extLst>
        </xdr:cNvPr>
        <xdr:cNvSpPr/>
      </xdr:nvSpPr>
      <xdr:spPr bwMode="auto">
        <a:xfrm>
          <a:off x="5600700" y="6800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187693</xdr:rowOff>
    </xdr:from>
    <xdr:to>
      <xdr:col>26</xdr:col>
      <xdr:colOff>50800</xdr:colOff>
      <xdr:row>35</xdr:row>
      <xdr:rowOff>282402</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4305300" y="6798043"/>
          <a:ext cx="698500" cy="94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156690</xdr:rowOff>
    </xdr:from>
    <xdr:to>
      <xdr:col>26</xdr:col>
      <xdr:colOff>101600</xdr:colOff>
      <xdr:row>35</xdr:row>
      <xdr:rowOff>258290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4953000" y="6767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268467</xdr:rowOff>
    </xdr:from>
    <xdr:ext cx="7366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4622800" y="6535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187693</xdr:rowOff>
    </xdr:from>
    <xdr:to>
      <xdr:col>22</xdr:col>
      <xdr:colOff>114300</xdr:colOff>
      <xdr:row>35</xdr:row>
      <xdr:rowOff>245438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3606800" y="6798043"/>
          <a:ext cx="698500" cy="57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152324</xdr:rowOff>
    </xdr:from>
    <xdr:to>
      <xdr:col>22</xdr:col>
      <xdr:colOff>165100</xdr:colOff>
      <xdr:row>35</xdr:row>
      <xdr:rowOff>253924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254500" y="6762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238701</xdr:rowOff>
    </xdr:from>
    <xdr:ext cx="7620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3924300" y="6849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245438</xdr:rowOff>
    </xdr:from>
    <xdr:to>
      <xdr:col>18</xdr:col>
      <xdr:colOff>177800</xdr:colOff>
      <xdr:row>36</xdr:row>
      <xdr:rowOff>20541</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2908300" y="6855788"/>
          <a:ext cx="698500" cy="1180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193198</xdr:rowOff>
    </xdr:from>
    <xdr:to>
      <xdr:col>19</xdr:col>
      <xdr:colOff>38100</xdr:colOff>
      <xdr:row>35</xdr:row>
      <xdr:rowOff>294798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3556000" y="6803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304975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225800" y="657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241706</xdr:rowOff>
    </xdr:from>
    <xdr:to>
      <xdr:col>15</xdr:col>
      <xdr:colOff>101600</xdr:colOff>
      <xdr:row>36</xdr:row>
      <xdr:rowOff>406</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2857500" y="68520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10583</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2527300" y="662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331706</xdr:rowOff>
    </xdr:from>
    <xdr:to>
      <xdr:col>29</xdr:col>
      <xdr:colOff>177800</xdr:colOff>
      <xdr:row>36</xdr:row>
      <xdr:rowOff>90406</xdr:rowOff>
    </xdr:to>
    <xdr:sp macro="" textlink="">
      <xdr:nvSpPr>
        <xdr:cNvPr id="125" name="楕円 124">
          <a:extLst>
            <a:ext uri="{FF2B5EF4-FFF2-40B4-BE49-F238E27FC236}">
              <a16:creationId xmlns:a16="http://schemas.microsoft.com/office/drawing/2014/main" id="{00000000-0008-0000-0500-00007D000000}"/>
            </a:ext>
          </a:extLst>
        </xdr:cNvPr>
        <xdr:cNvSpPr/>
      </xdr:nvSpPr>
      <xdr:spPr bwMode="auto">
        <a:xfrm>
          <a:off x="5600700" y="69420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303783</xdr:rowOff>
    </xdr:from>
    <xdr:ext cx="762000" cy="259045"/>
    <xdr:sp macro="" textlink="">
      <xdr:nvSpPr>
        <xdr:cNvPr id="126" name="人口1人当たり決算額の推移該当値テキスト445">
          <a:extLst>
            <a:ext uri="{FF2B5EF4-FFF2-40B4-BE49-F238E27FC236}">
              <a16:creationId xmlns:a16="http://schemas.microsoft.com/office/drawing/2014/main" id="{00000000-0008-0000-0500-00007E000000}"/>
            </a:ext>
          </a:extLst>
        </xdr:cNvPr>
        <xdr:cNvSpPr txBox="1"/>
      </xdr:nvSpPr>
      <xdr:spPr>
        <a:xfrm>
          <a:off x="5740400" y="691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231602</xdr:rowOff>
    </xdr:from>
    <xdr:to>
      <xdr:col>26</xdr:col>
      <xdr:colOff>101600</xdr:colOff>
      <xdr:row>35</xdr:row>
      <xdr:rowOff>333202</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4953000" y="6841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317979</xdr:rowOff>
    </xdr:from>
    <xdr:ext cx="7366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622800" y="6928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136893</xdr:rowOff>
    </xdr:from>
    <xdr:to>
      <xdr:col>22</xdr:col>
      <xdr:colOff>165100</xdr:colOff>
      <xdr:row>35</xdr:row>
      <xdr:rowOff>238493</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254500" y="6747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248670</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9243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194638</xdr:rowOff>
    </xdr:from>
    <xdr:to>
      <xdr:col>19</xdr:col>
      <xdr:colOff>38100</xdr:colOff>
      <xdr:row>35</xdr:row>
      <xdr:rowOff>296238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3556000" y="6804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281015</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225800" y="6891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312641</xdr:rowOff>
    </xdr:from>
    <xdr:to>
      <xdr:col>15</xdr:col>
      <xdr:colOff>101600</xdr:colOff>
      <xdr:row>36</xdr:row>
      <xdr:rowOff>71341</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2857500" y="69229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56118</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527300" y="7009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岡山県和気町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12,871
12,520
144.21
10,370,548
9,748,512
579,801
5,778,671
9,957,672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13.0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77303</xdr:rowOff>
    </xdr:from>
    <xdr:to>
      <xdr:col>24</xdr:col>
      <xdr:colOff>62865</xdr:colOff>
      <xdr:row>39</xdr:row>
      <xdr:rowOff>10704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20803"/>
          <a:ext cx="1270" cy="1476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14531</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0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10704</xdr:rowOff>
    </xdr:from>
    <xdr:to>
      <xdr:col>24</xdr:col>
      <xdr:colOff>152400</xdr:colOff>
      <xdr:row>39</xdr:row>
      <xdr:rowOff>10704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97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23980</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6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77303</xdr:rowOff>
    </xdr:from>
    <xdr:to>
      <xdr:col>24</xdr:col>
      <xdr:colOff>152400</xdr:colOff>
      <xdr:row>30</xdr:row>
      <xdr:rowOff>77303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20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65274</xdr:rowOff>
    </xdr:from>
    <xdr:to>
      <xdr:col>24</xdr:col>
      <xdr:colOff>63500</xdr:colOff>
      <xdr:row>36</xdr:row>
      <xdr:rowOff>4053</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66024"/>
          <a:ext cx="838200" cy="110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79508</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02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101081</xdr:rowOff>
    </xdr:from>
    <xdr:to>
      <xdr:col>24</xdr:col>
      <xdr:colOff>114300</xdr:colOff>
      <xdr:row>36</xdr:row>
      <xdr:rowOff>31231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1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4053</xdr:rowOff>
    </xdr:from>
    <xdr:to>
      <xdr:col>19</xdr:col>
      <xdr:colOff>177800</xdr:colOff>
      <xdr:row>36</xdr:row>
      <xdr:rowOff>46496</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176253"/>
          <a:ext cx="889000" cy="42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28419</xdr:rowOff>
    </xdr:from>
    <xdr:to>
      <xdr:col>20</xdr:col>
      <xdr:colOff>38100</xdr:colOff>
      <xdr:row>36</xdr:row>
      <xdr:rowOff>130019</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0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121146</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293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46496</xdr:rowOff>
    </xdr:from>
    <xdr:to>
      <xdr:col>15</xdr:col>
      <xdr:colOff>50800</xdr:colOff>
      <xdr:row>36</xdr:row>
      <xdr:rowOff>65437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18696"/>
          <a:ext cx="889000" cy="1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80235</xdr:rowOff>
    </xdr:from>
    <xdr:to>
      <xdr:col>15</xdr:col>
      <xdr:colOff>101600</xdr:colOff>
      <xdr:row>37</xdr:row>
      <xdr:rowOff>10385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5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1512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345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65437</xdr:rowOff>
    </xdr:from>
    <xdr:to>
      <xdr:col>10</xdr:col>
      <xdr:colOff>114300</xdr:colOff>
      <xdr:row>36</xdr:row>
      <xdr:rowOff>65938</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237637"/>
          <a:ext cx="889000" cy="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98980</xdr:rowOff>
    </xdr:from>
    <xdr:to>
      <xdr:col>10</xdr:col>
      <xdr:colOff>165100</xdr:colOff>
      <xdr:row>37</xdr:row>
      <xdr:rowOff>29130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7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20257</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36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137886</xdr:rowOff>
    </xdr:from>
    <xdr:to>
      <xdr:col>6</xdr:col>
      <xdr:colOff>38100</xdr:colOff>
      <xdr:row>37</xdr:row>
      <xdr:rowOff>68036</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1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59163</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02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14474</xdr:rowOff>
    </xdr:from>
    <xdr:to>
      <xdr:col>24</xdr:col>
      <xdr:colOff>114300</xdr:colOff>
      <xdr:row>35</xdr:row>
      <xdr:rowOff>116074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1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37351</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66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124703</xdr:rowOff>
    </xdr:from>
    <xdr:to>
      <xdr:col>20</xdr:col>
      <xdr:colOff>38100</xdr:colOff>
      <xdr:row>36</xdr:row>
      <xdr:rowOff>54853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2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71380</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90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167146</xdr:rowOff>
    </xdr:from>
    <xdr:to>
      <xdr:col>15</xdr:col>
      <xdr:colOff>101600</xdr:colOff>
      <xdr:row>36</xdr:row>
      <xdr:rowOff>97296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6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113823</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943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14637</xdr:rowOff>
    </xdr:from>
    <xdr:to>
      <xdr:col>10</xdr:col>
      <xdr:colOff>165100</xdr:colOff>
      <xdr:row>36</xdr:row>
      <xdr:rowOff>116237</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86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132764</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5962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15138</xdr:rowOff>
    </xdr:from>
    <xdr:to>
      <xdr:col>6</xdr:col>
      <xdr:colOff>38100</xdr:colOff>
      <xdr:row>36</xdr:row>
      <xdr:rowOff>116738</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8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133265</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5962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物件費グラフ枠">
          <a:extLst>
            <a:ext uri="{FF2B5EF4-FFF2-40B4-BE49-F238E27FC236}">
              <a16:creationId xmlns:a16="http://schemas.microsoft.com/office/drawing/2014/main" id="{00000000-0008-0000-06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119454</xdr:rowOff>
    </xdr:from>
    <xdr:to>
      <xdr:col>24</xdr:col>
      <xdr:colOff>62865</xdr:colOff>
      <xdr:row>57</xdr:row>
      <xdr:rowOff>128186</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4633595" y="8691954"/>
          <a:ext cx="1270" cy="1208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132013</xdr:rowOff>
    </xdr:from>
    <xdr:ext cx="534377" cy="259045"/>
    <xdr:sp macro="" textlink="">
      <xdr:nvSpPr>
        <xdr:cNvPr id="116" name="物件費最小値テキスト">
          <a:extLst>
            <a:ext uri="{FF2B5EF4-FFF2-40B4-BE49-F238E27FC236}">
              <a16:creationId xmlns:a16="http://schemas.microsoft.com/office/drawing/2014/main" id="{00000000-0008-0000-0600-000074000000}"/>
            </a:ext>
          </a:extLst>
        </xdr:cNvPr>
        <xdr:cNvSpPr txBox="1"/>
      </xdr:nvSpPr>
      <xdr:spPr>
        <a:xfrm>
          <a:off x="4686300" y="990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128186</xdr:rowOff>
    </xdr:from>
    <xdr:to>
      <xdr:col>24</xdr:col>
      <xdr:colOff>152400</xdr:colOff>
      <xdr:row>57</xdr:row>
      <xdr:rowOff>128186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9900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66131</xdr:rowOff>
    </xdr:from>
    <xdr:ext cx="599010" cy="259045"/>
    <xdr:sp macro="" textlink="">
      <xdr:nvSpPr>
        <xdr:cNvPr id="118" name="物件費最大値テキスト">
          <a:extLst>
            <a:ext uri="{FF2B5EF4-FFF2-40B4-BE49-F238E27FC236}">
              <a16:creationId xmlns:a16="http://schemas.microsoft.com/office/drawing/2014/main" id="{00000000-0008-0000-0600-000076000000}"/>
            </a:ext>
          </a:extLst>
        </xdr:cNvPr>
        <xdr:cNvSpPr txBox="1"/>
      </xdr:nvSpPr>
      <xdr:spPr>
        <a:xfrm>
          <a:off x="4686300" y="8467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119454</xdr:rowOff>
    </xdr:from>
    <xdr:to>
      <xdr:col>24</xdr:col>
      <xdr:colOff>152400</xdr:colOff>
      <xdr:row>50</xdr:row>
      <xdr:rowOff>119454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8691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80851</xdr:rowOff>
    </xdr:from>
    <xdr:to>
      <xdr:col>24</xdr:col>
      <xdr:colOff>63500</xdr:colOff>
      <xdr:row>56</xdr:row>
      <xdr:rowOff>122444</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3797300" y="9682051"/>
          <a:ext cx="838200" cy="4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28614</xdr:rowOff>
    </xdr:from>
    <xdr:ext cx="599010" cy="259045"/>
    <xdr:sp macro="" textlink="">
      <xdr:nvSpPr>
        <xdr:cNvPr id="121" name="物件費平均値テキスト">
          <a:extLst>
            <a:ext uri="{FF2B5EF4-FFF2-40B4-BE49-F238E27FC236}">
              <a16:creationId xmlns:a16="http://schemas.microsoft.com/office/drawing/2014/main" id="{00000000-0008-0000-0600-000079000000}"/>
            </a:ext>
          </a:extLst>
        </xdr:cNvPr>
        <xdr:cNvSpPr txBox="1"/>
      </xdr:nvSpPr>
      <xdr:spPr>
        <a:xfrm>
          <a:off x="4686300" y="9629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50187</xdr:rowOff>
    </xdr:from>
    <xdr:to>
      <xdr:col>24</xdr:col>
      <xdr:colOff>114300</xdr:colOff>
      <xdr:row>56</xdr:row>
      <xdr:rowOff>151787</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4584700" y="965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122444</xdr:rowOff>
    </xdr:from>
    <xdr:to>
      <xdr:col>19</xdr:col>
      <xdr:colOff>177800</xdr:colOff>
      <xdr:row>57</xdr:row>
      <xdr:rowOff>10854</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908300" y="9723644"/>
          <a:ext cx="889000" cy="59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92409</xdr:rowOff>
    </xdr:from>
    <xdr:to>
      <xdr:col>20</xdr:col>
      <xdr:colOff>38100</xdr:colOff>
      <xdr:row>57</xdr:row>
      <xdr:rowOff>22559</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3746500" y="96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13686</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3497795" y="9786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10854</xdr:rowOff>
    </xdr:from>
    <xdr:to>
      <xdr:col>15</xdr:col>
      <xdr:colOff>50800</xdr:colOff>
      <xdr:row>57</xdr:row>
      <xdr:rowOff>33077</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2019300" y="9783504"/>
          <a:ext cx="889000" cy="22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108712</xdr:rowOff>
    </xdr:from>
    <xdr:to>
      <xdr:col>15</xdr:col>
      <xdr:colOff>101600</xdr:colOff>
      <xdr:row>57</xdr:row>
      <xdr:rowOff>38862</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2857500" y="970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55389</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2608795" y="9485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33077</xdr:rowOff>
    </xdr:from>
    <xdr:to>
      <xdr:col>10</xdr:col>
      <xdr:colOff>114300</xdr:colOff>
      <xdr:row>57</xdr:row>
      <xdr:rowOff>55015</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1130300" y="9805727"/>
          <a:ext cx="889000" cy="21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134540</xdr:rowOff>
    </xdr:from>
    <xdr:to>
      <xdr:col>10</xdr:col>
      <xdr:colOff>165100</xdr:colOff>
      <xdr:row>57</xdr:row>
      <xdr:rowOff>64690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968500" y="973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81217</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1752111" y="9510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163546</xdr:rowOff>
    </xdr:from>
    <xdr:to>
      <xdr:col>6</xdr:col>
      <xdr:colOff>38100</xdr:colOff>
      <xdr:row>57</xdr:row>
      <xdr:rowOff>93696</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079500" y="976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110223</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863111" y="9539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30051</xdr:rowOff>
    </xdr:from>
    <xdr:to>
      <xdr:col>24</xdr:col>
      <xdr:colOff>114300</xdr:colOff>
      <xdr:row>56</xdr:row>
      <xdr:rowOff>131651</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4584700" y="963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52928</xdr:rowOff>
    </xdr:from>
    <xdr:ext cx="599010" cy="259045"/>
    <xdr:sp macro="" textlink="">
      <xdr:nvSpPr>
        <xdr:cNvPr id="140" name="物件費該当値テキスト">
          <a:extLst>
            <a:ext uri="{FF2B5EF4-FFF2-40B4-BE49-F238E27FC236}">
              <a16:creationId xmlns:a16="http://schemas.microsoft.com/office/drawing/2014/main" id="{00000000-0008-0000-0600-00008C000000}"/>
            </a:ext>
          </a:extLst>
        </xdr:cNvPr>
        <xdr:cNvSpPr txBox="1"/>
      </xdr:nvSpPr>
      <xdr:spPr>
        <a:xfrm>
          <a:off x="4686300" y="9482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71644</xdr:rowOff>
    </xdr:from>
    <xdr:to>
      <xdr:col>20</xdr:col>
      <xdr:colOff>38100</xdr:colOff>
      <xdr:row>57</xdr:row>
      <xdr:rowOff>1794</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3746500" y="967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18321</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3497795" y="9448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131504</xdr:rowOff>
    </xdr:from>
    <xdr:to>
      <xdr:col>15</xdr:col>
      <xdr:colOff>101600</xdr:colOff>
      <xdr:row>57</xdr:row>
      <xdr:rowOff>61654</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2857500" y="973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52781</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2641111" y="9825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153727</xdr:rowOff>
    </xdr:from>
    <xdr:to>
      <xdr:col>10</xdr:col>
      <xdr:colOff>165100</xdr:colOff>
      <xdr:row>57</xdr:row>
      <xdr:rowOff>83877</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968500" y="9754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75004</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1752111" y="984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4215</xdr:rowOff>
    </xdr:from>
    <xdr:to>
      <xdr:col>6</xdr:col>
      <xdr:colOff>38100</xdr:colOff>
      <xdr:row>57</xdr:row>
      <xdr:rowOff>105815</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079500" y="9776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96942</xdr:rowOff>
    </xdr:from>
    <xdr:ext cx="534377"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863111" y="9869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106134</xdr:rowOff>
    </xdr:from>
    <xdr:to>
      <xdr:col>24</xdr:col>
      <xdr:colOff>62865</xdr:colOff>
      <xdr:row>79</xdr:row>
      <xdr:rowOff>44335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633595" y="12279084"/>
          <a:ext cx="1270" cy="1309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48162</xdr:rowOff>
    </xdr:from>
    <xdr:ext cx="249299" cy="259045"/>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686300" y="135927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44335</xdr:rowOff>
    </xdr:from>
    <xdr:to>
      <xdr:col>24</xdr:col>
      <xdr:colOff>152400</xdr:colOff>
      <xdr:row>79</xdr:row>
      <xdr:rowOff>44335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358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52811</xdr:rowOff>
    </xdr:from>
    <xdr:ext cx="534377" cy="25904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686300" y="12054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106134</xdr:rowOff>
    </xdr:from>
    <xdr:to>
      <xdr:col>24</xdr:col>
      <xdr:colOff>152400</xdr:colOff>
      <xdr:row>71</xdr:row>
      <xdr:rowOff>106134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227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56128</xdr:rowOff>
    </xdr:from>
    <xdr:to>
      <xdr:col>24</xdr:col>
      <xdr:colOff>63500</xdr:colOff>
      <xdr:row>78</xdr:row>
      <xdr:rowOff>94628</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3797300" y="13429228"/>
          <a:ext cx="838200" cy="3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129875</xdr:rowOff>
    </xdr:from>
    <xdr:ext cx="534377" cy="259045"/>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686300" y="131600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106998</xdr:rowOff>
    </xdr:from>
    <xdr:to>
      <xdr:col>24</xdr:col>
      <xdr:colOff>114300</xdr:colOff>
      <xdr:row>78</xdr:row>
      <xdr:rowOff>37148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584700" y="13308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94628</xdr:rowOff>
    </xdr:from>
    <xdr:to>
      <xdr:col>19</xdr:col>
      <xdr:colOff>177800</xdr:colOff>
      <xdr:row>78</xdr:row>
      <xdr:rowOff>106001</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908300" y="13467728"/>
          <a:ext cx="889000" cy="11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162034</xdr:rowOff>
    </xdr:from>
    <xdr:to>
      <xdr:col>20</xdr:col>
      <xdr:colOff>38100</xdr:colOff>
      <xdr:row>78</xdr:row>
      <xdr:rowOff>92184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746500" y="133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108711</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562428" y="13138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48927</xdr:rowOff>
    </xdr:from>
    <xdr:to>
      <xdr:col>15</xdr:col>
      <xdr:colOff>50800</xdr:colOff>
      <xdr:row>78</xdr:row>
      <xdr:rowOff>106001</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2019300" y="13422027"/>
          <a:ext cx="889000" cy="57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163595</xdr:rowOff>
    </xdr:from>
    <xdr:to>
      <xdr:col>15</xdr:col>
      <xdr:colOff>101600</xdr:colOff>
      <xdr:row>78</xdr:row>
      <xdr:rowOff>93745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857500" y="1336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110272</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673428" y="13140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48927</xdr:rowOff>
    </xdr:from>
    <xdr:to>
      <xdr:col>10</xdr:col>
      <xdr:colOff>114300</xdr:colOff>
      <xdr:row>78</xdr:row>
      <xdr:rowOff>67787</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1130300" y="13422027"/>
          <a:ext cx="889000" cy="18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149307</xdr:rowOff>
    </xdr:from>
    <xdr:to>
      <xdr:col>10</xdr:col>
      <xdr:colOff>165100</xdr:colOff>
      <xdr:row>78</xdr:row>
      <xdr:rowOff>79457</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968500" y="1335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95984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784428" y="13126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150318</xdr:rowOff>
    </xdr:from>
    <xdr:to>
      <xdr:col>6</xdr:col>
      <xdr:colOff>38100</xdr:colOff>
      <xdr:row>78</xdr:row>
      <xdr:rowOff>80468</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079500" y="1335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96995</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95428" y="13127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5328</xdr:rowOff>
    </xdr:from>
    <xdr:to>
      <xdr:col>24</xdr:col>
      <xdr:colOff>114300</xdr:colOff>
      <xdr:row>78</xdr:row>
      <xdr:rowOff>106928</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584700" y="1337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155205</xdr:rowOff>
    </xdr:from>
    <xdr:ext cx="469744" cy="25904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686300" y="13356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43828</xdr:rowOff>
    </xdr:from>
    <xdr:to>
      <xdr:col>20</xdr:col>
      <xdr:colOff>38100</xdr:colOff>
      <xdr:row>78</xdr:row>
      <xdr:rowOff>145428</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746500" y="13416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136555</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562428" y="13509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55201</xdr:rowOff>
    </xdr:from>
    <xdr:to>
      <xdr:col>15</xdr:col>
      <xdr:colOff>101600</xdr:colOff>
      <xdr:row>78</xdr:row>
      <xdr:rowOff>156801</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857500" y="1342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147928</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673428" y="13521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169577</xdr:rowOff>
    </xdr:from>
    <xdr:to>
      <xdr:col>10</xdr:col>
      <xdr:colOff>165100</xdr:colOff>
      <xdr:row>78</xdr:row>
      <xdr:rowOff>99727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968500" y="13371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90854</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784428" y="13463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16987</xdr:rowOff>
    </xdr:from>
    <xdr:to>
      <xdr:col>6</xdr:col>
      <xdr:colOff>38100</xdr:colOff>
      <xdr:row>78</xdr:row>
      <xdr:rowOff>118587</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079500" y="13390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109714</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95428" y="13482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144323</xdr:rowOff>
    </xdr:from>
    <xdr:to>
      <xdr:col>24</xdr:col>
      <xdr:colOff>62865</xdr:colOff>
      <xdr:row>97</xdr:row>
      <xdr:rowOff>132868</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403373"/>
          <a:ext cx="1270" cy="13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136695</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767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132868</xdr:rowOff>
    </xdr:from>
    <xdr:to>
      <xdr:col>24</xdr:col>
      <xdr:colOff>152400</xdr:colOff>
      <xdr:row>97</xdr:row>
      <xdr:rowOff>132868</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763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91000</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178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144323</xdr:rowOff>
    </xdr:from>
    <xdr:to>
      <xdr:col>24</xdr:col>
      <xdr:colOff>152400</xdr:colOff>
      <xdr:row>89</xdr:row>
      <xdr:rowOff>144323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403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56859</xdr:rowOff>
    </xdr:from>
    <xdr:to>
      <xdr:col>24</xdr:col>
      <xdr:colOff>63500</xdr:colOff>
      <xdr:row>95</xdr:row>
      <xdr:rowOff>108432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6344609"/>
          <a:ext cx="838200" cy="51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130167</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0750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107290</xdr:rowOff>
    </xdr:from>
    <xdr:to>
      <xdr:col>24</xdr:col>
      <xdr:colOff>114300</xdr:colOff>
      <xdr:row>95</xdr:row>
      <xdr:rowOff>37440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22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108432</xdr:rowOff>
    </xdr:from>
    <xdr:to>
      <xdr:col>19</xdr:col>
      <xdr:colOff>177800</xdr:colOff>
      <xdr:row>96</xdr:row>
      <xdr:rowOff>35561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396182"/>
          <a:ext cx="889000" cy="9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1575</xdr:rowOff>
    </xdr:from>
    <xdr:to>
      <xdr:col>20</xdr:col>
      <xdr:colOff>38100</xdr:colOff>
      <xdr:row>95</xdr:row>
      <xdr:rowOff>103175</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289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119702</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06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54990</xdr:rowOff>
    </xdr:from>
    <xdr:to>
      <xdr:col>15</xdr:col>
      <xdr:colOff>50800</xdr:colOff>
      <xdr:row>96</xdr:row>
      <xdr:rowOff>35561</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342740"/>
          <a:ext cx="889000" cy="152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113728</xdr:rowOff>
    </xdr:from>
    <xdr:to>
      <xdr:col>15</xdr:col>
      <xdr:colOff>101600</xdr:colOff>
      <xdr:row>96</xdr:row>
      <xdr:rowOff>43878</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401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60405</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17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54990</xdr:rowOff>
    </xdr:from>
    <xdr:to>
      <xdr:col>10</xdr:col>
      <xdr:colOff>114300</xdr:colOff>
      <xdr:row>97</xdr:row>
      <xdr:rowOff>26112</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342740"/>
          <a:ext cx="889000" cy="31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149898</xdr:rowOff>
    </xdr:from>
    <xdr:to>
      <xdr:col>10</xdr:col>
      <xdr:colOff>165100</xdr:colOff>
      <xdr:row>95</xdr:row>
      <xdr:rowOff>80048</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26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96575</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041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64821</xdr:rowOff>
    </xdr:from>
    <xdr:to>
      <xdr:col>6</xdr:col>
      <xdr:colOff>38100</xdr:colOff>
      <xdr:row>96</xdr:row>
      <xdr:rowOff>166421</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52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11498</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299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6059</xdr:rowOff>
    </xdr:from>
    <xdr:to>
      <xdr:col>24</xdr:col>
      <xdr:colOff>114300</xdr:colOff>
      <xdr:row>95</xdr:row>
      <xdr:rowOff>107659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29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155936</xdr:rowOff>
    </xdr:from>
    <xdr:ext cx="534377"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272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57632</xdr:rowOff>
    </xdr:from>
    <xdr:to>
      <xdr:col>20</xdr:col>
      <xdr:colOff>38100</xdr:colOff>
      <xdr:row>95</xdr:row>
      <xdr:rowOff>159232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34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150359</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30111" y="16438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156211</xdr:rowOff>
    </xdr:from>
    <xdr:to>
      <xdr:col>15</xdr:col>
      <xdr:colOff>101600</xdr:colOff>
      <xdr:row>96</xdr:row>
      <xdr:rowOff>86361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44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77488</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1111" y="16536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4190</xdr:rowOff>
    </xdr:from>
    <xdr:to>
      <xdr:col>10</xdr:col>
      <xdr:colOff>165100</xdr:colOff>
      <xdr:row>95</xdr:row>
      <xdr:rowOff>105790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29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96917</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2111" y="1638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146762</xdr:rowOff>
    </xdr:from>
    <xdr:to>
      <xdr:col>6</xdr:col>
      <xdr:colOff>38100</xdr:colOff>
      <xdr:row>97</xdr:row>
      <xdr:rowOff>76912</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605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68039</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698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67382</xdr:rowOff>
    </xdr:from>
    <xdr:to>
      <xdr:col>54</xdr:col>
      <xdr:colOff>189865</xdr:colOff>
      <xdr:row>37</xdr:row>
      <xdr:rowOff>116051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382332"/>
          <a:ext cx="1270" cy="1077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119878</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3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116051</xdr:rowOff>
    </xdr:from>
    <xdr:to>
      <xdr:col>55</xdr:col>
      <xdr:colOff>88900</xdr:colOff>
      <xdr:row>37</xdr:row>
      <xdr:rowOff>116051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5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14059</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157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67382</xdr:rowOff>
    </xdr:from>
    <xdr:to>
      <xdr:col>55</xdr:col>
      <xdr:colOff>88900</xdr:colOff>
      <xdr:row>31</xdr:row>
      <xdr:rowOff>67382</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382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74675</xdr:rowOff>
    </xdr:from>
    <xdr:to>
      <xdr:col>55</xdr:col>
      <xdr:colOff>0</xdr:colOff>
      <xdr:row>36</xdr:row>
      <xdr:rowOff>129771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246875"/>
          <a:ext cx="838200" cy="55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14851</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015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163424</xdr:rowOff>
    </xdr:from>
    <xdr:to>
      <xdr:col>55</xdr:col>
      <xdr:colOff>50800</xdr:colOff>
      <xdr:row>36</xdr:row>
      <xdr:rowOff>93574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164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74675</xdr:rowOff>
    </xdr:from>
    <xdr:to>
      <xdr:col>50</xdr:col>
      <xdr:colOff>114300</xdr:colOff>
      <xdr:row>37</xdr:row>
      <xdr:rowOff>49399</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246875"/>
          <a:ext cx="889000" cy="146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34246</xdr:rowOff>
    </xdr:from>
    <xdr:to>
      <xdr:col>50</xdr:col>
      <xdr:colOff>165100</xdr:colOff>
      <xdr:row>36</xdr:row>
      <xdr:rowOff>135846</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20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126973</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299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49399</xdr:rowOff>
    </xdr:from>
    <xdr:to>
      <xdr:col>45</xdr:col>
      <xdr:colOff>177800</xdr:colOff>
      <xdr:row>37</xdr:row>
      <xdr:rowOff>136782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393049"/>
          <a:ext cx="889000" cy="87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54176</xdr:rowOff>
    </xdr:from>
    <xdr:to>
      <xdr:col>46</xdr:col>
      <xdr:colOff>38100</xdr:colOff>
      <xdr:row>36</xdr:row>
      <xdr:rowOff>155776</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22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853</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001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23609</xdr:rowOff>
    </xdr:from>
    <xdr:to>
      <xdr:col>41</xdr:col>
      <xdr:colOff>50800</xdr:colOff>
      <xdr:row>37</xdr:row>
      <xdr:rowOff>136782</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024359"/>
          <a:ext cx="889000" cy="456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91399</xdr:rowOff>
    </xdr:from>
    <xdr:to>
      <xdr:col>41</xdr:col>
      <xdr:colOff>101600</xdr:colOff>
      <xdr:row>37</xdr:row>
      <xdr:rowOff>21549</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263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38076</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038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23029</xdr:rowOff>
    </xdr:from>
    <xdr:to>
      <xdr:col>36</xdr:col>
      <xdr:colOff>165100</xdr:colOff>
      <xdr:row>34</xdr:row>
      <xdr:rowOff>124629</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85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141156</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627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78971</xdr:rowOff>
    </xdr:from>
    <xdr:to>
      <xdr:col>55</xdr:col>
      <xdr:colOff>50800</xdr:colOff>
      <xdr:row>37</xdr:row>
      <xdr:rowOff>9121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25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57398</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229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23875</xdr:rowOff>
    </xdr:from>
    <xdr:to>
      <xdr:col>50</xdr:col>
      <xdr:colOff>165100</xdr:colOff>
      <xdr:row>36</xdr:row>
      <xdr:rowOff>125475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19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142002</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5971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170049</xdr:rowOff>
    </xdr:from>
    <xdr:to>
      <xdr:col>46</xdr:col>
      <xdr:colOff>38100</xdr:colOff>
      <xdr:row>37</xdr:row>
      <xdr:rowOff>100199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342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91326</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83111" y="6434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85982</xdr:rowOff>
    </xdr:from>
    <xdr:to>
      <xdr:col>41</xdr:col>
      <xdr:colOff>101600</xdr:colOff>
      <xdr:row>38</xdr:row>
      <xdr:rowOff>16132</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42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7259</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52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144259</xdr:rowOff>
    </xdr:from>
    <xdr:to>
      <xdr:col>36</xdr:col>
      <xdr:colOff>165100</xdr:colOff>
      <xdr:row>35</xdr:row>
      <xdr:rowOff>74409</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97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65536</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066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a:extLst>
            <a:ext uri="{FF2B5EF4-FFF2-40B4-BE49-F238E27FC236}">
              <a16:creationId xmlns:a16="http://schemas.microsoft.com/office/drawing/2014/main" id="{00000000-0008-0000-06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93511</xdr:rowOff>
    </xdr:from>
    <xdr:to>
      <xdr:col>54</xdr:col>
      <xdr:colOff>189865</xdr:colOff>
      <xdr:row>58</xdr:row>
      <xdr:rowOff>163192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10475595" y="8837461"/>
          <a:ext cx="1270" cy="12698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167019</xdr:rowOff>
    </xdr:from>
    <xdr:ext cx="534377" cy="259045"/>
    <xdr:sp macro="" textlink="">
      <xdr:nvSpPr>
        <xdr:cNvPr id="345" name="普通建設事業費最小値テキスト">
          <a:extLst>
            <a:ext uri="{FF2B5EF4-FFF2-40B4-BE49-F238E27FC236}">
              <a16:creationId xmlns:a16="http://schemas.microsoft.com/office/drawing/2014/main" id="{00000000-0008-0000-0600-000059010000}"/>
            </a:ext>
          </a:extLst>
        </xdr:cNvPr>
        <xdr:cNvSpPr txBox="1"/>
      </xdr:nvSpPr>
      <xdr:spPr>
        <a:xfrm>
          <a:off x="10528300" y="1011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163192</xdr:rowOff>
    </xdr:from>
    <xdr:to>
      <xdr:col>55</xdr:col>
      <xdr:colOff>88900</xdr:colOff>
      <xdr:row>58</xdr:row>
      <xdr:rowOff>163192</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10107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40188</xdr:rowOff>
    </xdr:from>
    <xdr:ext cx="599010" cy="259045"/>
    <xdr:sp macro="" textlink="">
      <xdr:nvSpPr>
        <xdr:cNvPr id="347" name="普通建設事業費最大値テキスト">
          <a:extLst>
            <a:ext uri="{FF2B5EF4-FFF2-40B4-BE49-F238E27FC236}">
              <a16:creationId xmlns:a16="http://schemas.microsoft.com/office/drawing/2014/main" id="{00000000-0008-0000-0600-00005B010000}"/>
            </a:ext>
          </a:extLst>
        </xdr:cNvPr>
        <xdr:cNvSpPr txBox="1"/>
      </xdr:nvSpPr>
      <xdr:spPr>
        <a:xfrm>
          <a:off x="10528300" y="861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694,246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93511</xdr:rowOff>
    </xdr:from>
    <xdr:to>
      <xdr:col>55</xdr:col>
      <xdr:colOff>88900</xdr:colOff>
      <xdr:row>51</xdr:row>
      <xdr:rowOff>93511</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8837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93307</xdr:rowOff>
    </xdr:from>
    <xdr:to>
      <xdr:col>55</xdr:col>
      <xdr:colOff>0</xdr:colOff>
      <xdr:row>57</xdr:row>
      <xdr:rowOff>117977</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9639300" y="9865957"/>
          <a:ext cx="838200" cy="24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87743</xdr:rowOff>
    </xdr:from>
    <xdr:ext cx="599010" cy="259045"/>
    <xdr:sp macro="" textlink="">
      <xdr:nvSpPr>
        <xdr:cNvPr id="350" name="普通建設事業費平均値テキスト">
          <a:extLst>
            <a:ext uri="{FF2B5EF4-FFF2-40B4-BE49-F238E27FC236}">
              <a16:creationId xmlns:a16="http://schemas.microsoft.com/office/drawing/2014/main" id="{00000000-0008-0000-0600-00005E010000}"/>
            </a:ext>
          </a:extLst>
        </xdr:cNvPr>
        <xdr:cNvSpPr txBox="1"/>
      </xdr:nvSpPr>
      <xdr:spPr>
        <a:xfrm>
          <a:off x="10528300" y="98603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109316</xdr:rowOff>
    </xdr:from>
    <xdr:to>
      <xdr:col>55</xdr:col>
      <xdr:colOff>50800</xdr:colOff>
      <xdr:row>58</xdr:row>
      <xdr:rowOff>39466</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10426700" y="988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93307</xdr:rowOff>
    </xdr:from>
    <xdr:to>
      <xdr:col>50</xdr:col>
      <xdr:colOff>114300</xdr:colOff>
      <xdr:row>58</xdr:row>
      <xdr:rowOff>82769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8750300" y="9865957"/>
          <a:ext cx="889000" cy="160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149525</xdr:rowOff>
    </xdr:from>
    <xdr:to>
      <xdr:col>50</xdr:col>
      <xdr:colOff>165100</xdr:colOff>
      <xdr:row>58</xdr:row>
      <xdr:rowOff>79675</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9588500" y="99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70802</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9372111" y="1001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82769</xdr:rowOff>
    </xdr:from>
    <xdr:to>
      <xdr:col>45</xdr:col>
      <xdr:colOff>177800</xdr:colOff>
      <xdr:row>58</xdr:row>
      <xdr:rowOff>107772</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7861300" y="10026869"/>
          <a:ext cx="889000" cy="25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155562</xdr:rowOff>
    </xdr:from>
    <xdr:to>
      <xdr:col>46</xdr:col>
      <xdr:colOff>38100</xdr:colOff>
      <xdr:row>58</xdr:row>
      <xdr:rowOff>85712</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8699500" y="992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102239</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8483111" y="970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70615</xdr:rowOff>
    </xdr:from>
    <xdr:to>
      <xdr:col>41</xdr:col>
      <xdr:colOff>50800</xdr:colOff>
      <xdr:row>58</xdr:row>
      <xdr:rowOff>107772</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6972300" y="10014715"/>
          <a:ext cx="889000" cy="37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1381</xdr:rowOff>
    </xdr:from>
    <xdr:to>
      <xdr:col>41</xdr:col>
      <xdr:colOff>101600</xdr:colOff>
      <xdr:row>58</xdr:row>
      <xdr:rowOff>102981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7810500" y="994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119508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594111" y="972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155963</xdr:rowOff>
    </xdr:from>
    <xdr:to>
      <xdr:col>36</xdr:col>
      <xdr:colOff>165100</xdr:colOff>
      <xdr:row>58</xdr:row>
      <xdr:rowOff>86113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6921500" y="992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102640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05111" y="9703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67177</xdr:rowOff>
    </xdr:from>
    <xdr:to>
      <xdr:col>55</xdr:col>
      <xdr:colOff>50800</xdr:colOff>
      <xdr:row>57</xdr:row>
      <xdr:rowOff>168777</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10426700" y="983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90054</xdr:rowOff>
    </xdr:from>
    <xdr:ext cx="599010" cy="259045"/>
    <xdr:sp macro="" textlink="">
      <xdr:nvSpPr>
        <xdr:cNvPr id="369" name="普通建設事業費該当値テキスト">
          <a:extLst>
            <a:ext uri="{FF2B5EF4-FFF2-40B4-BE49-F238E27FC236}">
              <a16:creationId xmlns:a16="http://schemas.microsoft.com/office/drawing/2014/main" id="{00000000-0008-0000-0600-000071010000}"/>
            </a:ext>
          </a:extLst>
        </xdr:cNvPr>
        <xdr:cNvSpPr txBox="1"/>
      </xdr:nvSpPr>
      <xdr:spPr>
        <a:xfrm>
          <a:off x="10528300" y="9691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42507</xdr:rowOff>
    </xdr:from>
    <xdr:to>
      <xdr:col>50</xdr:col>
      <xdr:colOff>165100</xdr:colOff>
      <xdr:row>57</xdr:row>
      <xdr:rowOff>144107</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9588500" y="9815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160634</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339795" y="9590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31969</xdr:rowOff>
    </xdr:from>
    <xdr:to>
      <xdr:col>46</xdr:col>
      <xdr:colOff>38100</xdr:colOff>
      <xdr:row>58</xdr:row>
      <xdr:rowOff>133569</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8699500" y="997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124696</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483111" y="10068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56972</xdr:rowOff>
    </xdr:from>
    <xdr:to>
      <xdr:col>41</xdr:col>
      <xdr:colOff>101600</xdr:colOff>
      <xdr:row>58</xdr:row>
      <xdr:rowOff>158572</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7810500" y="1000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149699</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594111" y="1009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19815</xdr:rowOff>
    </xdr:from>
    <xdr:to>
      <xdr:col>36</xdr:col>
      <xdr:colOff>165100</xdr:colOff>
      <xdr:row>58</xdr:row>
      <xdr:rowOff>121415</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6921500" y="9963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112542</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705111" y="10056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25976</xdr:rowOff>
    </xdr:from>
    <xdr:to>
      <xdr:col>54</xdr:col>
      <xdr:colOff>189865</xdr:colOff>
      <xdr:row>78</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027476"/>
          <a:ext cx="1270" cy="1485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144103</xdr:rowOff>
    </xdr:from>
    <xdr:ext cx="599010"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802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25976</xdr:rowOff>
    </xdr:from>
    <xdr:to>
      <xdr:col>55</xdr:col>
      <xdr:colOff>88900</xdr:colOff>
      <xdr:row>70</xdr:row>
      <xdr:rowOff>25976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027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43672</xdr:rowOff>
    </xdr:from>
    <xdr:to>
      <xdr:col>55</xdr:col>
      <xdr:colOff>0</xdr:colOff>
      <xdr:row>78</xdr:row>
      <xdr:rowOff>84514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416772"/>
          <a:ext cx="838200" cy="40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145638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47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167211</xdr:rowOff>
    </xdr:from>
    <xdr:to>
      <xdr:col>55</xdr:col>
      <xdr:colOff>50800</xdr:colOff>
      <xdr:row>78</xdr:row>
      <xdr:rowOff>97361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68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84514</xdr:rowOff>
    </xdr:from>
    <xdr:to>
      <xdr:col>50</xdr:col>
      <xdr:colOff>114300</xdr:colOff>
      <xdr:row>78</xdr:row>
      <xdr:rowOff>106924</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457614"/>
          <a:ext cx="889000" cy="2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23228</xdr:rowOff>
    </xdr:from>
    <xdr:to>
      <xdr:col>50</xdr:col>
      <xdr:colOff>165100</xdr:colOff>
      <xdr:row>78</xdr:row>
      <xdr:rowOff>124828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96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141355</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171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84849</xdr:rowOff>
    </xdr:from>
    <xdr:to>
      <xdr:col>45</xdr:col>
      <xdr:colOff>177800</xdr:colOff>
      <xdr:row>78</xdr:row>
      <xdr:rowOff>106924</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457949"/>
          <a:ext cx="889000" cy="22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19817</xdr:rowOff>
    </xdr:from>
    <xdr:to>
      <xdr:col>46</xdr:col>
      <xdr:colOff>38100</xdr:colOff>
      <xdr:row>78</xdr:row>
      <xdr:rowOff>121417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9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137944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6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84849</xdr:rowOff>
    </xdr:from>
    <xdr:to>
      <xdr:col>41</xdr:col>
      <xdr:colOff>50800</xdr:colOff>
      <xdr:row>78</xdr:row>
      <xdr:rowOff>116632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57949"/>
          <a:ext cx="889000" cy="31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33662</xdr:rowOff>
    </xdr:from>
    <xdr:to>
      <xdr:col>41</xdr:col>
      <xdr:colOff>101600</xdr:colOff>
      <xdr:row>78</xdr:row>
      <xdr:rowOff>135262</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0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151789</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18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19645</xdr:rowOff>
    </xdr:from>
    <xdr:to>
      <xdr:col>36</xdr:col>
      <xdr:colOff>165100</xdr:colOff>
      <xdr:row>78</xdr:row>
      <xdr:rowOff>121245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9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137772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167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164322</xdr:rowOff>
    </xdr:from>
    <xdr:to>
      <xdr:col>55</xdr:col>
      <xdr:colOff>50800</xdr:colOff>
      <xdr:row>78</xdr:row>
      <xdr:rowOff>94472</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65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123699</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153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33714</xdr:rowOff>
    </xdr:from>
    <xdr:to>
      <xdr:col>50</xdr:col>
      <xdr:colOff>165100</xdr:colOff>
      <xdr:row>78</xdr:row>
      <xdr:rowOff>135314</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0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126441</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499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56124</xdr:rowOff>
    </xdr:from>
    <xdr:to>
      <xdr:col>46</xdr:col>
      <xdr:colOff>38100</xdr:colOff>
      <xdr:row>78</xdr:row>
      <xdr:rowOff>157724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29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148851</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21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34049</xdr:rowOff>
    </xdr:from>
    <xdr:to>
      <xdr:col>41</xdr:col>
      <xdr:colOff>101600</xdr:colOff>
      <xdr:row>78</xdr:row>
      <xdr:rowOff>135649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07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126776</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499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65832</xdr:rowOff>
    </xdr:from>
    <xdr:to>
      <xdr:col>36</xdr:col>
      <xdr:colOff>165100</xdr:colOff>
      <xdr:row>78</xdr:row>
      <xdr:rowOff>167432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3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158559</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31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66063</xdr:rowOff>
    </xdr:from>
    <xdr:to>
      <xdr:col>54</xdr:col>
      <xdr:colOff>189865</xdr:colOff>
      <xdr:row>98</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839463"/>
          <a:ext cx="1270" cy="11023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143527</xdr:rowOff>
    </xdr:from>
    <xdr:ext cx="249299"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139700</xdr:rowOff>
    </xdr:from>
    <xdr:to>
      <xdr:col>55</xdr:col>
      <xdr:colOff>88900</xdr:colOff>
      <xdr:row>98</xdr:row>
      <xdr:rowOff>139700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12740</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614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66063</xdr:rowOff>
    </xdr:from>
    <xdr:to>
      <xdr:col>55</xdr:col>
      <xdr:colOff>88900</xdr:colOff>
      <xdr:row>92</xdr:row>
      <xdr:rowOff>66063</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839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77305</xdr:rowOff>
    </xdr:from>
    <xdr:to>
      <xdr:col>55</xdr:col>
      <xdr:colOff>0</xdr:colOff>
      <xdr:row>96</xdr:row>
      <xdr:rowOff>56403</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365055"/>
          <a:ext cx="838200" cy="150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119818</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5790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141391</xdr:rowOff>
    </xdr:from>
    <xdr:to>
      <xdr:col>55</xdr:col>
      <xdr:colOff>50800</xdr:colOff>
      <xdr:row>97</xdr:row>
      <xdr:rowOff>71541</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60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77305</xdr:rowOff>
    </xdr:from>
    <xdr:to>
      <xdr:col>50</xdr:col>
      <xdr:colOff>114300</xdr:colOff>
      <xdr:row>97</xdr:row>
      <xdr:rowOff>88252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8750300" y="16365055"/>
          <a:ext cx="889000" cy="35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160631</xdr:rowOff>
    </xdr:from>
    <xdr:to>
      <xdr:col>50</xdr:col>
      <xdr:colOff>165100</xdr:colOff>
      <xdr:row>97</xdr:row>
      <xdr:rowOff>90781</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6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81908</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712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88252</xdr:rowOff>
    </xdr:from>
    <xdr:to>
      <xdr:col>45</xdr:col>
      <xdr:colOff>177800</xdr:colOff>
      <xdr:row>98</xdr:row>
      <xdr:rowOff>27206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718902"/>
          <a:ext cx="889000" cy="110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14345</xdr:rowOff>
    </xdr:from>
    <xdr:to>
      <xdr:col>46</xdr:col>
      <xdr:colOff>38100</xdr:colOff>
      <xdr:row>97</xdr:row>
      <xdr:rowOff>115945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64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132472</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42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49640</xdr:rowOff>
    </xdr:from>
    <xdr:to>
      <xdr:col>41</xdr:col>
      <xdr:colOff>50800</xdr:colOff>
      <xdr:row>98</xdr:row>
      <xdr:rowOff>27206</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680290"/>
          <a:ext cx="889000" cy="149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39463</xdr:rowOff>
    </xdr:from>
    <xdr:to>
      <xdr:col>41</xdr:col>
      <xdr:colOff>101600</xdr:colOff>
      <xdr:row>97</xdr:row>
      <xdr:rowOff>141063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67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157590</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44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15839</xdr:rowOff>
    </xdr:from>
    <xdr:to>
      <xdr:col>36</xdr:col>
      <xdr:colOff>165100</xdr:colOff>
      <xdr:row>97</xdr:row>
      <xdr:rowOff>117439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646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108566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73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5603</xdr:rowOff>
    </xdr:from>
    <xdr:to>
      <xdr:col>55</xdr:col>
      <xdr:colOff>50800</xdr:colOff>
      <xdr:row>96</xdr:row>
      <xdr:rowOff>107203</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46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28480</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316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26505</xdr:rowOff>
    </xdr:from>
    <xdr:to>
      <xdr:col>50</xdr:col>
      <xdr:colOff>165100</xdr:colOff>
      <xdr:row>95</xdr:row>
      <xdr:rowOff>128105</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31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144632</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39795" y="16089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37452</xdr:rowOff>
    </xdr:from>
    <xdr:to>
      <xdr:col>46</xdr:col>
      <xdr:colOff>38100</xdr:colOff>
      <xdr:row>97</xdr:row>
      <xdr:rowOff>139052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668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130179</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760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147856</xdr:rowOff>
    </xdr:from>
    <xdr:to>
      <xdr:col>41</xdr:col>
      <xdr:colOff>101600</xdr:colOff>
      <xdr:row>98</xdr:row>
      <xdr:rowOff>78006</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77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69133</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87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170290</xdr:rowOff>
    </xdr:from>
    <xdr:to>
      <xdr:col>36</xdr:col>
      <xdr:colOff>165100</xdr:colOff>
      <xdr:row>97</xdr:row>
      <xdr:rowOff>100440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62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116967</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404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災害復旧事業費グラフ枠">
          <a:extLst>
            <a:ext uri="{FF2B5EF4-FFF2-40B4-BE49-F238E27FC236}">
              <a16:creationId xmlns:a16="http://schemas.microsoft.com/office/drawing/2014/main" id="{00000000-0008-0000-06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31229</xdr:rowOff>
    </xdr:from>
    <xdr:to>
      <xdr:col>85</xdr:col>
      <xdr:colOff>126364</xdr:colOff>
      <xdr:row>38</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flipV="1">
          <a:off x="16317595" y="5346179"/>
          <a:ext cx="1269" cy="11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49086</xdr:rowOff>
    </xdr:from>
    <xdr:ext cx="249299" cy="259045"/>
    <xdr:sp macro="" textlink="">
      <xdr:nvSpPr>
        <xdr:cNvPr id="508" name="災害復旧事業費最小値テキスト">
          <a:extLst>
            <a:ext uri="{FF2B5EF4-FFF2-40B4-BE49-F238E27FC236}">
              <a16:creationId xmlns:a16="http://schemas.microsoft.com/office/drawing/2014/main" id="{00000000-0008-0000-0600-0000FC010000}"/>
            </a:ext>
          </a:extLst>
        </xdr:cNvPr>
        <xdr:cNvSpPr txBox="1"/>
      </xdr:nvSpPr>
      <xdr:spPr>
        <a:xfrm>
          <a:off x="16370300" y="65641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149356</xdr:rowOff>
    </xdr:from>
    <xdr:ext cx="599010" cy="259045"/>
    <xdr:sp macro="" textlink="">
      <xdr:nvSpPr>
        <xdr:cNvPr id="510" name="災害復旧事業費最大値テキスト">
          <a:extLst>
            <a:ext uri="{FF2B5EF4-FFF2-40B4-BE49-F238E27FC236}">
              <a16:creationId xmlns:a16="http://schemas.microsoft.com/office/drawing/2014/main" id="{00000000-0008-0000-0600-0000FE010000}"/>
            </a:ext>
          </a:extLst>
        </xdr:cNvPr>
        <xdr:cNvSpPr txBox="1"/>
      </xdr:nvSpPr>
      <xdr:spPr>
        <a:xfrm>
          <a:off x="16370300" y="5121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31229</xdr:rowOff>
    </xdr:from>
    <xdr:to>
      <xdr:col>86</xdr:col>
      <xdr:colOff>25400</xdr:colOff>
      <xdr:row>31</xdr:row>
      <xdr:rowOff>31229</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5346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18336</xdr:rowOff>
    </xdr:from>
    <xdr:to>
      <xdr:col>85</xdr:col>
      <xdr:colOff>127000</xdr:colOff>
      <xdr:row>38</xdr:row>
      <xdr:rowOff>20148</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5481300" y="6533436"/>
          <a:ext cx="838200" cy="1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137986</xdr:rowOff>
    </xdr:from>
    <xdr:ext cx="469744" cy="259045"/>
    <xdr:sp macro="" textlink="">
      <xdr:nvSpPr>
        <xdr:cNvPr id="513" name="災害復旧事業費平均値テキスト">
          <a:extLst>
            <a:ext uri="{FF2B5EF4-FFF2-40B4-BE49-F238E27FC236}">
              <a16:creationId xmlns:a16="http://schemas.microsoft.com/office/drawing/2014/main" id="{00000000-0008-0000-0600-000001020000}"/>
            </a:ext>
          </a:extLst>
        </xdr:cNvPr>
        <xdr:cNvSpPr txBox="1"/>
      </xdr:nvSpPr>
      <xdr:spPr>
        <a:xfrm>
          <a:off x="16370300" y="63101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115109</xdr:rowOff>
    </xdr:from>
    <xdr:to>
      <xdr:col>85</xdr:col>
      <xdr:colOff>177800</xdr:colOff>
      <xdr:row>38</xdr:row>
      <xdr:rowOff>45259</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6268700" y="6458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18336</xdr:rowOff>
    </xdr:from>
    <xdr:to>
      <xdr:col>81</xdr:col>
      <xdr:colOff>50800</xdr:colOff>
      <xdr:row>38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4592300" y="6533436"/>
          <a:ext cx="889000" cy="7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106256</xdr:rowOff>
    </xdr:from>
    <xdr:to>
      <xdr:col>81</xdr:col>
      <xdr:colOff>101600</xdr:colOff>
      <xdr:row>38</xdr:row>
      <xdr:rowOff>36406</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5430500" y="644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52933</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5246428" y="622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25400</xdr:rowOff>
    </xdr:from>
    <xdr:to>
      <xdr:col>76</xdr:col>
      <xdr:colOff>114300</xdr:colOff>
      <xdr:row>38</xdr:row>
      <xdr:rowOff>25400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3703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89426</xdr:rowOff>
    </xdr:from>
    <xdr:to>
      <xdr:col>76</xdr:col>
      <xdr:colOff>165100</xdr:colOff>
      <xdr:row>38</xdr:row>
      <xdr:rowOff>19576</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4541500" y="6433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36103</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4357428" y="6208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25400</xdr:rowOff>
    </xdr:from>
    <xdr:to>
      <xdr:col>71</xdr:col>
      <xdr:colOff>177800</xdr:colOff>
      <xdr:row>38</xdr:row>
      <xdr:rowOff>25400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281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92403</xdr:rowOff>
    </xdr:from>
    <xdr:to>
      <xdr:col>72</xdr:col>
      <xdr:colOff>38100</xdr:colOff>
      <xdr:row>38</xdr:row>
      <xdr:rowOff>22554</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3652500" y="6436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39080</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3468428" y="6211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56587</xdr:rowOff>
    </xdr:from>
    <xdr:to>
      <xdr:col>67</xdr:col>
      <xdr:colOff>101600</xdr:colOff>
      <xdr:row>37</xdr:row>
      <xdr:rowOff>158187</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2763500" y="640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3264</xdr:rowOff>
    </xdr:from>
    <xdr:ext cx="534377"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2547111" y="6175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140798</xdr:rowOff>
    </xdr:from>
    <xdr:to>
      <xdr:col>85</xdr:col>
      <xdr:colOff>177800</xdr:colOff>
      <xdr:row>38</xdr:row>
      <xdr:rowOff>70948</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6268700" y="648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93536</xdr:rowOff>
    </xdr:from>
    <xdr:ext cx="378565" cy="259045"/>
    <xdr:sp macro="" textlink="">
      <xdr:nvSpPr>
        <xdr:cNvPr id="532" name="災害復旧事業費該当値テキスト">
          <a:extLst>
            <a:ext uri="{FF2B5EF4-FFF2-40B4-BE49-F238E27FC236}">
              <a16:creationId xmlns:a16="http://schemas.microsoft.com/office/drawing/2014/main" id="{00000000-0008-0000-0600-000014020000}"/>
            </a:ext>
          </a:extLst>
        </xdr:cNvPr>
        <xdr:cNvSpPr txBox="1"/>
      </xdr:nvSpPr>
      <xdr:spPr>
        <a:xfrm>
          <a:off x="16370300" y="64371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138986</xdr:rowOff>
    </xdr:from>
    <xdr:to>
      <xdr:col>81</xdr:col>
      <xdr:colOff>101600</xdr:colOff>
      <xdr:row>38</xdr:row>
      <xdr:rowOff>69136</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5430500" y="648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60263</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46428" y="6575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146050</xdr:rowOff>
    </xdr:from>
    <xdr:to>
      <xdr:col>76</xdr:col>
      <xdr:colOff>165100</xdr:colOff>
      <xdr:row>38</xdr:row>
      <xdr:rowOff>76200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4541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38</xdr:row>
      <xdr:rowOff>67327</xdr:rowOff>
    </xdr:from>
    <xdr:ext cx="249299"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67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146050</xdr:rowOff>
    </xdr:from>
    <xdr:to>
      <xdr:col>72</xdr:col>
      <xdr:colOff>38100</xdr:colOff>
      <xdr:row>38</xdr:row>
      <xdr:rowOff>76200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365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38</xdr:row>
      <xdr:rowOff>67327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7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146050</xdr:rowOff>
    </xdr:from>
    <xdr:to>
      <xdr:col>67</xdr:col>
      <xdr:colOff>101600</xdr:colOff>
      <xdr:row>38</xdr:row>
      <xdr:rowOff>76200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276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38</xdr:row>
      <xdr:rowOff>67327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8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56</xdr:row>
      <xdr:rowOff>144434</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54</xdr:row>
      <xdr:rowOff>160762</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5642</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51</xdr:row>
      <xdr:rowOff>21970</xdr:rowOff>
    </xdr:from>
    <xdr:ext cx="31290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33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49</xdr:row>
      <xdr:rowOff>38299</xdr:rowOff>
    </xdr:from>
    <xdr:ext cx="31290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33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47</xdr:row>
      <xdr:rowOff>54627</xdr:rowOff>
    </xdr:from>
    <xdr:ext cx="31290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a:extLst>
            <a:ext uri="{FF2B5EF4-FFF2-40B4-BE49-F238E27FC236}">
              <a16:creationId xmlns:a16="http://schemas.microsoft.com/office/drawing/2014/main" id="{00000000-0008-0000-06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98878</xdr:rowOff>
    </xdr:from>
    <xdr:to>
      <xdr:col>85</xdr:col>
      <xdr:colOff>126364</xdr:colOff>
      <xdr:row>59</xdr:row>
      <xdr:rowOff>98878</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317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140805</xdr:rowOff>
    </xdr:from>
    <xdr:ext cx="249299" cy="259045"/>
    <xdr:sp macro="" textlink="">
      <xdr:nvSpPr>
        <xdr:cNvPr id="567" name="失業対策事業費最小値テキスト">
          <a:extLst>
            <a:ext uri="{FF2B5EF4-FFF2-40B4-BE49-F238E27FC236}">
              <a16:creationId xmlns:a16="http://schemas.microsoft.com/office/drawing/2014/main" id="{00000000-0008-0000-0600-000037020000}"/>
            </a:ext>
          </a:extLst>
        </xdr:cNvPr>
        <xdr:cNvSpPr txBox="1"/>
      </xdr:nvSpPr>
      <xdr:spPr>
        <a:xfrm>
          <a:off x="16370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140805</xdr:rowOff>
    </xdr:from>
    <xdr:ext cx="249299" cy="259045"/>
    <xdr:sp macro="" textlink="">
      <xdr:nvSpPr>
        <xdr:cNvPr id="569" name="失業対策事業費最大値テキスト">
          <a:extLst>
            <a:ext uri="{FF2B5EF4-FFF2-40B4-BE49-F238E27FC236}">
              <a16:creationId xmlns:a16="http://schemas.microsoft.com/office/drawing/2014/main" id="{00000000-0008-0000-0600-000039020000}"/>
            </a:ext>
          </a:extLst>
        </xdr:cNvPr>
        <xdr:cNvSpPr txBox="1"/>
      </xdr:nvSpPr>
      <xdr:spPr>
        <a:xfrm>
          <a:off x="16370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26505</xdr:rowOff>
    </xdr:from>
    <xdr:ext cx="249299" cy="259045"/>
    <xdr:sp macro="" textlink="">
      <xdr:nvSpPr>
        <xdr:cNvPr id="572" name="失業対策事業費平均値テキスト">
          <a:extLst>
            <a:ext uri="{FF2B5EF4-FFF2-40B4-BE49-F238E27FC236}">
              <a16:creationId xmlns:a16="http://schemas.microsoft.com/office/drawing/2014/main" id="{00000000-0008-0000-0600-00003C020000}"/>
            </a:ext>
          </a:extLst>
        </xdr:cNvPr>
        <xdr:cNvSpPr txBox="1"/>
      </xdr:nvSpPr>
      <xdr:spPr>
        <a:xfrm>
          <a:off x="16370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6268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48078</xdr:rowOff>
    </xdr:from>
    <xdr:to>
      <xdr:col>81</xdr:col>
      <xdr:colOff>101600</xdr:colOff>
      <xdr:row>59</xdr:row>
      <xdr:rowOff>149678</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5430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48078</xdr:rowOff>
    </xdr:from>
    <xdr:to>
      <xdr:col>76</xdr:col>
      <xdr:colOff>165100</xdr:colOff>
      <xdr:row>59</xdr:row>
      <xdr:rowOff>149678</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4541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4535</xdr:rowOff>
    </xdr:from>
    <xdr:to>
      <xdr:col>67</xdr:col>
      <xdr:colOff>101600</xdr:colOff>
      <xdr:row>51</xdr:row>
      <xdr:rowOff>106135</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2763500" y="87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49</xdr:row>
      <xdr:rowOff>122662</xdr:rowOff>
    </xdr:from>
    <xdr:ext cx="313932"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2657333" y="85237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83655</xdr:rowOff>
    </xdr:from>
    <xdr:ext cx="249299" cy="259045"/>
    <xdr:sp macro="" textlink="">
      <xdr:nvSpPr>
        <xdr:cNvPr id="591" name="失業対策事業費該当値テキスト">
          <a:extLst>
            <a:ext uri="{FF2B5EF4-FFF2-40B4-BE49-F238E27FC236}">
              <a16:creationId xmlns:a16="http://schemas.microsoft.com/office/drawing/2014/main" id="{00000000-0008-0000-0600-00004F020000}"/>
            </a:ext>
          </a:extLst>
        </xdr:cNvPr>
        <xdr:cNvSpPr txBox="1"/>
      </xdr:nvSpPr>
      <xdr:spPr>
        <a:xfrm>
          <a:off x="16370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166205</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5356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166205</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67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17983</xdr:rowOff>
    </xdr:from>
    <xdr:to>
      <xdr:col>85</xdr:col>
      <xdr:colOff>126364</xdr:colOff>
      <xdr:row>79</xdr:row>
      <xdr:rowOff>102033</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6317595" y="12019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105860</xdr:rowOff>
    </xdr:from>
    <xdr:ext cx="534377" cy="259045"/>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6370300" y="13650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102033</xdr:rowOff>
    </xdr:from>
    <xdr:to>
      <xdr:col>86</xdr:col>
      <xdr:colOff>25400</xdr:colOff>
      <xdr:row>79</xdr:row>
      <xdr:rowOff>102033</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3646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136110</xdr:rowOff>
    </xdr:from>
    <xdr:ext cx="599010" cy="25904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6370300" y="11794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17983</xdr:rowOff>
    </xdr:from>
    <xdr:to>
      <xdr:col>86</xdr:col>
      <xdr:colOff>25400</xdr:colOff>
      <xdr:row>70</xdr:row>
      <xdr:rowOff>17983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2019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32829</xdr:rowOff>
    </xdr:from>
    <xdr:to>
      <xdr:col>85</xdr:col>
      <xdr:colOff>127000</xdr:colOff>
      <xdr:row>76</xdr:row>
      <xdr:rowOff>48349</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5481300" y="13063029"/>
          <a:ext cx="838200" cy="15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75226</xdr:rowOff>
    </xdr:from>
    <xdr:ext cx="534377" cy="25904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6370300" y="13105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96799</xdr:rowOff>
    </xdr:from>
    <xdr:to>
      <xdr:col>85</xdr:col>
      <xdr:colOff>177800</xdr:colOff>
      <xdr:row>77</xdr:row>
      <xdr:rowOff>26949</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6268700" y="13126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48349</xdr:rowOff>
    </xdr:from>
    <xdr:to>
      <xdr:col>81</xdr:col>
      <xdr:colOff>50800</xdr:colOff>
      <xdr:row>76</xdr:row>
      <xdr:rowOff>91884</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4592300" y="13078549"/>
          <a:ext cx="889000" cy="4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35230</xdr:rowOff>
    </xdr:from>
    <xdr:to>
      <xdr:col>81</xdr:col>
      <xdr:colOff>101600</xdr:colOff>
      <xdr:row>76</xdr:row>
      <xdr:rowOff>136830</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5430500" y="1306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127957</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14111" y="13158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91884</xdr:rowOff>
    </xdr:from>
    <xdr:to>
      <xdr:col>76</xdr:col>
      <xdr:colOff>114300</xdr:colOff>
      <xdr:row>76</xdr:row>
      <xdr:rowOff>156235</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3703300" y="13122084"/>
          <a:ext cx="889000" cy="6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55538</xdr:rowOff>
    </xdr:from>
    <xdr:to>
      <xdr:col>76</xdr:col>
      <xdr:colOff>165100</xdr:colOff>
      <xdr:row>76</xdr:row>
      <xdr:rowOff>157138</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41500" y="13085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148265</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178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156235</xdr:rowOff>
    </xdr:from>
    <xdr:to>
      <xdr:col>71</xdr:col>
      <xdr:colOff>177800</xdr:colOff>
      <xdr:row>77</xdr:row>
      <xdr:rowOff>72568</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14300" y="13186435"/>
          <a:ext cx="889000" cy="8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85776</xdr:rowOff>
    </xdr:from>
    <xdr:to>
      <xdr:col>72</xdr:col>
      <xdr:colOff>38100</xdr:colOff>
      <xdr:row>77</xdr:row>
      <xdr:rowOff>15926</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52500" y="1311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32453</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36111" y="12891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145262</xdr:rowOff>
    </xdr:from>
    <xdr:to>
      <xdr:col>67</xdr:col>
      <xdr:colOff>101600</xdr:colOff>
      <xdr:row>77</xdr:row>
      <xdr:rowOff>75412</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2763500" y="13175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91939</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47111" y="12950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153479</xdr:rowOff>
    </xdr:from>
    <xdr:to>
      <xdr:col>85</xdr:col>
      <xdr:colOff>177800</xdr:colOff>
      <xdr:row>76</xdr:row>
      <xdr:rowOff>83629</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6268700" y="1301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4907</xdr:rowOff>
    </xdr:from>
    <xdr:ext cx="534377" cy="259045"/>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6370300" y="12863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168999</xdr:rowOff>
    </xdr:from>
    <xdr:to>
      <xdr:col>81</xdr:col>
      <xdr:colOff>101600</xdr:colOff>
      <xdr:row>76</xdr:row>
      <xdr:rowOff>99149</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5430500" y="1302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115676</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214111" y="12802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41084</xdr:rowOff>
    </xdr:from>
    <xdr:to>
      <xdr:col>76</xdr:col>
      <xdr:colOff>165100</xdr:colOff>
      <xdr:row>76</xdr:row>
      <xdr:rowOff>142684</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4541500" y="13071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159211</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325111" y="12846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105435</xdr:rowOff>
    </xdr:from>
    <xdr:to>
      <xdr:col>72</xdr:col>
      <xdr:colOff>38100</xdr:colOff>
      <xdr:row>77</xdr:row>
      <xdr:rowOff>35585</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3652500" y="13135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26712</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3436111" y="13228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21768</xdr:rowOff>
    </xdr:from>
    <xdr:to>
      <xdr:col>67</xdr:col>
      <xdr:colOff>101600</xdr:colOff>
      <xdr:row>77</xdr:row>
      <xdr:rowOff>123368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2763500" y="13223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114495</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547111" y="13316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27054</xdr:rowOff>
    </xdr:from>
    <xdr:to>
      <xdr:col>85</xdr:col>
      <xdr:colOff>126364</xdr:colOff>
      <xdr:row>99</xdr:row>
      <xdr:rowOff>21309</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29004"/>
          <a:ext cx="1269" cy="1365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25136</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6998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21309</xdr:rowOff>
    </xdr:from>
    <xdr:to>
      <xdr:col>86</xdr:col>
      <xdr:colOff>25400</xdr:colOff>
      <xdr:row>99</xdr:row>
      <xdr:rowOff>21309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6994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145181</xdr:rowOff>
    </xdr:from>
    <xdr:ext cx="599010"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0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27054</xdr:rowOff>
    </xdr:from>
    <xdr:to>
      <xdr:col>86</xdr:col>
      <xdr:colOff>25400</xdr:colOff>
      <xdr:row>91</xdr:row>
      <xdr:rowOff>27054</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29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59027</xdr:rowOff>
    </xdr:from>
    <xdr:to>
      <xdr:col>85</xdr:col>
      <xdr:colOff>127000</xdr:colOff>
      <xdr:row>99</xdr:row>
      <xdr:rowOff>17025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5481300" y="16861127"/>
          <a:ext cx="838200" cy="129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26533</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4857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3656</xdr:rowOff>
    </xdr:from>
    <xdr:to>
      <xdr:col>85</xdr:col>
      <xdr:colOff>177800</xdr:colOff>
      <xdr:row>97</xdr:row>
      <xdr:rowOff>105256</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634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4719</xdr:rowOff>
    </xdr:from>
    <xdr:to>
      <xdr:col>81</xdr:col>
      <xdr:colOff>50800</xdr:colOff>
      <xdr:row>99</xdr:row>
      <xdr:rowOff>17025</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4592300" y="16978269"/>
          <a:ext cx="889000" cy="1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477</xdr:rowOff>
    </xdr:from>
    <xdr:to>
      <xdr:col>81</xdr:col>
      <xdr:colOff>101600</xdr:colOff>
      <xdr:row>97</xdr:row>
      <xdr:rowOff>102077</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63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118604</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40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4719</xdr:rowOff>
    </xdr:from>
    <xdr:to>
      <xdr:col>76</xdr:col>
      <xdr:colOff>114300</xdr:colOff>
      <xdr:row>99</xdr:row>
      <xdr:rowOff>7058</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3703300" y="16978269"/>
          <a:ext cx="889000" cy="2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140519</xdr:rowOff>
    </xdr:from>
    <xdr:to>
      <xdr:col>76</xdr:col>
      <xdr:colOff>165100</xdr:colOff>
      <xdr:row>97</xdr:row>
      <xdr:rowOff>70669</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5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87196</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3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7058</xdr:rowOff>
    </xdr:from>
    <xdr:to>
      <xdr:col>71</xdr:col>
      <xdr:colOff>177800</xdr:colOff>
      <xdr:row>99</xdr:row>
      <xdr:rowOff>37516</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814300" y="16980608"/>
          <a:ext cx="889000" cy="30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124653</xdr:rowOff>
    </xdr:from>
    <xdr:to>
      <xdr:col>72</xdr:col>
      <xdr:colOff>38100</xdr:colOff>
      <xdr:row>97</xdr:row>
      <xdr:rowOff>54803</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583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71330</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35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92664</xdr:rowOff>
    </xdr:from>
    <xdr:to>
      <xdr:col>67</xdr:col>
      <xdr:colOff>101600</xdr:colOff>
      <xdr:row>98</xdr:row>
      <xdr:rowOff>22814</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7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39341</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49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8227</xdr:rowOff>
    </xdr:from>
    <xdr:to>
      <xdr:col>85</xdr:col>
      <xdr:colOff>177800</xdr:colOff>
      <xdr:row>98</xdr:row>
      <xdr:rowOff>109827</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810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158104</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788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137675</xdr:rowOff>
    </xdr:from>
    <xdr:to>
      <xdr:col>81</xdr:col>
      <xdr:colOff>101600</xdr:colOff>
      <xdr:row>99</xdr:row>
      <xdr:rowOff>67825</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93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58952</xdr:rowOff>
    </xdr:from>
    <xdr:ext cx="469744"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46428" y="17032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125369</xdr:rowOff>
    </xdr:from>
    <xdr:to>
      <xdr:col>76</xdr:col>
      <xdr:colOff>165100</xdr:colOff>
      <xdr:row>99</xdr:row>
      <xdr:rowOff>55519</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927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46646</xdr:rowOff>
    </xdr:from>
    <xdr:ext cx="469744"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57428" y="17020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127708</xdr:rowOff>
    </xdr:from>
    <xdr:to>
      <xdr:col>72</xdr:col>
      <xdr:colOff>38100</xdr:colOff>
      <xdr:row>99</xdr:row>
      <xdr:rowOff>57858</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929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48985</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68428" y="17022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158166</xdr:rowOff>
    </xdr:from>
    <xdr:to>
      <xdr:col>67</xdr:col>
      <xdr:colOff>101600</xdr:colOff>
      <xdr:row>99</xdr:row>
      <xdr:rowOff>88316</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960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99</xdr:row>
      <xdr:rowOff>79443</xdr:rowOff>
    </xdr:from>
    <xdr:ext cx="378565"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625017" y="17052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40442</xdr:rowOff>
    </xdr:from>
    <xdr:to>
      <xdr:col>116</xdr:col>
      <xdr:colOff>62864</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355392"/>
          <a:ext cx="1269" cy="1299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158569</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130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40442</xdr:rowOff>
    </xdr:from>
    <xdr:to>
      <xdr:col>116</xdr:col>
      <xdr:colOff>152400</xdr:colOff>
      <xdr:row>31</xdr:row>
      <xdr:rowOff>40442</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355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134785</xdr:rowOff>
    </xdr:from>
    <xdr:to>
      <xdr:col>116</xdr:col>
      <xdr:colOff>63500</xdr:colOff>
      <xdr:row>38</xdr:row>
      <xdr:rowOff>136706</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1323300" y="6649885"/>
          <a:ext cx="838200" cy="1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122338</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294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99461</xdr:rowOff>
    </xdr:from>
    <xdr:to>
      <xdr:col>116</xdr:col>
      <xdr:colOff>114300</xdr:colOff>
      <xdr:row>38</xdr:row>
      <xdr:rowOff>29611</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44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136706</xdr:rowOff>
    </xdr:from>
    <xdr:to>
      <xdr:col>111</xdr:col>
      <xdr:colOff>177800</xdr:colOff>
      <xdr:row>38</xdr:row>
      <xdr:rowOff>138351</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20434300" y="6651806"/>
          <a:ext cx="889000" cy="1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146027</xdr:rowOff>
    </xdr:from>
    <xdr:to>
      <xdr:col>112</xdr:col>
      <xdr:colOff>38100</xdr:colOff>
      <xdr:row>38</xdr:row>
      <xdr:rowOff>76177</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48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92704</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6264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95740</xdr:rowOff>
    </xdr:from>
    <xdr:to>
      <xdr:col>107</xdr:col>
      <xdr:colOff>50800</xdr:colOff>
      <xdr:row>38</xdr:row>
      <xdr:rowOff>138351</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545300" y="6610840"/>
          <a:ext cx="889000" cy="42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157206</xdr:rowOff>
    </xdr:from>
    <xdr:to>
      <xdr:col>107</xdr:col>
      <xdr:colOff>101600</xdr:colOff>
      <xdr:row>38</xdr:row>
      <xdr:rowOff>87356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500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103883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6276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95740</xdr:rowOff>
    </xdr:from>
    <xdr:to>
      <xdr:col>102</xdr:col>
      <xdr:colOff>114300</xdr:colOff>
      <xdr:row>38</xdr:row>
      <xdr:rowOff>96769</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18656300" y="6610840"/>
          <a:ext cx="889000" cy="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160086</xdr:rowOff>
    </xdr:from>
    <xdr:to>
      <xdr:col>102</xdr:col>
      <xdr:colOff>165100</xdr:colOff>
      <xdr:row>38</xdr:row>
      <xdr:rowOff>90236</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50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106763</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627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165915</xdr:rowOff>
    </xdr:from>
    <xdr:to>
      <xdr:col>98</xdr:col>
      <xdr:colOff>38100</xdr:colOff>
      <xdr:row>38</xdr:row>
      <xdr:rowOff>96065</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50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112592</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284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83985</xdr:rowOff>
    </xdr:from>
    <xdr:to>
      <xdr:col>116</xdr:col>
      <xdr:colOff>114300</xdr:colOff>
      <xdr:row>39</xdr:row>
      <xdr:rowOff>14135</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59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170362</xdr:rowOff>
    </xdr:from>
    <xdr:ext cx="378565"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5140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85906</xdr:rowOff>
    </xdr:from>
    <xdr:to>
      <xdr:col>112</xdr:col>
      <xdr:colOff>38100</xdr:colOff>
      <xdr:row>39</xdr:row>
      <xdr:rowOff>16056</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60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7183</xdr:rowOff>
    </xdr:from>
    <xdr:ext cx="378565"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4017" y="66937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87551</xdr:rowOff>
    </xdr:from>
    <xdr:to>
      <xdr:col>107</xdr:col>
      <xdr:colOff>101600</xdr:colOff>
      <xdr:row>39</xdr:row>
      <xdr:rowOff>17701</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602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8828</xdr:rowOff>
    </xdr:from>
    <xdr:ext cx="313932"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277333" y="66953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44940</xdr:rowOff>
    </xdr:from>
    <xdr:to>
      <xdr:col>102</xdr:col>
      <xdr:colOff>165100</xdr:colOff>
      <xdr:row>38</xdr:row>
      <xdr:rowOff>146540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56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137667</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10428" y="665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45969</xdr:rowOff>
    </xdr:from>
    <xdr:to>
      <xdr:col>98</xdr:col>
      <xdr:colOff>38100</xdr:colOff>
      <xdr:row>38</xdr:row>
      <xdr:rowOff>147569</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56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138696</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21428" y="6653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貸付金グラフ枠">
          <a:extLst>
            <a:ext uri="{FF2B5EF4-FFF2-40B4-BE49-F238E27FC236}">
              <a16:creationId xmlns:a16="http://schemas.microsoft.com/office/drawing/2014/main" id="{00000000-0008-0000-0600-00001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42621</xdr:rowOff>
    </xdr:from>
    <xdr:to>
      <xdr:col>116</xdr:col>
      <xdr:colOff>62864</xdr:colOff>
      <xdr:row>59</xdr:row>
      <xdr:rowOff>44450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flipV="1">
          <a:off x="22159595" y="8615121"/>
          <a:ext cx="1269" cy="15448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4" name="貸付金最小値テキスト">
          <a:extLst>
            <a:ext uri="{FF2B5EF4-FFF2-40B4-BE49-F238E27FC236}">
              <a16:creationId xmlns:a16="http://schemas.microsoft.com/office/drawing/2014/main" id="{00000000-0008-0000-0600-00001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160748</xdr:rowOff>
    </xdr:from>
    <xdr:ext cx="534377" cy="259045"/>
    <xdr:sp macro="" textlink="">
      <xdr:nvSpPr>
        <xdr:cNvPr id="796" name="貸付金最大値テキスト">
          <a:extLst>
            <a:ext uri="{FF2B5EF4-FFF2-40B4-BE49-F238E27FC236}">
              <a16:creationId xmlns:a16="http://schemas.microsoft.com/office/drawing/2014/main" id="{00000000-0008-0000-0600-00001C030000}"/>
            </a:ext>
          </a:extLst>
        </xdr:cNvPr>
        <xdr:cNvSpPr txBox="1"/>
      </xdr:nvSpPr>
      <xdr:spPr>
        <a:xfrm>
          <a:off x="22212300" y="839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42621</xdr:rowOff>
    </xdr:from>
    <xdr:to>
      <xdr:col>116</xdr:col>
      <xdr:colOff>152400</xdr:colOff>
      <xdr:row>50</xdr:row>
      <xdr:rowOff>42621</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2072600" y="861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19994</xdr:rowOff>
    </xdr:from>
    <xdr:ext cx="469744" cy="259045"/>
    <xdr:sp macro="" textlink="">
      <xdr:nvSpPr>
        <xdr:cNvPr id="799" name="貸付金平均値テキスト">
          <a:extLst>
            <a:ext uri="{FF2B5EF4-FFF2-40B4-BE49-F238E27FC236}">
              <a16:creationId xmlns:a16="http://schemas.microsoft.com/office/drawing/2014/main" id="{00000000-0008-0000-0600-00001F030000}"/>
            </a:ext>
          </a:extLst>
        </xdr:cNvPr>
        <xdr:cNvSpPr txBox="1"/>
      </xdr:nvSpPr>
      <xdr:spPr>
        <a:xfrm>
          <a:off x="22212300" y="97926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168567</xdr:rowOff>
    </xdr:from>
    <xdr:to>
      <xdr:col>116</xdr:col>
      <xdr:colOff>114300</xdr:colOff>
      <xdr:row>58</xdr:row>
      <xdr:rowOff>98717</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2110700" y="994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140183</xdr:rowOff>
    </xdr:from>
    <xdr:to>
      <xdr:col>112</xdr:col>
      <xdr:colOff>38100</xdr:colOff>
      <xdr:row>58</xdr:row>
      <xdr:rowOff>70333</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1272500" y="991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86860</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088428" y="9688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5461</xdr:rowOff>
    </xdr:from>
    <xdr:to>
      <xdr:col>107</xdr:col>
      <xdr:colOff>101600</xdr:colOff>
      <xdr:row>58</xdr:row>
      <xdr:rowOff>107061</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0383500" y="994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123588</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199428" y="972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162585</xdr:rowOff>
    </xdr:from>
    <xdr:to>
      <xdr:col>102</xdr:col>
      <xdr:colOff>165100</xdr:colOff>
      <xdr:row>58</xdr:row>
      <xdr:rowOff>92735</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9494500" y="993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109262</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310428" y="9710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159842</xdr:rowOff>
    </xdr:from>
    <xdr:to>
      <xdr:col>98</xdr:col>
      <xdr:colOff>38100</xdr:colOff>
      <xdr:row>58</xdr:row>
      <xdr:rowOff>89992</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8605500" y="9932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106519</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21428" y="9707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18" name="貸付金該当値テキスト">
          <a:extLst>
            <a:ext uri="{FF2B5EF4-FFF2-40B4-BE49-F238E27FC236}">
              <a16:creationId xmlns:a16="http://schemas.microsoft.com/office/drawing/2014/main" id="{00000000-0008-0000-0600-000032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73</xdr:row>
      <xdr:rowOff>88984</xdr:rowOff>
    </xdr:from>
    <xdr:to>
      <xdr:col>116</xdr:col>
      <xdr:colOff>62864</xdr:colOff>
      <xdr:row>78</xdr:row>
      <xdr:rowOff>156110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604834"/>
          <a:ext cx="1269" cy="924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159937</xdr:rowOff>
    </xdr:from>
    <xdr:ext cx="534377" cy="25904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33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156110</xdr:rowOff>
    </xdr:from>
    <xdr:to>
      <xdr:col>116</xdr:col>
      <xdr:colOff>152400</xdr:colOff>
      <xdr:row>78</xdr:row>
      <xdr:rowOff>156110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29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35661</xdr:rowOff>
    </xdr:from>
    <xdr:ext cx="534377" cy="25904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2380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73</xdr:row>
      <xdr:rowOff>88984</xdr:rowOff>
    </xdr:from>
    <xdr:to>
      <xdr:col>116</xdr:col>
      <xdr:colOff>152400</xdr:colOff>
      <xdr:row>73</xdr:row>
      <xdr:rowOff>88984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60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12109</xdr:rowOff>
    </xdr:from>
    <xdr:to>
      <xdr:col>116</xdr:col>
      <xdr:colOff>63500</xdr:colOff>
      <xdr:row>75</xdr:row>
      <xdr:rowOff>126327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1323300" y="12870859"/>
          <a:ext cx="838200" cy="114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33983</xdr:rowOff>
    </xdr:from>
    <xdr:ext cx="534377" cy="25904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30641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55556</xdr:rowOff>
    </xdr:from>
    <xdr:to>
      <xdr:col>116</xdr:col>
      <xdr:colOff>114300</xdr:colOff>
      <xdr:row>76</xdr:row>
      <xdr:rowOff>157156</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8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69</xdr:row>
      <xdr:rowOff>116236</xdr:rowOff>
    </xdr:from>
    <xdr:to>
      <xdr:col>111</xdr:col>
      <xdr:colOff>177800</xdr:colOff>
      <xdr:row>75</xdr:row>
      <xdr:rowOff>126327</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0434300" y="11946286"/>
          <a:ext cx="889000" cy="1038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69452</xdr:rowOff>
    </xdr:from>
    <xdr:to>
      <xdr:col>112</xdr:col>
      <xdr:colOff>38100</xdr:colOff>
      <xdr:row>75</xdr:row>
      <xdr:rowOff>171053</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292820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16129</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70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69</xdr:row>
      <xdr:rowOff>116236</xdr:rowOff>
    </xdr:from>
    <xdr:to>
      <xdr:col>107</xdr:col>
      <xdr:colOff>50800</xdr:colOff>
      <xdr:row>71</xdr:row>
      <xdr:rowOff>117053</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1946286"/>
          <a:ext cx="889000" cy="34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42788</xdr:rowOff>
    </xdr:from>
    <xdr:to>
      <xdr:col>107</xdr:col>
      <xdr:colOff>101600</xdr:colOff>
      <xdr:row>75</xdr:row>
      <xdr:rowOff>144388</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290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135515</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7111" y="12994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69</xdr:row>
      <xdr:rowOff>159310</xdr:rowOff>
    </xdr:from>
    <xdr:to>
      <xdr:col>102</xdr:col>
      <xdr:colOff>114300</xdr:colOff>
      <xdr:row>71</xdr:row>
      <xdr:rowOff>117053</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a:off x="18656300" y="11989360"/>
          <a:ext cx="889000" cy="30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76540</xdr:rowOff>
    </xdr:from>
    <xdr:to>
      <xdr:col>102</xdr:col>
      <xdr:colOff>165100</xdr:colOff>
      <xdr:row>76</xdr:row>
      <xdr:rowOff>6690</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293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169267</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8111" y="13028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81111</xdr:rowOff>
    </xdr:from>
    <xdr:to>
      <xdr:col>98</xdr:col>
      <xdr:colOff>38100</xdr:colOff>
      <xdr:row>76</xdr:row>
      <xdr:rowOff>11261</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293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2388</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9111" y="13032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132759</xdr:rowOff>
    </xdr:from>
    <xdr:to>
      <xdr:col>116</xdr:col>
      <xdr:colOff>114300</xdr:colOff>
      <xdr:row>75</xdr:row>
      <xdr:rowOff>62909</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282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155636</xdr:rowOff>
    </xdr:from>
    <xdr:ext cx="534377" cy="259045"/>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2671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75527</xdr:rowOff>
    </xdr:from>
    <xdr:to>
      <xdr:col>112</xdr:col>
      <xdr:colOff>38100</xdr:colOff>
      <xdr:row>76</xdr:row>
      <xdr:rowOff>5677</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2934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168254</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6111" y="1302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69</xdr:row>
      <xdr:rowOff>65436</xdr:rowOff>
    </xdr:from>
    <xdr:to>
      <xdr:col>107</xdr:col>
      <xdr:colOff>101600</xdr:colOff>
      <xdr:row>69</xdr:row>
      <xdr:rowOff>167036</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189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68</xdr:row>
      <xdr:rowOff>12113</xdr:rowOff>
    </xdr:from>
    <xdr:ext cx="59901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34795" y="11670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66253</xdr:rowOff>
    </xdr:from>
    <xdr:to>
      <xdr:col>102</xdr:col>
      <xdr:colOff>165100</xdr:colOff>
      <xdr:row>71</xdr:row>
      <xdr:rowOff>167853</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223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12930</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45795" y="12014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69</xdr:row>
      <xdr:rowOff>108510</xdr:rowOff>
    </xdr:from>
    <xdr:to>
      <xdr:col>98</xdr:col>
      <xdr:colOff>38100</xdr:colOff>
      <xdr:row>70</xdr:row>
      <xdr:rowOff>38660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193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68</xdr:row>
      <xdr:rowOff>55187</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56795" y="11713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歳出総額は、住民一人当たり約</a:t>
          </a:r>
          <a:r>
            <a:rPr kumimoji="1" lang="en-US" altLang="ja-JP" sz="1100">
              <a:solidFill>
                <a:schemeClr val="dk1"/>
              </a:solidFill>
              <a:effectLst/>
              <a:latin typeface="+mn-lt"/>
              <a:ea typeface="+mn-ea"/>
              <a:cs typeface="+mn-cs"/>
            </a:rPr>
            <a:t>757</a:t>
          </a:r>
          <a:r>
            <a:rPr kumimoji="1" lang="ja-JP" altLang="ja-JP" sz="1100">
              <a:solidFill>
                <a:schemeClr val="dk1"/>
              </a:solidFill>
              <a:effectLst/>
              <a:latin typeface="+mn-lt"/>
              <a:ea typeface="+mn-ea"/>
              <a:cs typeface="+mn-cs"/>
            </a:rPr>
            <a:t>千円となっており、昨年度より</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千円の増額となった。住民一人当たりのコストを性質別で見た場合、類似団体との比較ではいずれもほぼ同水準を保っているが、普通建設事業費において大きく上回っている。要因は、</a:t>
          </a:r>
          <a:r>
            <a:rPr kumimoji="1" lang="ja-JP" altLang="en-US" sz="1100">
              <a:solidFill>
                <a:schemeClr val="dk1"/>
              </a:solidFill>
              <a:effectLst/>
              <a:latin typeface="+mn-lt"/>
              <a:ea typeface="+mn-ea"/>
              <a:cs typeface="+mn-cs"/>
            </a:rPr>
            <a:t>地域学習交流センター建設</a:t>
          </a:r>
          <a:r>
            <a:rPr kumimoji="1" lang="ja-JP" altLang="ja-JP" sz="1100">
              <a:solidFill>
                <a:schemeClr val="dk1"/>
              </a:solidFill>
              <a:effectLst/>
              <a:latin typeface="+mn-lt"/>
              <a:ea typeface="+mn-ea"/>
              <a:cs typeface="+mn-cs"/>
            </a:rPr>
            <a:t>事業によるものである。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岡山県和気町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12,871
12,520
144.21
10,370,548
9,748,512
579,801
5,778,671
9,957,672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13.0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125603</xdr:rowOff>
    </xdr:from>
    <xdr:to>
      <xdr:col>24</xdr:col>
      <xdr:colOff>62865</xdr:colOff>
      <xdr:row>38</xdr:row>
      <xdr:rowOff>91504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097653"/>
          <a:ext cx="1270" cy="1508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95331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10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91504</xdr:rowOff>
    </xdr:from>
    <xdr:to>
      <xdr:col>24</xdr:col>
      <xdr:colOff>152400</xdr:colOff>
      <xdr:row>38</xdr:row>
      <xdr:rowOff>91504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06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72280</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87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125603</xdr:rowOff>
    </xdr:from>
    <xdr:to>
      <xdr:col>24</xdr:col>
      <xdr:colOff>152400</xdr:colOff>
      <xdr:row>29</xdr:row>
      <xdr:rowOff>125603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09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87884</xdr:rowOff>
    </xdr:from>
    <xdr:to>
      <xdr:col>24</xdr:col>
      <xdr:colOff>63500</xdr:colOff>
      <xdr:row>37</xdr:row>
      <xdr:rowOff>6922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60084"/>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127207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56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104330</xdr:rowOff>
    </xdr:from>
    <xdr:to>
      <xdr:col>24</xdr:col>
      <xdr:colOff>114300</xdr:colOff>
      <xdr:row>36</xdr:row>
      <xdr:rowOff>34480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0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6922</xdr:rowOff>
    </xdr:from>
    <xdr:to>
      <xdr:col>19</xdr:col>
      <xdr:colOff>177800</xdr:colOff>
      <xdr:row>37</xdr:row>
      <xdr:rowOff>69405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350572"/>
          <a:ext cx="889000" cy="62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130048</xdr:rowOff>
    </xdr:from>
    <xdr:to>
      <xdr:col>20</xdr:col>
      <xdr:colOff>38100</xdr:colOff>
      <xdr:row>36</xdr:row>
      <xdr:rowOff>60198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0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76725</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06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69405</xdr:rowOff>
    </xdr:from>
    <xdr:to>
      <xdr:col>15</xdr:col>
      <xdr:colOff>50800</xdr:colOff>
      <xdr:row>37</xdr:row>
      <xdr:rowOff>135318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413055"/>
          <a:ext cx="889000" cy="6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163957</xdr:rowOff>
    </xdr:from>
    <xdr:to>
      <xdr:col>15</xdr:col>
      <xdr:colOff>101600</xdr:colOff>
      <xdr:row>36</xdr:row>
      <xdr:rowOff>94107</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6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110634</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39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71310</xdr:rowOff>
    </xdr:from>
    <xdr:to>
      <xdr:col>10</xdr:col>
      <xdr:colOff>114300</xdr:colOff>
      <xdr:row>37</xdr:row>
      <xdr:rowOff>135318</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1496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24130</xdr:rowOff>
    </xdr:from>
    <xdr:to>
      <xdr:col>10</xdr:col>
      <xdr:colOff>165100</xdr:colOff>
      <xdr:row>36</xdr:row>
      <xdr:rowOff>125730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9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142257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71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143781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73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37084</xdr:rowOff>
    </xdr:from>
    <xdr:to>
      <xdr:col>24</xdr:col>
      <xdr:colOff>114300</xdr:colOff>
      <xdr:row>36</xdr:row>
      <xdr:rowOff>138684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09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15511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87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127572</xdr:rowOff>
    </xdr:from>
    <xdr:to>
      <xdr:col>20</xdr:col>
      <xdr:colOff>38100</xdr:colOff>
      <xdr:row>37</xdr:row>
      <xdr:rowOff>57722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9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48849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392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18605</xdr:rowOff>
    </xdr:from>
    <xdr:to>
      <xdr:col>15</xdr:col>
      <xdr:colOff>101600</xdr:colOff>
      <xdr:row>37</xdr:row>
      <xdr:rowOff>120205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62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111332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54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84518</xdr:rowOff>
    </xdr:from>
    <xdr:to>
      <xdr:col>10</xdr:col>
      <xdr:colOff>165100</xdr:colOff>
      <xdr:row>38</xdr:row>
      <xdr:rowOff>14669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281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5796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520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20510</xdr:rowOff>
    </xdr:from>
    <xdr:to>
      <xdr:col>6</xdr:col>
      <xdr:colOff>38100</xdr:colOff>
      <xdr:row>37</xdr:row>
      <xdr:rowOff>122110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6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113237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56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40638</xdr:rowOff>
    </xdr:from>
    <xdr:to>
      <xdr:col>24</xdr:col>
      <xdr:colOff>62865</xdr:colOff>
      <xdr:row>58</xdr:row>
      <xdr:rowOff>77260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84588"/>
          <a:ext cx="1270" cy="1236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81087</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02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77260</xdr:rowOff>
    </xdr:from>
    <xdr:to>
      <xdr:col>24</xdr:col>
      <xdr:colOff>152400</xdr:colOff>
      <xdr:row>58</xdr:row>
      <xdr:rowOff>77260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02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158765</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59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437,834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40638</xdr:rowOff>
    </xdr:from>
    <xdr:to>
      <xdr:col>24</xdr:col>
      <xdr:colOff>152400</xdr:colOff>
      <xdr:row>51</xdr:row>
      <xdr:rowOff>40638</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8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29159</xdr:rowOff>
    </xdr:from>
    <xdr:to>
      <xdr:col>24</xdr:col>
      <xdr:colOff>63500</xdr:colOff>
      <xdr:row>57</xdr:row>
      <xdr:rowOff>30785</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801809"/>
          <a:ext cx="838200" cy="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79143</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5088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56266</xdr:rowOff>
    </xdr:from>
    <xdr:to>
      <xdr:col>24</xdr:col>
      <xdr:colOff>114300</xdr:colOff>
      <xdr:row>56</xdr:row>
      <xdr:rowOff>157866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5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29159</xdr:rowOff>
    </xdr:from>
    <xdr:to>
      <xdr:col>19</xdr:col>
      <xdr:colOff>177800</xdr:colOff>
      <xdr:row>57</xdr:row>
      <xdr:rowOff>168435</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9801809"/>
          <a:ext cx="889000" cy="139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98194</xdr:rowOff>
    </xdr:from>
    <xdr:to>
      <xdr:col>20</xdr:col>
      <xdr:colOff>38100</xdr:colOff>
      <xdr:row>57</xdr:row>
      <xdr:rowOff>28344</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9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44871</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474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168435</xdr:rowOff>
    </xdr:from>
    <xdr:to>
      <xdr:col>15</xdr:col>
      <xdr:colOff>50800</xdr:colOff>
      <xdr:row>58</xdr:row>
      <xdr:rowOff>7141</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941085"/>
          <a:ext cx="889000" cy="10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112887</xdr:rowOff>
    </xdr:from>
    <xdr:to>
      <xdr:col>15</xdr:col>
      <xdr:colOff>101600</xdr:colOff>
      <xdr:row>57</xdr:row>
      <xdr:rowOff>43037</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714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59564</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489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164885</xdr:rowOff>
    </xdr:from>
    <xdr:to>
      <xdr:col>10</xdr:col>
      <xdr:colOff>114300</xdr:colOff>
      <xdr:row>58</xdr:row>
      <xdr:rowOff>7141</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594635"/>
          <a:ext cx="889000" cy="356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121655</xdr:rowOff>
    </xdr:from>
    <xdr:to>
      <xdr:col>10</xdr:col>
      <xdr:colOff>165100</xdr:colOff>
      <xdr:row>57</xdr:row>
      <xdr:rowOff>51805</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72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68332</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498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160289</xdr:rowOff>
    </xdr:from>
    <xdr:to>
      <xdr:col>6</xdr:col>
      <xdr:colOff>38100</xdr:colOff>
      <xdr:row>55</xdr:row>
      <xdr:rowOff>90439</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4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106966</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193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151435</xdr:rowOff>
    </xdr:from>
    <xdr:to>
      <xdr:col>24</xdr:col>
      <xdr:colOff>114300</xdr:colOff>
      <xdr:row>57</xdr:row>
      <xdr:rowOff>81585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752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129862</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73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149809</xdr:rowOff>
    </xdr:from>
    <xdr:to>
      <xdr:col>20</xdr:col>
      <xdr:colOff>38100</xdr:colOff>
      <xdr:row>57</xdr:row>
      <xdr:rowOff>79959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75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71086</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843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117635</xdr:rowOff>
    </xdr:from>
    <xdr:to>
      <xdr:col>15</xdr:col>
      <xdr:colOff>101600</xdr:colOff>
      <xdr:row>58</xdr:row>
      <xdr:rowOff>47785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89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38912</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998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127791</xdr:rowOff>
    </xdr:from>
    <xdr:to>
      <xdr:col>10</xdr:col>
      <xdr:colOff>165100</xdr:colOff>
      <xdr:row>58</xdr:row>
      <xdr:rowOff>57941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900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49068</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52111" y="9993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114085</xdr:rowOff>
    </xdr:from>
    <xdr:to>
      <xdr:col>6</xdr:col>
      <xdr:colOff>38100</xdr:colOff>
      <xdr:row>56</xdr:row>
      <xdr:rowOff>44235</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54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35362</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636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3646</xdr:rowOff>
    </xdr:from>
    <xdr:to>
      <xdr:col>24</xdr:col>
      <xdr:colOff>62865</xdr:colOff>
      <xdr:row>79</xdr:row>
      <xdr:rowOff>28135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76596"/>
          <a:ext cx="1270" cy="1396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31962</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576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28135</xdr:rowOff>
    </xdr:from>
    <xdr:to>
      <xdr:col>24</xdr:col>
      <xdr:colOff>152400</xdr:colOff>
      <xdr:row>79</xdr:row>
      <xdr:rowOff>28135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72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121773</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5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296,129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3646</xdr:rowOff>
    </xdr:from>
    <xdr:to>
      <xdr:col>24</xdr:col>
      <xdr:colOff>152400</xdr:colOff>
      <xdr:row>71</xdr:row>
      <xdr:rowOff>3646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7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68157</xdr:rowOff>
    </xdr:from>
    <xdr:to>
      <xdr:col>24</xdr:col>
      <xdr:colOff>63500</xdr:colOff>
      <xdr:row>78</xdr:row>
      <xdr:rowOff>7021</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098357"/>
          <a:ext cx="838200" cy="281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17099</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4729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38672</xdr:rowOff>
    </xdr:from>
    <xdr:to>
      <xdr:col>24</xdr:col>
      <xdr:colOff>114300</xdr:colOff>
      <xdr:row>76</xdr:row>
      <xdr:rowOff>140272</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126433</xdr:rowOff>
    </xdr:from>
    <xdr:to>
      <xdr:col>19</xdr:col>
      <xdr:colOff>177800</xdr:colOff>
      <xdr:row>78</xdr:row>
      <xdr:rowOff>7021</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3328083"/>
          <a:ext cx="889000" cy="52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166413</xdr:rowOff>
    </xdr:from>
    <xdr:to>
      <xdr:col>20</xdr:col>
      <xdr:colOff>38100</xdr:colOff>
      <xdr:row>77</xdr:row>
      <xdr:rowOff>96563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113090</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71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126433</xdr:rowOff>
    </xdr:from>
    <xdr:to>
      <xdr:col>15</xdr:col>
      <xdr:colOff>50800</xdr:colOff>
      <xdr:row>77</xdr:row>
      <xdr:rowOff>148158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328083"/>
          <a:ext cx="889000" cy="21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114064</xdr:rowOff>
    </xdr:from>
    <xdr:to>
      <xdr:col>15</xdr:col>
      <xdr:colOff>101600</xdr:colOff>
      <xdr:row>78</xdr:row>
      <xdr:rowOff>44214</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31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35341</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408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148158</xdr:rowOff>
    </xdr:from>
    <xdr:to>
      <xdr:col>10</xdr:col>
      <xdr:colOff>114300</xdr:colOff>
      <xdr:row>79</xdr:row>
      <xdr:rowOff>13019</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349808"/>
          <a:ext cx="889000" cy="207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10261</xdr:rowOff>
    </xdr:from>
    <xdr:to>
      <xdr:col>10</xdr:col>
      <xdr:colOff>165100</xdr:colOff>
      <xdr:row>77</xdr:row>
      <xdr:rowOff>111861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128388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987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72926</xdr:rowOff>
    </xdr:from>
    <xdr:to>
      <xdr:col>6</xdr:col>
      <xdr:colOff>38100</xdr:colOff>
      <xdr:row>79</xdr:row>
      <xdr:rowOff>3076</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4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19603</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221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17357</xdr:rowOff>
    </xdr:from>
    <xdr:to>
      <xdr:col>24</xdr:col>
      <xdr:colOff>114300</xdr:colOff>
      <xdr:row>76</xdr:row>
      <xdr:rowOff>118957</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04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40234</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89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127671</xdr:rowOff>
    </xdr:from>
    <xdr:to>
      <xdr:col>20</xdr:col>
      <xdr:colOff>38100</xdr:colOff>
      <xdr:row>78</xdr:row>
      <xdr:rowOff>57821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329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48948</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422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75633</xdr:rowOff>
    </xdr:from>
    <xdr:to>
      <xdr:col>15</xdr:col>
      <xdr:colOff>101600</xdr:colOff>
      <xdr:row>78</xdr:row>
      <xdr:rowOff>5783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277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22310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052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97358</xdr:rowOff>
    </xdr:from>
    <xdr:to>
      <xdr:col>10</xdr:col>
      <xdr:colOff>165100</xdr:colOff>
      <xdr:row>78</xdr:row>
      <xdr:rowOff>27508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2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18635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391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133669</xdr:rowOff>
    </xdr:from>
    <xdr:to>
      <xdr:col>6</xdr:col>
      <xdr:colOff>38100</xdr:colOff>
      <xdr:row>79</xdr:row>
      <xdr:rowOff>63819</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50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54946</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599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56338</xdr:rowOff>
    </xdr:from>
    <xdr:to>
      <xdr:col>24</xdr:col>
      <xdr:colOff>62865</xdr:colOff>
      <xdr:row>99</xdr:row>
      <xdr:rowOff>133429</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658288"/>
          <a:ext cx="1270" cy="14486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137256</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110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133429</xdr:rowOff>
    </xdr:from>
    <xdr:to>
      <xdr:col>24</xdr:col>
      <xdr:colOff>152400</xdr:colOff>
      <xdr:row>99</xdr:row>
      <xdr:rowOff>133429</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10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3015</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433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159,908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56338</xdr:rowOff>
    </xdr:from>
    <xdr:to>
      <xdr:col>24</xdr:col>
      <xdr:colOff>152400</xdr:colOff>
      <xdr:row>91</xdr:row>
      <xdr:rowOff>56338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658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79632</xdr:rowOff>
    </xdr:from>
    <xdr:to>
      <xdr:col>24</xdr:col>
      <xdr:colOff>63500</xdr:colOff>
      <xdr:row>98</xdr:row>
      <xdr:rowOff>84455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881732"/>
          <a:ext cx="838200" cy="4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12205</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471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160778</xdr:rowOff>
    </xdr:from>
    <xdr:to>
      <xdr:col>24</xdr:col>
      <xdr:colOff>114300</xdr:colOff>
      <xdr:row>97</xdr:row>
      <xdr:rowOff>90928</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61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14928</xdr:rowOff>
    </xdr:from>
    <xdr:to>
      <xdr:col>19</xdr:col>
      <xdr:colOff>177800</xdr:colOff>
      <xdr:row>98</xdr:row>
      <xdr:rowOff>79632</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817028"/>
          <a:ext cx="889000" cy="64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31587</xdr:rowOff>
    </xdr:from>
    <xdr:to>
      <xdr:col>20</xdr:col>
      <xdr:colOff>38100</xdr:colOff>
      <xdr:row>97</xdr:row>
      <xdr:rowOff>133187</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6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149714</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437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14928</xdr:rowOff>
    </xdr:from>
    <xdr:to>
      <xdr:col>15</xdr:col>
      <xdr:colOff>50800</xdr:colOff>
      <xdr:row>98</xdr:row>
      <xdr:rowOff>31953</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817028"/>
          <a:ext cx="889000" cy="17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54611</xdr:rowOff>
    </xdr:from>
    <xdr:to>
      <xdr:col>15</xdr:col>
      <xdr:colOff>101600</xdr:colOff>
      <xdr:row>97</xdr:row>
      <xdr:rowOff>156211</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8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1288</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46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31953</xdr:rowOff>
    </xdr:from>
    <xdr:to>
      <xdr:col>10</xdr:col>
      <xdr:colOff>114300</xdr:colOff>
      <xdr:row>98</xdr:row>
      <xdr:rowOff>77781</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834053"/>
          <a:ext cx="889000" cy="45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66399</xdr:rowOff>
    </xdr:from>
    <xdr:to>
      <xdr:col>10</xdr:col>
      <xdr:colOff>165100</xdr:colOff>
      <xdr:row>97</xdr:row>
      <xdr:rowOff>167999</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9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13076</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47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156815</xdr:rowOff>
    </xdr:from>
    <xdr:to>
      <xdr:col>6</xdr:col>
      <xdr:colOff>38100</xdr:colOff>
      <xdr:row>98</xdr:row>
      <xdr:rowOff>86965</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8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103492</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62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33655</xdr:rowOff>
    </xdr:from>
    <xdr:to>
      <xdr:col>24</xdr:col>
      <xdr:colOff>114300</xdr:colOff>
      <xdr:row>98</xdr:row>
      <xdr:rowOff>135255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83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12082</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8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28832</xdr:rowOff>
    </xdr:from>
    <xdr:to>
      <xdr:col>20</xdr:col>
      <xdr:colOff>38100</xdr:colOff>
      <xdr:row>98</xdr:row>
      <xdr:rowOff>130432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83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121559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923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135578</xdr:rowOff>
    </xdr:from>
    <xdr:to>
      <xdr:col>15</xdr:col>
      <xdr:colOff>101600</xdr:colOff>
      <xdr:row>98</xdr:row>
      <xdr:rowOff>65728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76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56855</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858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152603</xdr:rowOff>
    </xdr:from>
    <xdr:to>
      <xdr:col>10</xdr:col>
      <xdr:colOff>165100</xdr:colOff>
      <xdr:row>98</xdr:row>
      <xdr:rowOff>82753</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783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73880</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875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26981</xdr:rowOff>
    </xdr:from>
    <xdr:to>
      <xdr:col>6</xdr:col>
      <xdr:colOff>38100</xdr:colOff>
      <xdr:row>98</xdr:row>
      <xdr:rowOff>128581</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82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119708</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92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140462</xdr:rowOff>
    </xdr:from>
    <xdr:to>
      <xdr:col>54</xdr:col>
      <xdr:colOff>189865</xdr:colOff>
      <xdr:row>39</xdr:row>
      <xdr:rowOff>44450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455412"/>
          <a:ext cx="127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87139</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523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140462</xdr:rowOff>
    </xdr:from>
    <xdr:to>
      <xdr:col>55</xdr:col>
      <xdr:colOff>88900</xdr:colOff>
      <xdr:row>31</xdr:row>
      <xdr:rowOff>140462</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455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6240</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34989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154813</xdr:rowOff>
    </xdr:from>
    <xdr:to>
      <xdr:col>55</xdr:col>
      <xdr:colOff>50800</xdr:colOff>
      <xdr:row>38</xdr:row>
      <xdr:rowOff>84963</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49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139954</xdr:rowOff>
    </xdr:from>
    <xdr:to>
      <xdr:col>50</xdr:col>
      <xdr:colOff>165100</xdr:colOff>
      <xdr:row>38</xdr:row>
      <xdr:rowOff>70104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8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86631</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2588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158242</xdr:rowOff>
    </xdr:from>
    <xdr:to>
      <xdr:col>46</xdr:col>
      <xdr:colOff>38100</xdr:colOff>
      <xdr:row>38</xdr:row>
      <xdr:rowOff>88392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50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104919</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61017" y="6277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6604</xdr:rowOff>
    </xdr:from>
    <xdr:to>
      <xdr:col>41</xdr:col>
      <xdr:colOff>101600</xdr:colOff>
      <xdr:row>38</xdr:row>
      <xdr:rowOff>108204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21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124731</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2969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69469</xdr:rowOff>
    </xdr:from>
    <xdr:to>
      <xdr:col>36</xdr:col>
      <xdr:colOff>165100</xdr:colOff>
      <xdr:row>37</xdr:row>
      <xdr:rowOff>171069</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413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16146</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188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49476</xdr:rowOff>
    </xdr:from>
    <xdr:to>
      <xdr:col>54</xdr:col>
      <xdr:colOff>189865</xdr:colOff>
      <xdr:row>58</xdr:row>
      <xdr:rowOff>93797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93426"/>
          <a:ext cx="1270" cy="124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97624</xdr:rowOff>
    </xdr:from>
    <xdr:ext cx="534377"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04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93797</xdr:rowOff>
    </xdr:from>
    <xdr:to>
      <xdr:col>55</xdr:col>
      <xdr:colOff>88900</xdr:colOff>
      <xdr:row>58</xdr:row>
      <xdr:rowOff>93797</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037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167603</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68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282,234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49476</xdr:rowOff>
    </xdr:from>
    <xdr:to>
      <xdr:col>55</xdr:col>
      <xdr:colOff>88900</xdr:colOff>
      <xdr:row>51</xdr:row>
      <xdr:rowOff>49476</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93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160544</xdr:rowOff>
    </xdr:from>
    <xdr:to>
      <xdr:col>55</xdr:col>
      <xdr:colOff>0</xdr:colOff>
      <xdr:row>58</xdr:row>
      <xdr:rowOff>857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9933194"/>
          <a:ext cx="838200" cy="11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90202</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691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67325</xdr:rowOff>
    </xdr:from>
    <xdr:to>
      <xdr:col>55</xdr:col>
      <xdr:colOff>50800</xdr:colOff>
      <xdr:row>57</xdr:row>
      <xdr:rowOff>168925</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3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146224</xdr:rowOff>
    </xdr:from>
    <xdr:to>
      <xdr:col>50</xdr:col>
      <xdr:colOff>114300</xdr:colOff>
      <xdr:row>58</xdr:row>
      <xdr:rowOff>857</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918874"/>
          <a:ext cx="889000" cy="26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68001</xdr:rowOff>
    </xdr:from>
    <xdr:to>
      <xdr:col>50</xdr:col>
      <xdr:colOff>165100</xdr:colOff>
      <xdr:row>57</xdr:row>
      <xdr:rowOff>169601</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4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14678</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15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146224</xdr:rowOff>
    </xdr:from>
    <xdr:to>
      <xdr:col>45</xdr:col>
      <xdr:colOff>177800</xdr:colOff>
      <xdr:row>57</xdr:row>
      <xdr:rowOff>158157</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918874"/>
          <a:ext cx="889000" cy="11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79061</xdr:rowOff>
    </xdr:from>
    <xdr:to>
      <xdr:col>46</xdr:col>
      <xdr:colOff>38100</xdr:colOff>
      <xdr:row>58</xdr:row>
      <xdr:rowOff>9211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5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25738</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626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116077</xdr:rowOff>
    </xdr:from>
    <xdr:to>
      <xdr:col>41</xdr:col>
      <xdr:colOff>50800</xdr:colOff>
      <xdr:row>57</xdr:row>
      <xdr:rowOff>158157</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9888727"/>
          <a:ext cx="889000" cy="4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83262</xdr:rowOff>
    </xdr:from>
    <xdr:to>
      <xdr:col>41</xdr:col>
      <xdr:colOff>101600</xdr:colOff>
      <xdr:row>58</xdr:row>
      <xdr:rowOff>13412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55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29939</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631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93106</xdr:rowOff>
    </xdr:from>
    <xdr:to>
      <xdr:col>36</xdr:col>
      <xdr:colOff>165100</xdr:colOff>
      <xdr:row>58</xdr:row>
      <xdr:rowOff>23256</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8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14383</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9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109744</xdr:rowOff>
    </xdr:from>
    <xdr:to>
      <xdr:col>55</xdr:col>
      <xdr:colOff>50800</xdr:colOff>
      <xdr:row>58</xdr:row>
      <xdr:rowOff>39894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8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45752</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818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121507</xdr:rowOff>
    </xdr:from>
    <xdr:to>
      <xdr:col>50</xdr:col>
      <xdr:colOff>165100</xdr:colOff>
      <xdr:row>58</xdr:row>
      <xdr:rowOff>51657</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89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42784</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986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95424</xdr:rowOff>
    </xdr:from>
    <xdr:to>
      <xdr:col>46</xdr:col>
      <xdr:colOff>38100</xdr:colOff>
      <xdr:row>58</xdr:row>
      <xdr:rowOff>25574</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86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16701</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960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107357</xdr:rowOff>
    </xdr:from>
    <xdr:to>
      <xdr:col>41</xdr:col>
      <xdr:colOff>101600</xdr:colOff>
      <xdr:row>58</xdr:row>
      <xdr:rowOff>37507</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880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28634</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997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65277</xdr:rowOff>
    </xdr:from>
    <xdr:to>
      <xdr:col>36</xdr:col>
      <xdr:colOff>165100</xdr:colOff>
      <xdr:row>57</xdr:row>
      <xdr:rowOff>166877</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837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11954</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6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156597</xdr:rowOff>
    </xdr:from>
    <xdr:to>
      <xdr:col>54</xdr:col>
      <xdr:colOff>189865</xdr:colOff>
      <xdr:row>78</xdr:row>
      <xdr:rowOff>146081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58097"/>
          <a:ext cx="1270" cy="13610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149908</xdr:rowOff>
    </xdr:from>
    <xdr:ext cx="469744"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23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146081</xdr:rowOff>
    </xdr:from>
    <xdr:to>
      <xdr:col>55</xdr:col>
      <xdr:colOff>88900</xdr:colOff>
      <xdr:row>78</xdr:row>
      <xdr:rowOff>146081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19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103274</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33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75,113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156597</xdr:rowOff>
    </xdr:from>
    <xdr:to>
      <xdr:col>55</xdr:col>
      <xdr:colOff>88900</xdr:colOff>
      <xdr:row>70</xdr:row>
      <xdr:rowOff>156597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58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79160</xdr:rowOff>
    </xdr:from>
    <xdr:to>
      <xdr:col>55</xdr:col>
      <xdr:colOff>0</xdr:colOff>
      <xdr:row>77</xdr:row>
      <xdr:rowOff>132784</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280810"/>
          <a:ext cx="838200" cy="53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112158</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2970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89281</xdr:rowOff>
    </xdr:from>
    <xdr:to>
      <xdr:col>55</xdr:col>
      <xdr:colOff>50800</xdr:colOff>
      <xdr:row>77</xdr:row>
      <xdr:rowOff>19431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11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124955</xdr:rowOff>
    </xdr:from>
    <xdr:to>
      <xdr:col>50</xdr:col>
      <xdr:colOff>114300</xdr:colOff>
      <xdr:row>77</xdr:row>
      <xdr:rowOff>79160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2983705"/>
          <a:ext cx="889000" cy="297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58305</xdr:rowOff>
    </xdr:from>
    <xdr:to>
      <xdr:col>50</xdr:col>
      <xdr:colOff>165100</xdr:colOff>
      <xdr:row>76</xdr:row>
      <xdr:rowOff>159905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08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4983</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2863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124955</xdr:rowOff>
    </xdr:from>
    <xdr:to>
      <xdr:col>45</xdr:col>
      <xdr:colOff>177800</xdr:colOff>
      <xdr:row>77</xdr:row>
      <xdr:rowOff>111964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2983705"/>
          <a:ext cx="889000" cy="329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87909</xdr:rowOff>
    </xdr:from>
    <xdr:to>
      <xdr:col>46</xdr:col>
      <xdr:colOff>38100</xdr:colOff>
      <xdr:row>76</xdr:row>
      <xdr:rowOff>18059</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294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9186</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03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116611</xdr:rowOff>
    </xdr:from>
    <xdr:to>
      <xdr:col>41</xdr:col>
      <xdr:colOff>50800</xdr:colOff>
      <xdr:row>77</xdr:row>
      <xdr:rowOff>111964</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2803911"/>
          <a:ext cx="889000" cy="509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10167</xdr:rowOff>
    </xdr:from>
    <xdr:to>
      <xdr:col>41</xdr:col>
      <xdr:colOff>101600</xdr:colOff>
      <xdr:row>76</xdr:row>
      <xdr:rowOff>111767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040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128293</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2815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85013</xdr:rowOff>
    </xdr:from>
    <xdr:to>
      <xdr:col>36</xdr:col>
      <xdr:colOff>165100</xdr:colOff>
      <xdr:row>76</xdr:row>
      <xdr:rowOff>15163</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2943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6290</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036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81984</xdr:rowOff>
    </xdr:from>
    <xdr:to>
      <xdr:col>55</xdr:col>
      <xdr:colOff>50800</xdr:colOff>
      <xdr:row>78</xdr:row>
      <xdr:rowOff>12134</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28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60411</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262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28360</xdr:rowOff>
    </xdr:from>
    <xdr:to>
      <xdr:col>50</xdr:col>
      <xdr:colOff>165100</xdr:colOff>
      <xdr:row>77</xdr:row>
      <xdr:rowOff>129960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2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121087</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32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74155</xdr:rowOff>
    </xdr:from>
    <xdr:to>
      <xdr:col>46</xdr:col>
      <xdr:colOff>38100</xdr:colOff>
      <xdr:row>76</xdr:row>
      <xdr:rowOff>4305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293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20832</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2708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61164</xdr:rowOff>
    </xdr:from>
    <xdr:to>
      <xdr:col>41</xdr:col>
      <xdr:colOff>101600</xdr:colOff>
      <xdr:row>77</xdr:row>
      <xdr:rowOff>162764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6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153891</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355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65811</xdr:rowOff>
    </xdr:from>
    <xdr:to>
      <xdr:col>36</xdr:col>
      <xdr:colOff>165100</xdr:colOff>
      <xdr:row>74</xdr:row>
      <xdr:rowOff>167411</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27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12488</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2528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159017</xdr:rowOff>
    </xdr:from>
    <xdr:to>
      <xdr:col>54</xdr:col>
      <xdr:colOff>189865</xdr:colOff>
      <xdr:row>98</xdr:row>
      <xdr:rowOff>2901</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760967"/>
          <a:ext cx="1270" cy="104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6728</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08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2901</xdr:rowOff>
    </xdr:from>
    <xdr:to>
      <xdr:col>55</xdr:col>
      <xdr:colOff>88900</xdr:colOff>
      <xdr:row>98</xdr:row>
      <xdr:rowOff>2901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05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105694</xdr:rowOff>
    </xdr:from>
    <xdr:ext cx="599010"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536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159017</xdr:rowOff>
    </xdr:from>
    <xdr:to>
      <xdr:col>55</xdr:col>
      <xdr:colOff>88900</xdr:colOff>
      <xdr:row>91</xdr:row>
      <xdr:rowOff>159017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760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78229</xdr:rowOff>
    </xdr:from>
    <xdr:to>
      <xdr:col>55</xdr:col>
      <xdr:colOff>0</xdr:colOff>
      <xdr:row>96</xdr:row>
      <xdr:rowOff>76153</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6365979"/>
          <a:ext cx="838200" cy="169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47942</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5071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69515</xdr:rowOff>
    </xdr:from>
    <xdr:to>
      <xdr:col>55</xdr:col>
      <xdr:colOff>50800</xdr:colOff>
      <xdr:row>96</xdr:row>
      <xdr:rowOff>171115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2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78229</xdr:rowOff>
    </xdr:from>
    <xdr:to>
      <xdr:col>50</xdr:col>
      <xdr:colOff>114300</xdr:colOff>
      <xdr:row>96</xdr:row>
      <xdr:rowOff>48923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365979"/>
          <a:ext cx="889000" cy="142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86257</xdr:rowOff>
    </xdr:from>
    <xdr:to>
      <xdr:col>50</xdr:col>
      <xdr:colOff>165100</xdr:colOff>
      <xdr:row>97</xdr:row>
      <xdr:rowOff>16407</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4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7534</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38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48923</xdr:rowOff>
    </xdr:from>
    <xdr:to>
      <xdr:col>45</xdr:col>
      <xdr:colOff>177800</xdr:colOff>
      <xdr:row>96</xdr:row>
      <xdr:rowOff>165765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508123"/>
          <a:ext cx="889000" cy="116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61362</xdr:rowOff>
    </xdr:from>
    <xdr:to>
      <xdr:col>46</xdr:col>
      <xdr:colOff>38100</xdr:colOff>
      <xdr:row>96</xdr:row>
      <xdr:rowOff>162962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2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154089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613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140943</xdr:rowOff>
    </xdr:from>
    <xdr:to>
      <xdr:col>41</xdr:col>
      <xdr:colOff>50800</xdr:colOff>
      <xdr:row>96</xdr:row>
      <xdr:rowOff>165765</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600143"/>
          <a:ext cx="889000" cy="24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109835</xdr:rowOff>
    </xdr:from>
    <xdr:to>
      <xdr:col>41</xdr:col>
      <xdr:colOff>101600</xdr:colOff>
      <xdr:row>97</xdr:row>
      <xdr:rowOff>39985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6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56512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4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123044</xdr:rowOff>
    </xdr:from>
    <xdr:to>
      <xdr:col>36</xdr:col>
      <xdr:colOff>165100</xdr:colOff>
      <xdr:row>97</xdr:row>
      <xdr:rowOff>53194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58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44321</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674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25353</xdr:rowOff>
    </xdr:from>
    <xdr:to>
      <xdr:col>55</xdr:col>
      <xdr:colOff>50800</xdr:colOff>
      <xdr:row>96</xdr:row>
      <xdr:rowOff>126953</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484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48230</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335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27429</xdr:rowOff>
    </xdr:from>
    <xdr:to>
      <xdr:col>50</xdr:col>
      <xdr:colOff>165100</xdr:colOff>
      <xdr:row>95</xdr:row>
      <xdr:rowOff>129029</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315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145556</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39795" y="16090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169573</xdr:rowOff>
    </xdr:from>
    <xdr:to>
      <xdr:col>46</xdr:col>
      <xdr:colOff>38100</xdr:colOff>
      <xdr:row>96</xdr:row>
      <xdr:rowOff>99723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45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116250</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232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114965</xdr:rowOff>
    </xdr:from>
    <xdr:to>
      <xdr:col>41</xdr:col>
      <xdr:colOff>101600</xdr:colOff>
      <xdr:row>97</xdr:row>
      <xdr:rowOff>45115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57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36242</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666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90143</xdr:rowOff>
    </xdr:from>
    <xdr:to>
      <xdr:col>36</xdr:col>
      <xdr:colOff>165100</xdr:colOff>
      <xdr:row>97</xdr:row>
      <xdr:rowOff>20293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54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36820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324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a:extLst>
            <a:ext uri="{FF2B5EF4-FFF2-40B4-BE49-F238E27FC236}">
              <a16:creationId xmlns:a16="http://schemas.microsoft.com/office/drawing/2014/main" id="{00000000-0008-0000-07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134956</xdr:rowOff>
    </xdr:from>
    <xdr:to>
      <xdr:col>85</xdr:col>
      <xdr:colOff>126364</xdr:colOff>
      <xdr:row>39</xdr:row>
      <xdr:rowOff>75254</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6317595" y="5278456"/>
          <a:ext cx="1269" cy="14833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79081</xdr:rowOff>
    </xdr:from>
    <xdr:ext cx="534377" cy="259045"/>
    <xdr:sp macro="" textlink="">
      <xdr:nvSpPr>
        <xdr:cNvPr id="514" name="消防費最小値テキスト">
          <a:extLst>
            <a:ext uri="{FF2B5EF4-FFF2-40B4-BE49-F238E27FC236}">
              <a16:creationId xmlns:a16="http://schemas.microsoft.com/office/drawing/2014/main" id="{00000000-0008-0000-0700-000002020000}"/>
            </a:ext>
          </a:extLst>
        </xdr:cNvPr>
        <xdr:cNvSpPr txBox="1"/>
      </xdr:nvSpPr>
      <xdr:spPr>
        <a:xfrm>
          <a:off x="16370300" y="6765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75254</xdr:rowOff>
    </xdr:from>
    <xdr:to>
      <xdr:col>86</xdr:col>
      <xdr:colOff>25400</xdr:colOff>
      <xdr:row>39</xdr:row>
      <xdr:rowOff>75254</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6230600" y="676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81633</xdr:rowOff>
    </xdr:from>
    <xdr:ext cx="534377" cy="259045"/>
    <xdr:sp macro="" textlink="">
      <xdr:nvSpPr>
        <xdr:cNvPr id="516" name="消防費最大値テキスト">
          <a:extLst>
            <a:ext uri="{FF2B5EF4-FFF2-40B4-BE49-F238E27FC236}">
              <a16:creationId xmlns:a16="http://schemas.microsoft.com/office/drawing/2014/main" id="{00000000-0008-0000-0700-000004020000}"/>
            </a:ext>
          </a:extLst>
        </xdr:cNvPr>
        <xdr:cNvSpPr txBox="1"/>
      </xdr:nvSpPr>
      <xdr:spPr>
        <a:xfrm>
          <a:off x="16370300" y="505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134956</xdr:rowOff>
    </xdr:from>
    <xdr:to>
      <xdr:col>86</xdr:col>
      <xdr:colOff>25400</xdr:colOff>
      <xdr:row>30</xdr:row>
      <xdr:rowOff>134956</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527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102934</xdr:rowOff>
    </xdr:from>
    <xdr:to>
      <xdr:col>85</xdr:col>
      <xdr:colOff>127000</xdr:colOff>
      <xdr:row>38</xdr:row>
      <xdr:rowOff>51308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5481300" y="6446584"/>
          <a:ext cx="838200" cy="119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114685</xdr:rowOff>
    </xdr:from>
    <xdr:ext cx="534377" cy="259045"/>
    <xdr:sp macro="" textlink="">
      <xdr:nvSpPr>
        <xdr:cNvPr id="519" name="消防費平均値テキスト">
          <a:extLst>
            <a:ext uri="{FF2B5EF4-FFF2-40B4-BE49-F238E27FC236}">
              <a16:creationId xmlns:a16="http://schemas.microsoft.com/office/drawing/2014/main" id="{00000000-0008-0000-0700-000007020000}"/>
            </a:ext>
          </a:extLst>
        </xdr:cNvPr>
        <xdr:cNvSpPr txBox="1"/>
      </xdr:nvSpPr>
      <xdr:spPr>
        <a:xfrm>
          <a:off x="16370300" y="6458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136258</xdr:rowOff>
    </xdr:from>
    <xdr:to>
      <xdr:col>85</xdr:col>
      <xdr:colOff>177800</xdr:colOff>
      <xdr:row>38</xdr:row>
      <xdr:rowOff>66408</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6268700" y="6479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51308</xdr:rowOff>
    </xdr:from>
    <xdr:to>
      <xdr:col>81</xdr:col>
      <xdr:colOff>50800</xdr:colOff>
      <xdr:row>38</xdr:row>
      <xdr:rowOff>93504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4592300" y="6566408"/>
          <a:ext cx="889000" cy="4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153708</xdr:rowOff>
    </xdr:from>
    <xdr:to>
      <xdr:col>81</xdr:col>
      <xdr:colOff>101600</xdr:colOff>
      <xdr:row>38</xdr:row>
      <xdr:rowOff>83858</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5430500" y="649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100385</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5214111" y="627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66643</xdr:rowOff>
    </xdr:from>
    <xdr:to>
      <xdr:col>76</xdr:col>
      <xdr:colOff>114300</xdr:colOff>
      <xdr:row>38</xdr:row>
      <xdr:rowOff>93504</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3703300" y="6581743"/>
          <a:ext cx="889000" cy="26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17329</xdr:rowOff>
    </xdr:from>
    <xdr:to>
      <xdr:col>76</xdr:col>
      <xdr:colOff>165100</xdr:colOff>
      <xdr:row>38</xdr:row>
      <xdr:rowOff>118929</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4541500" y="6532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135456</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4325111" y="6307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66643</xdr:rowOff>
    </xdr:from>
    <xdr:to>
      <xdr:col>71</xdr:col>
      <xdr:colOff>177800</xdr:colOff>
      <xdr:row>38</xdr:row>
      <xdr:rowOff>99352</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2814300" y="6581743"/>
          <a:ext cx="889000" cy="32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15577</xdr:rowOff>
    </xdr:from>
    <xdr:to>
      <xdr:col>72</xdr:col>
      <xdr:colOff>38100</xdr:colOff>
      <xdr:row>38</xdr:row>
      <xdr:rowOff>117177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3652500" y="653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133704</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436111" y="6305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132886</xdr:rowOff>
    </xdr:from>
    <xdr:to>
      <xdr:col>67</xdr:col>
      <xdr:colOff>101600</xdr:colOff>
      <xdr:row>38</xdr:row>
      <xdr:rowOff>63036</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2763500" y="64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79563</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2547111" y="62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52134</xdr:rowOff>
    </xdr:from>
    <xdr:to>
      <xdr:col>85</xdr:col>
      <xdr:colOff>177800</xdr:colOff>
      <xdr:row>37</xdr:row>
      <xdr:rowOff>153734</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6268700" y="639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75011</xdr:rowOff>
    </xdr:from>
    <xdr:ext cx="534377" cy="259045"/>
    <xdr:sp macro="" textlink="">
      <xdr:nvSpPr>
        <xdr:cNvPr id="538" name="消防費該当値テキスト">
          <a:extLst>
            <a:ext uri="{FF2B5EF4-FFF2-40B4-BE49-F238E27FC236}">
              <a16:creationId xmlns:a16="http://schemas.microsoft.com/office/drawing/2014/main" id="{00000000-0008-0000-0700-00001A020000}"/>
            </a:ext>
          </a:extLst>
        </xdr:cNvPr>
        <xdr:cNvSpPr txBox="1"/>
      </xdr:nvSpPr>
      <xdr:spPr>
        <a:xfrm>
          <a:off x="16370300" y="6247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508</xdr:rowOff>
    </xdr:from>
    <xdr:to>
      <xdr:col>81</xdr:col>
      <xdr:colOff>101600</xdr:colOff>
      <xdr:row>38</xdr:row>
      <xdr:rowOff>102108</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5430500" y="651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93235</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14111" y="6608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42704</xdr:rowOff>
    </xdr:from>
    <xdr:to>
      <xdr:col>76</xdr:col>
      <xdr:colOff>165100</xdr:colOff>
      <xdr:row>38</xdr:row>
      <xdr:rowOff>144304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4541500" y="6557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135431</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325111" y="6650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15843</xdr:rowOff>
    </xdr:from>
    <xdr:to>
      <xdr:col>72</xdr:col>
      <xdr:colOff>38100</xdr:colOff>
      <xdr:row>38</xdr:row>
      <xdr:rowOff>117443</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3652500" y="653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108570</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436111" y="6623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48552</xdr:rowOff>
    </xdr:from>
    <xdr:to>
      <xdr:col>67</xdr:col>
      <xdr:colOff>101600</xdr:colOff>
      <xdr:row>38</xdr:row>
      <xdr:rowOff>150152</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2763500" y="656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141279</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2547111" y="6656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17885</xdr:rowOff>
    </xdr:from>
    <xdr:to>
      <xdr:col>85</xdr:col>
      <xdr:colOff>126364</xdr:colOff>
      <xdr:row>58</xdr:row>
      <xdr:rowOff>124847</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761835"/>
          <a:ext cx="1269" cy="1307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128674</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1007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124847</xdr:rowOff>
    </xdr:from>
    <xdr:to>
      <xdr:col>86</xdr:col>
      <xdr:colOff>25400</xdr:colOff>
      <xdr:row>58</xdr:row>
      <xdr:rowOff>124847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10068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136012</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537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733,945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17885</xdr:rowOff>
    </xdr:from>
    <xdr:to>
      <xdr:col>86</xdr:col>
      <xdr:colOff>25400</xdr:colOff>
      <xdr:row>51</xdr:row>
      <xdr:rowOff>17885</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761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120245</xdr:rowOff>
    </xdr:from>
    <xdr:to>
      <xdr:col>85</xdr:col>
      <xdr:colOff>127000</xdr:colOff>
      <xdr:row>57</xdr:row>
      <xdr:rowOff>166784</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5481300" y="9892895"/>
          <a:ext cx="838200" cy="46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118735</xdr:rowOff>
    </xdr:from>
    <xdr:ext cx="599010"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8913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140308</xdr:rowOff>
    </xdr:from>
    <xdr:to>
      <xdr:col>85</xdr:col>
      <xdr:colOff>177800</xdr:colOff>
      <xdr:row>58</xdr:row>
      <xdr:rowOff>70458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912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166784</xdr:rowOff>
    </xdr:from>
    <xdr:to>
      <xdr:col>81</xdr:col>
      <xdr:colOff>50800</xdr:colOff>
      <xdr:row>58</xdr:row>
      <xdr:rowOff>75917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4592300" y="9939434"/>
          <a:ext cx="889000" cy="8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3655</xdr:rowOff>
    </xdr:from>
    <xdr:to>
      <xdr:col>81</xdr:col>
      <xdr:colOff>101600</xdr:colOff>
      <xdr:row>58</xdr:row>
      <xdr:rowOff>105255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96382</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10040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69606</xdr:rowOff>
    </xdr:from>
    <xdr:to>
      <xdr:col>76</xdr:col>
      <xdr:colOff>114300</xdr:colOff>
      <xdr:row>58</xdr:row>
      <xdr:rowOff>75917</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3703300" y="10013706"/>
          <a:ext cx="889000" cy="6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24381</xdr:rowOff>
    </xdr:from>
    <xdr:to>
      <xdr:col>76</xdr:col>
      <xdr:colOff>165100</xdr:colOff>
      <xdr:row>58</xdr:row>
      <xdr:rowOff>125981</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96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142508</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743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69606</xdr:rowOff>
    </xdr:from>
    <xdr:to>
      <xdr:col>71</xdr:col>
      <xdr:colOff>177800</xdr:colOff>
      <xdr:row>58</xdr:row>
      <xdr:rowOff>70014</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2814300" y="10013706"/>
          <a:ext cx="889000" cy="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36688</xdr:rowOff>
    </xdr:from>
    <xdr:to>
      <xdr:col>72</xdr:col>
      <xdr:colOff>38100</xdr:colOff>
      <xdr:row>58</xdr:row>
      <xdr:rowOff>138288</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98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129415</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10073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27925</xdr:rowOff>
    </xdr:from>
    <xdr:to>
      <xdr:col>67</xdr:col>
      <xdr:colOff>101600</xdr:colOff>
      <xdr:row>58</xdr:row>
      <xdr:rowOff>129525</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972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120652</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10064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69445</xdr:rowOff>
    </xdr:from>
    <xdr:to>
      <xdr:col>85</xdr:col>
      <xdr:colOff>177800</xdr:colOff>
      <xdr:row>57</xdr:row>
      <xdr:rowOff>171045</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84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92322</xdr:rowOff>
    </xdr:from>
    <xdr:ext cx="599010"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693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115984</xdr:rowOff>
    </xdr:from>
    <xdr:to>
      <xdr:col>81</xdr:col>
      <xdr:colOff>101600</xdr:colOff>
      <xdr:row>58</xdr:row>
      <xdr:rowOff>46134</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988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62661</xdr:rowOff>
    </xdr:from>
    <xdr:ext cx="59901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181795" y="9663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25117</xdr:rowOff>
    </xdr:from>
    <xdr:to>
      <xdr:col>76</xdr:col>
      <xdr:colOff>165100</xdr:colOff>
      <xdr:row>58</xdr:row>
      <xdr:rowOff>126717</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996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117844</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10061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18806</xdr:rowOff>
    </xdr:from>
    <xdr:to>
      <xdr:col>72</xdr:col>
      <xdr:colOff>38100</xdr:colOff>
      <xdr:row>58</xdr:row>
      <xdr:rowOff>120406</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996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136933</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9738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19214</xdr:rowOff>
    </xdr:from>
    <xdr:to>
      <xdr:col>67</xdr:col>
      <xdr:colOff>101600</xdr:colOff>
      <xdr:row>58</xdr:row>
      <xdr:rowOff>120814</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96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137341</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973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31229</xdr:rowOff>
    </xdr:from>
    <xdr:to>
      <xdr:col>85</xdr:col>
      <xdr:colOff>126364</xdr:colOff>
      <xdr:row>78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04179"/>
          <a:ext cx="1269" cy="11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49080</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4221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149356</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1979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208,980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31229</xdr:rowOff>
    </xdr:from>
    <xdr:to>
      <xdr:col>86</xdr:col>
      <xdr:colOff>25400</xdr:colOff>
      <xdr:row>71</xdr:row>
      <xdr:rowOff>31229</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04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18337</xdr:rowOff>
    </xdr:from>
    <xdr:to>
      <xdr:col>85</xdr:col>
      <xdr:colOff>127000</xdr:colOff>
      <xdr:row>78</xdr:row>
      <xdr:rowOff>20148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391437"/>
          <a:ext cx="838200" cy="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137980</xdr:rowOff>
    </xdr:from>
    <xdr:ext cx="469744"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168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115103</xdr:rowOff>
    </xdr:from>
    <xdr:to>
      <xdr:col>85</xdr:col>
      <xdr:colOff>177800</xdr:colOff>
      <xdr:row>78</xdr:row>
      <xdr:rowOff>45253</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31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18337</xdr:rowOff>
    </xdr:from>
    <xdr:to>
      <xdr:col>81</xdr:col>
      <xdr:colOff>50800</xdr:colOff>
      <xdr:row>78</xdr:row>
      <xdr:rowOff>25400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4592300" y="13391437"/>
          <a:ext cx="889000" cy="7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106257</xdr:rowOff>
    </xdr:from>
    <xdr:to>
      <xdr:col>81</xdr:col>
      <xdr:colOff>101600</xdr:colOff>
      <xdr:row>78</xdr:row>
      <xdr:rowOff>36407</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30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52934</xdr:rowOff>
    </xdr:from>
    <xdr:ext cx="469744"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46428" y="13083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25400</xdr:rowOff>
    </xdr:from>
    <xdr:to>
      <xdr:col>76</xdr:col>
      <xdr:colOff>114300</xdr:colOff>
      <xdr:row>78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339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89426</xdr:rowOff>
    </xdr:from>
    <xdr:to>
      <xdr:col>76</xdr:col>
      <xdr:colOff>165100</xdr:colOff>
      <xdr:row>78</xdr:row>
      <xdr:rowOff>19576</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29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36103</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066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25400</xdr:rowOff>
    </xdr:from>
    <xdr:to>
      <xdr:col>71</xdr:col>
      <xdr:colOff>177800</xdr:colOff>
      <xdr:row>78</xdr:row>
      <xdr:rowOff>25400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39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92404</xdr:rowOff>
    </xdr:from>
    <xdr:to>
      <xdr:col>72</xdr:col>
      <xdr:colOff>38100</xdr:colOff>
      <xdr:row>78</xdr:row>
      <xdr:rowOff>22554</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294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39081</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68428" y="13069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56490</xdr:rowOff>
    </xdr:from>
    <xdr:to>
      <xdr:col>67</xdr:col>
      <xdr:colOff>101600</xdr:colOff>
      <xdr:row>77</xdr:row>
      <xdr:rowOff>158090</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258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3167</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033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140798</xdr:rowOff>
    </xdr:from>
    <xdr:to>
      <xdr:col>85</xdr:col>
      <xdr:colOff>177800</xdr:colOff>
      <xdr:row>78</xdr:row>
      <xdr:rowOff>70948</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34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93530</xdr:rowOff>
    </xdr:from>
    <xdr:ext cx="378565"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2951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138987</xdr:rowOff>
    </xdr:from>
    <xdr:to>
      <xdr:col>81</xdr:col>
      <xdr:colOff>101600</xdr:colOff>
      <xdr:row>78</xdr:row>
      <xdr:rowOff>69137</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340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60264</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46428" y="1343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146050</xdr:rowOff>
    </xdr:from>
    <xdr:to>
      <xdr:col>76</xdr:col>
      <xdr:colOff>165100</xdr:colOff>
      <xdr:row>78</xdr:row>
      <xdr:rowOff>76200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78</xdr:row>
      <xdr:rowOff>67327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67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146050</xdr:rowOff>
    </xdr:from>
    <xdr:to>
      <xdr:col>72</xdr:col>
      <xdr:colOff>38100</xdr:colOff>
      <xdr:row>78</xdr:row>
      <xdr:rowOff>76200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78</xdr:row>
      <xdr:rowOff>67327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78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146050</xdr:rowOff>
    </xdr:from>
    <xdr:to>
      <xdr:col>67</xdr:col>
      <xdr:colOff>101600</xdr:colOff>
      <xdr:row>78</xdr:row>
      <xdr:rowOff>76200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78</xdr:row>
      <xdr:rowOff>67327</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689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公債費グラフ枠">
          <a:extLst>
            <a:ext uri="{FF2B5EF4-FFF2-40B4-BE49-F238E27FC236}">
              <a16:creationId xmlns:a16="http://schemas.microsoft.com/office/drawing/2014/main" id="{00000000-0008-0000-07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17983</xdr:rowOff>
    </xdr:from>
    <xdr:to>
      <xdr:col>85</xdr:col>
      <xdr:colOff>126364</xdr:colOff>
      <xdr:row>99</xdr:row>
      <xdr:rowOff>102033</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6317595" y="15448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105860</xdr:rowOff>
    </xdr:from>
    <xdr:ext cx="534377" cy="259045"/>
    <xdr:sp macro="" textlink="">
      <xdr:nvSpPr>
        <xdr:cNvPr id="682" name="公債費最小値テキスト">
          <a:extLst>
            <a:ext uri="{FF2B5EF4-FFF2-40B4-BE49-F238E27FC236}">
              <a16:creationId xmlns:a16="http://schemas.microsoft.com/office/drawing/2014/main" id="{00000000-0008-0000-0700-0000AA020000}"/>
            </a:ext>
          </a:extLst>
        </xdr:cNvPr>
        <xdr:cNvSpPr txBox="1"/>
      </xdr:nvSpPr>
      <xdr:spPr>
        <a:xfrm>
          <a:off x="16370300" y="17079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102033</xdr:rowOff>
    </xdr:from>
    <xdr:to>
      <xdr:col>86</xdr:col>
      <xdr:colOff>25400</xdr:colOff>
      <xdr:row>99</xdr:row>
      <xdr:rowOff>102033</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7075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136110</xdr:rowOff>
    </xdr:from>
    <xdr:ext cx="599010" cy="259045"/>
    <xdr:sp macro="" textlink="">
      <xdr:nvSpPr>
        <xdr:cNvPr id="684" name="公債費最大値テキスト">
          <a:extLst>
            <a:ext uri="{FF2B5EF4-FFF2-40B4-BE49-F238E27FC236}">
              <a16:creationId xmlns:a16="http://schemas.microsoft.com/office/drawing/2014/main" id="{00000000-0008-0000-0700-0000AC020000}"/>
            </a:ext>
          </a:extLst>
        </xdr:cNvPr>
        <xdr:cNvSpPr txBox="1"/>
      </xdr:nvSpPr>
      <xdr:spPr>
        <a:xfrm>
          <a:off x="16370300" y="15223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153,584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17983</xdr:rowOff>
    </xdr:from>
    <xdr:to>
      <xdr:col>86</xdr:col>
      <xdr:colOff>25400</xdr:colOff>
      <xdr:row>90</xdr:row>
      <xdr:rowOff>17983</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544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32829</xdr:rowOff>
    </xdr:from>
    <xdr:to>
      <xdr:col>85</xdr:col>
      <xdr:colOff>127000</xdr:colOff>
      <xdr:row>96</xdr:row>
      <xdr:rowOff>48349</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5481300" y="16492029"/>
          <a:ext cx="838200" cy="15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75213</xdr:rowOff>
    </xdr:from>
    <xdr:ext cx="534377" cy="259045"/>
    <xdr:sp macro="" textlink="">
      <xdr:nvSpPr>
        <xdr:cNvPr id="687" name="公債費平均値テキスト">
          <a:extLst>
            <a:ext uri="{FF2B5EF4-FFF2-40B4-BE49-F238E27FC236}">
              <a16:creationId xmlns:a16="http://schemas.microsoft.com/office/drawing/2014/main" id="{00000000-0008-0000-0700-0000AF020000}"/>
            </a:ext>
          </a:extLst>
        </xdr:cNvPr>
        <xdr:cNvSpPr txBox="1"/>
      </xdr:nvSpPr>
      <xdr:spPr>
        <a:xfrm>
          <a:off x="16370300" y="16534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96786</xdr:rowOff>
    </xdr:from>
    <xdr:to>
      <xdr:col>85</xdr:col>
      <xdr:colOff>177800</xdr:colOff>
      <xdr:row>97</xdr:row>
      <xdr:rowOff>26936</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6268700" y="16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48349</xdr:rowOff>
    </xdr:from>
    <xdr:to>
      <xdr:col>81</xdr:col>
      <xdr:colOff>50800</xdr:colOff>
      <xdr:row>96</xdr:row>
      <xdr:rowOff>91884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4592300" y="16507549"/>
          <a:ext cx="889000" cy="4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35116</xdr:rowOff>
    </xdr:from>
    <xdr:to>
      <xdr:col>81</xdr:col>
      <xdr:colOff>101600</xdr:colOff>
      <xdr:row>96</xdr:row>
      <xdr:rowOff>136716</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5430500" y="164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127843</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5214111" y="16587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91884</xdr:rowOff>
    </xdr:from>
    <xdr:to>
      <xdr:col>76</xdr:col>
      <xdr:colOff>114300</xdr:colOff>
      <xdr:row>96</xdr:row>
      <xdr:rowOff>156235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3703300" y="16551084"/>
          <a:ext cx="889000" cy="6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55411</xdr:rowOff>
    </xdr:from>
    <xdr:to>
      <xdr:col>76</xdr:col>
      <xdr:colOff>165100</xdr:colOff>
      <xdr:row>96</xdr:row>
      <xdr:rowOff>157011</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541500" y="1651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148138</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4325111" y="16607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156235</xdr:rowOff>
    </xdr:from>
    <xdr:to>
      <xdr:col>71</xdr:col>
      <xdr:colOff>177800</xdr:colOff>
      <xdr:row>97</xdr:row>
      <xdr:rowOff>72568</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2814300" y="16615435"/>
          <a:ext cx="889000" cy="8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85573</xdr:rowOff>
    </xdr:from>
    <xdr:to>
      <xdr:col>72</xdr:col>
      <xdr:colOff>38100</xdr:colOff>
      <xdr:row>97</xdr:row>
      <xdr:rowOff>15723</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3652500" y="16544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32250</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3436111" y="1632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145262</xdr:rowOff>
    </xdr:from>
    <xdr:to>
      <xdr:col>67</xdr:col>
      <xdr:colOff>101600</xdr:colOff>
      <xdr:row>97</xdr:row>
      <xdr:rowOff>75412</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2763500" y="1660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91939</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547111" y="16379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153479</xdr:rowOff>
    </xdr:from>
    <xdr:to>
      <xdr:col>85</xdr:col>
      <xdr:colOff>177800</xdr:colOff>
      <xdr:row>96</xdr:row>
      <xdr:rowOff>83629</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6268700" y="1644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4906</xdr:rowOff>
    </xdr:from>
    <xdr:ext cx="534377" cy="259045"/>
    <xdr:sp macro="" textlink="">
      <xdr:nvSpPr>
        <xdr:cNvPr id="706" name="公債費該当値テキスト">
          <a:extLst>
            <a:ext uri="{FF2B5EF4-FFF2-40B4-BE49-F238E27FC236}">
              <a16:creationId xmlns:a16="http://schemas.microsoft.com/office/drawing/2014/main" id="{00000000-0008-0000-0700-0000C2020000}"/>
            </a:ext>
          </a:extLst>
        </xdr:cNvPr>
        <xdr:cNvSpPr txBox="1"/>
      </xdr:nvSpPr>
      <xdr:spPr>
        <a:xfrm>
          <a:off x="16370300" y="16292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168999</xdr:rowOff>
    </xdr:from>
    <xdr:to>
      <xdr:col>81</xdr:col>
      <xdr:colOff>101600</xdr:colOff>
      <xdr:row>96</xdr:row>
      <xdr:rowOff>99149</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5430500" y="16456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115676</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14111" y="16231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41084</xdr:rowOff>
    </xdr:from>
    <xdr:to>
      <xdr:col>76</xdr:col>
      <xdr:colOff>165100</xdr:colOff>
      <xdr:row>96</xdr:row>
      <xdr:rowOff>142684</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4541500" y="16500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159211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27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105435</xdr:rowOff>
    </xdr:from>
    <xdr:to>
      <xdr:col>72</xdr:col>
      <xdr:colOff>38100</xdr:colOff>
      <xdr:row>97</xdr:row>
      <xdr:rowOff>35585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3652500" y="1656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26712</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436111" y="16657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21768</xdr:rowOff>
    </xdr:from>
    <xdr:to>
      <xdr:col>67</xdr:col>
      <xdr:colOff>101600</xdr:colOff>
      <xdr:row>97</xdr:row>
      <xdr:rowOff>123368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2763500" y="16652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114495</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547111" y="16745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諸支出金グラフ枠">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159760</xdr:rowOff>
    </xdr:from>
    <xdr:to>
      <xdr:col>116</xdr:col>
      <xdr:colOff>62864</xdr:colOff>
      <xdr:row>38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flipV="1">
          <a:off x="22159595" y="5303260"/>
          <a:ext cx="1269" cy="1237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54652</xdr:rowOff>
    </xdr:from>
    <xdr:ext cx="249299" cy="259045"/>
    <xdr:sp macro="" textlink="">
      <xdr:nvSpPr>
        <xdr:cNvPr id="735" name="諸支出金最小値テキスト">
          <a:extLst>
            <a:ext uri="{FF2B5EF4-FFF2-40B4-BE49-F238E27FC236}">
              <a16:creationId xmlns:a16="http://schemas.microsoft.com/office/drawing/2014/main" id="{00000000-0008-0000-0700-0000DF020000}"/>
            </a:ext>
          </a:extLst>
        </xdr:cNvPr>
        <xdr:cNvSpPr txBox="1"/>
      </xdr:nvSpPr>
      <xdr:spPr>
        <a:xfrm>
          <a:off x="22212300" y="6569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106437</xdr:rowOff>
    </xdr:from>
    <xdr:ext cx="534377" cy="259045"/>
    <xdr:sp macro="" textlink="">
      <xdr:nvSpPr>
        <xdr:cNvPr id="737" name="諸支出金最大値テキスト">
          <a:extLst>
            <a:ext uri="{FF2B5EF4-FFF2-40B4-BE49-F238E27FC236}">
              <a16:creationId xmlns:a16="http://schemas.microsoft.com/office/drawing/2014/main" id="{00000000-0008-0000-0700-0000E1020000}"/>
            </a:ext>
          </a:extLst>
        </xdr:cNvPr>
        <xdr:cNvSpPr txBox="1"/>
      </xdr:nvSpPr>
      <xdr:spPr>
        <a:xfrm>
          <a:off x="22212300" y="5078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21,649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159760</xdr:rowOff>
    </xdr:from>
    <xdr:to>
      <xdr:col>116</xdr:col>
      <xdr:colOff>152400</xdr:colOff>
      <xdr:row>30</xdr:row>
      <xdr:rowOff>159760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530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143553</xdr:rowOff>
    </xdr:from>
    <xdr:ext cx="378565" cy="259045"/>
    <xdr:sp macro="" textlink="">
      <xdr:nvSpPr>
        <xdr:cNvPr id="740" name="諸支出金平均値テキスト">
          <a:extLst>
            <a:ext uri="{FF2B5EF4-FFF2-40B4-BE49-F238E27FC236}">
              <a16:creationId xmlns:a16="http://schemas.microsoft.com/office/drawing/2014/main" id="{00000000-0008-0000-0700-0000E4020000}"/>
            </a:ext>
          </a:extLst>
        </xdr:cNvPr>
        <xdr:cNvSpPr txBox="1"/>
      </xdr:nvSpPr>
      <xdr:spPr>
        <a:xfrm>
          <a:off x="22212300" y="63157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120676</xdr:rowOff>
    </xdr:from>
    <xdr:to>
      <xdr:col>116</xdr:col>
      <xdr:colOff>114300</xdr:colOff>
      <xdr:row>38</xdr:row>
      <xdr:rowOff>50826</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2110700" y="646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92215</xdr:rowOff>
    </xdr:from>
    <xdr:to>
      <xdr:col>112</xdr:col>
      <xdr:colOff>38100</xdr:colOff>
      <xdr:row>38</xdr:row>
      <xdr:rowOff>22365</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1272500" y="6435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38892</xdr:rowOff>
    </xdr:from>
    <xdr:ext cx="378565"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1134017" y="6211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88786</xdr:rowOff>
    </xdr:from>
    <xdr:to>
      <xdr:col>107</xdr:col>
      <xdr:colOff>101600</xdr:colOff>
      <xdr:row>38</xdr:row>
      <xdr:rowOff>18935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0383500" y="643243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35463</xdr:rowOff>
    </xdr:from>
    <xdr:ext cx="469744"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0199428" y="6207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101987</xdr:rowOff>
    </xdr:from>
    <xdr:to>
      <xdr:col>102</xdr:col>
      <xdr:colOff>165100</xdr:colOff>
      <xdr:row>38</xdr:row>
      <xdr:rowOff>32138</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19494500" y="644563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48664</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9356017" y="6220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130905</xdr:rowOff>
    </xdr:from>
    <xdr:to>
      <xdr:col>98</xdr:col>
      <xdr:colOff>38100</xdr:colOff>
      <xdr:row>38</xdr:row>
      <xdr:rowOff>61055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8605500" y="64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77582</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7017" y="62497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8" name="楕円 757">
          <a:extLst>
            <a:ext uri="{FF2B5EF4-FFF2-40B4-BE49-F238E27FC236}">
              <a16:creationId xmlns:a16="http://schemas.microsoft.com/office/drawing/2014/main" id="{00000000-0008-0000-0700-0000F6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99102</xdr:rowOff>
    </xdr:from>
    <xdr:ext cx="249299" cy="259045"/>
    <xdr:sp macro="" textlink="">
      <xdr:nvSpPr>
        <xdr:cNvPr id="759" name="諸支出金該当値テキスト">
          <a:extLst>
            <a:ext uri="{FF2B5EF4-FFF2-40B4-BE49-F238E27FC236}">
              <a16:creationId xmlns:a16="http://schemas.microsoft.com/office/drawing/2014/main" id="{00000000-0008-0000-0700-0000F7020000}"/>
            </a:ext>
          </a:extLst>
        </xdr:cNvPr>
        <xdr:cNvSpPr txBox="1"/>
      </xdr:nvSpPr>
      <xdr:spPr>
        <a:xfrm>
          <a:off x="22212300" y="6442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2" name="前年度繰上充用金グラフ枠">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4" name="前年度繰上充用金最小値テキスト">
          <a:extLst>
            <a:ext uri="{FF2B5EF4-FFF2-40B4-BE49-F238E27FC236}">
              <a16:creationId xmlns:a16="http://schemas.microsoft.com/office/drawing/2014/main" id="{00000000-0008-0000-0700-00001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6" name="前年度繰上充用金最大値テキスト">
          <a:extLst>
            <a:ext uri="{FF2B5EF4-FFF2-40B4-BE49-F238E27FC236}">
              <a16:creationId xmlns:a16="http://schemas.microsoft.com/office/drawing/2014/main" id="{00000000-0008-0000-0700-00001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9" name="前年度繰上充用金平均値テキスト">
          <a:extLst>
            <a:ext uri="{FF2B5EF4-FFF2-40B4-BE49-F238E27FC236}">
              <a16:creationId xmlns:a16="http://schemas.microsoft.com/office/drawing/2014/main" id="{00000000-0008-0000-0700-00001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7" name="楕円 806">
          <a:extLst>
            <a:ext uri="{FF2B5EF4-FFF2-40B4-BE49-F238E27FC236}">
              <a16:creationId xmlns:a16="http://schemas.microsoft.com/office/drawing/2014/main" id="{00000000-0008-0000-0700-00002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8" name="前年度繰上充用金該当値テキスト">
          <a:extLst>
            <a:ext uri="{FF2B5EF4-FFF2-40B4-BE49-F238E27FC236}">
              <a16:creationId xmlns:a16="http://schemas.microsoft.com/office/drawing/2014/main" id="{00000000-0008-0000-0700-00002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7" name="正方形/長方形 816">
          <a:extLst>
            <a:ext uri="{FF2B5EF4-FFF2-40B4-BE49-F238E27FC236}">
              <a16:creationId xmlns:a16="http://schemas.microsoft.com/office/drawing/2014/main" id="{00000000-0008-0000-0700-00003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歳出を目的別で見た場合、昨年度比較で</a:t>
          </a:r>
          <a:r>
            <a:rPr kumimoji="1" lang="ja-JP" altLang="en-US" sz="1100">
              <a:solidFill>
                <a:schemeClr val="dk1"/>
              </a:solidFill>
              <a:effectLst/>
              <a:latin typeface="+mn-lt"/>
              <a:ea typeface="+mn-ea"/>
              <a:cs typeface="+mn-cs"/>
            </a:rPr>
            <a:t>民生</a:t>
          </a:r>
          <a:r>
            <a:rPr kumimoji="1" lang="ja-JP" altLang="ja-JP" sz="1100">
              <a:solidFill>
                <a:schemeClr val="dk1"/>
              </a:solidFill>
              <a:effectLst/>
              <a:latin typeface="+mn-lt"/>
              <a:ea typeface="+mn-ea"/>
              <a:cs typeface="+mn-cs"/>
            </a:rPr>
            <a:t>費、教育費等が大きく増額している。それぞれの要因は、</a:t>
          </a:r>
          <a:r>
            <a:rPr kumimoji="1" lang="ja-JP" altLang="en-US" sz="1100">
              <a:solidFill>
                <a:schemeClr val="dk1"/>
              </a:solidFill>
              <a:effectLst/>
              <a:latin typeface="+mn-lt"/>
              <a:ea typeface="+mn-ea"/>
              <a:cs typeface="+mn-cs"/>
            </a:rPr>
            <a:t>民生</a:t>
          </a:r>
          <a:r>
            <a:rPr kumimoji="1" lang="ja-JP" altLang="ja-JP" sz="1100">
              <a:solidFill>
                <a:schemeClr val="dk1"/>
              </a:solidFill>
              <a:effectLst/>
              <a:latin typeface="+mn-lt"/>
              <a:ea typeface="+mn-ea"/>
              <a:cs typeface="+mn-cs"/>
            </a:rPr>
            <a:t>費については</a:t>
          </a:r>
          <a:r>
            <a:rPr kumimoji="1" lang="ja-JP" altLang="en-US" sz="1100">
              <a:solidFill>
                <a:schemeClr val="dk1"/>
              </a:solidFill>
              <a:effectLst/>
              <a:latin typeface="+mn-lt"/>
              <a:ea typeface="+mn-ea"/>
              <a:cs typeface="+mn-cs"/>
            </a:rPr>
            <a:t>価格高騰支援給付金</a:t>
          </a:r>
          <a:r>
            <a:rPr kumimoji="1" lang="ja-JP" altLang="ja-JP" sz="1100">
              <a:solidFill>
                <a:schemeClr val="dk1"/>
              </a:solidFill>
              <a:effectLst/>
              <a:latin typeface="+mn-lt"/>
              <a:ea typeface="+mn-ea"/>
              <a:cs typeface="+mn-cs"/>
            </a:rPr>
            <a:t>事業等、教育費については、小中学校の長寿命化改修事業</a:t>
          </a:r>
          <a:r>
            <a:rPr kumimoji="1" lang="ja-JP" altLang="en-US" sz="1100">
              <a:solidFill>
                <a:schemeClr val="dk1"/>
              </a:solidFill>
              <a:effectLst/>
              <a:latin typeface="+mn-lt"/>
              <a:ea typeface="+mn-ea"/>
              <a:cs typeface="+mn-cs"/>
            </a:rPr>
            <a:t>、地域学習交流センター建設事業</a:t>
          </a:r>
          <a:r>
            <a:rPr kumimoji="1" lang="ja-JP" altLang="ja-JP" sz="1100">
              <a:solidFill>
                <a:schemeClr val="dk1"/>
              </a:solidFill>
              <a:effectLst/>
              <a:latin typeface="+mn-lt"/>
              <a:ea typeface="+mn-ea"/>
              <a:cs typeface="+mn-cs"/>
            </a:rPr>
            <a:t>等、いずれも一時的な要因によるものである。今後、高齢化による社会保障経費や公共施設等の老朽化に伴う維持管理経費にも多額の経費を要することが見込まれるため、歳出の抑制を行っていく。</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岡山県和気町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一般財源ベースで基本的に増額を認めないゼロシーリングに取り組み、財政調整基金の取り崩しを行わずに予算執行した。財政調整基金に</a:t>
          </a:r>
          <a:r>
            <a:rPr kumimoji="1" lang="en-US" altLang="ja-JP" sz="1100">
              <a:solidFill>
                <a:schemeClr val="dk1"/>
              </a:solidFill>
              <a:effectLst/>
              <a:latin typeface="+mn-lt"/>
              <a:ea typeface="+mn-ea"/>
              <a:cs typeface="+mn-cs"/>
            </a:rPr>
            <a:t>R5</a:t>
          </a:r>
          <a:r>
            <a:rPr kumimoji="1" lang="ja-JP" altLang="ja-JP" sz="1100">
              <a:solidFill>
                <a:schemeClr val="dk1"/>
              </a:solidFill>
              <a:effectLst/>
              <a:latin typeface="+mn-lt"/>
              <a:ea typeface="+mn-ea"/>
              <a:cs typeface="+mn-cs"/>
            </a:rPr>
            <a:t>年度決算剰余金</a:t>
          </a:r>
          <a:r>
            <a:rPr lang="en-US" altLang="ja-JP">
              <a:effectLst/>
            </a:rPr>
            <a:t>166</a:t>
          </a:r>
          <a:r>
            <a:rPr kumimoji="1" lang="ja-JP" altLang="ja-JP" sz="1100">
              <a:solidFill>
                <a:schemeClr val="dk1"/>
              </a:solidFill>
              <a:effectLst/>
              <a:latin typeface="+mn-lt"/>
              <a:ea typeface="+mn-ea"/>
              <a:cs typeface="+mn-cs"/>
            </a:rPr>
            <a:t>百万円、</a:t>
          </a:r>
          <a:r>
            <a:rPr lang="ja-JP" altLang="en-US">
              <a:effectLst/>
            </a:rPr>
            <a:t>組合脱退精算金、</a:t>
          </a:r>
          <a:r>
            <a:rPr kumimoji="1" lang="ja-JP" altLang="ja-JP" sz="1100">
              <a:solidFill>
                <a:schemeClr val="dk1"/>
              </a:solidFill>
              <a:effectLst/>
              <a:latin typeface="+mn-lt"/>
              <a:ea typeface="+mn-ea"/>
              <a:cs typeface="+mn-cs"/>
            </a:rPr>
            <a:t>購入及び売却差益</a:t>
          </a:r>
          <a:r>
            <a:rPr kumimoji="1" lang="ja-JP" altLang="en-US" sz="1100">
              <a:solidFill>
                <a:schemeClr val="dk1"/>
              </a:solidFill>
              <a:effectLst/>
              <a:latin typeface="+mn-lt"/>
              <a:ea typeface="+mn-ea"/>
              <a:cs typeface="+mn-cs"/>
            </a:rPr>
            <a:t>等</a:t>
          </a:r>
          <a:r>
            <a:rPr kumimoji="1" lang="en-US" altLang="ja-JP" sz="1100">
              <a:solidFill>
                <a:schemeClr val="dk1"/>
              </a:solidFill>
              <a:effectLst/>
              <a:latin typeface="+mn-lt"/>
              <a:ea typeface="+mn-ea"/>
              <a:cs typeface="+mn-cs"/>
            </a:rPr>
            <a:t>211</a:t>
          </a:r>
          <a:r>
            <a:rPr kumimoji="1" lang="ja-JP" altLang="ja-JP" sz="1100">
              <a:solidFill>
                <a:schemeClr val="dk1"/>
              </a:solidFill>
              <a:effectLst/>
              <a:latin typeface="+mn-lt"/>
              <a:ea typeface="+mn-ea"/>
              <a:cs typeface="+mn-cs"/>
            </a:rPr>
            <a:t>百万円積み立てた。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岡山県和気町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　一般会計においては黒字を維持しているが、実質収支が減となっているため、標準財政規模比は昨年度と比べて</a:t>
          </a:r>
          <a:r>
            <a:rPr kumimoji="1" lang="en-US" altLang="ja-JP" sz="1100">
              <a:solidFill>
                <a:schemeClr val="dk1"/>
              </a:solidFill>
              <a:effectLst/>
              <a:latin typeface="+mn-lt"/>
              <a:ea typeface="+mn-ea"/>
              <a:cs typeface="+mn-cs"/>
            </a:rPr>
            <a:t>0.43</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している。公営事業会計は引き続き黒字経営を維持しながら、健全な財政運営に努めていく。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973" t="s">
        <v>76</v>
      </c>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c r="AJ1" s="973"/>
      <c r="AK1" s="973"/>
      <c r="AL1" s="973"/>
      <c r="AM1" s="973"/>
      <c r="AN1" s="973"/>
      <c r="AO1" s="973"/>
      <c r="AP1" s="973"/>
      <c r="AQ1" s="973"/>
      <c r="AR1" s="973"/>
      <c r="AS1" s="973"/>
      <c r="AT1" s="973"/>
      <c r="AU1" s="973"/>
      <c r="AV1" s="973"/>
      <c r="AW1" s="973"/>
      <c r="AX1" s="973"/>
      <c r="AY1" s="973"/>
      <c r="AZ1" s="973"/>
      <c r="BA1" s="973"/>
      <c r="BB1" s="973"/>
      <c r="BC1" s="973"/>
      <c r="BD1" s="973"/>
      <c r="BE1" s="973"/>
      <c r="BF1" s="973"/>
      <c r="BG1" s="973"/>
      <c r="BH1" s="973"/>
      <c r="BI1" s="973"/>
      <c r="BJ1" s="973"/>
      <c r="BK1" s="973"/>
      <c r="BL1" s="973"/>
      <c r="BM1" s="973"/>
      <c r="BN1" s="973"/>
      <c r="BO1" s="973"/>
      <c r="BP1" s="973"/>
      <c r="BQ1" s="973"/>
      <c r="BR1" s="973"/>
      <c r="BS1" s="973"/>
      <c r="BT1" s="973"/>
      <c r="BU1" s="973"/>
      <c r="BV1" s="973"/>
      <c r="BW1" s="973"/>
      <c r="BX1" s="973"/>
      <c r="BY1" s="973"/>
      <c r="BZ1" s="973"/>
      <c r="CA1" s="973"/>
      <c r="CB1" s="973"/>
      <c r="CC1" s="973"/>
      <c r="CD1" s="973"/>
      <c r="CE1" s="973"/>
      <c r="CF1" s="973"/>
      <c r="CG1" s="973"/>
      <c r="CH1" s="973"/>
      <c r="CI1" s="973"/>
      <c r="CJ1" s="973"/>
      <c r="CK1" s="973"/>
      <c r="CL1" s="973"/>
      <c r="CM1" s="973"/>
      <c r="CN1" s="973"/>
      <c r="CO1" s="973"/>
      <c r="CP1" s="973"/>
      <c r="CQ1" s="973"/>
      <c r="CR1" s="973"/>
      <c r="CS1" s="973"/>
      <c r="CT1" s="973"/>
      <c r="CU1" s="973"/>
      <c r="CV1" s="973"/>
      <c r="CW1" s="973"/>
      <c r="CX1" s="973"/>
      <c r="CY1" s="973"/>
      <c r="CZ1" s="973"/>
      <c r="DA1" s="973"/>
      <c r="DB1" s="973"/>
      <c r="DC1" s="973"/>
      <c r="DD1" s="973"/>
      <c r="DE1" s="973"/>
      <c r="DF1" s="973"/>
      <c r="DG1" s="973"/>
      <c r="DH1" s="973"/>
      <c r="DI1" s="973"/>
      <c r="DJ1" s="163"/>
      <c r="DK1" s="163"/>
      <c r="DL1" s="163"/>
      <c r="DM1" s="163"/>
      <c r="DN1" s="163"/>
      <c r="DO1" s="163"/>
    </row>
    <row r="2" spans="1:119" ht="24" thickBot="1" x14ac:dyDescent="0.25">
      <c r="B2" s="164" t="s">
        <v>77</v>
      </c>
      <c r="C2" s="164"/>
      <c r="D2" s="165"/>
    </row>
    <row r="3" spans="1:119" ht="18.75" customHeight="1" thickBot="1" x14ac:dyDescent="0.25">
      <c r="A3" s="163"/>
      <c r="B3" s="974" t="s">
        <v>78</v>
      </c>
      <c r="C3" s="975"/>
      <c r="D3" s="975"/>
      <c r="E3" s="976"/>
      <c r="F3" s="976"/>
      <c r="G3" s="976"/>
      <c r="H3" s="976"/>
      <c r="I3" s="976"/>
      <c r="J3" s="976"/>
      <c r="K3" s="976"/>
      <c r="L3" s="976" t="s">
        <v>79</v>
      </c>
      <c r="M3" s="976"/>
      <c r="N3" s="976"/>
      <c r="O3" s="976"/>
      <c r="P3" s="976"/>
      <c r="Q3" s="976"/>
      <c r="R3" s="979"/>
      <c r="S3" s="979"/>
      <c r="T3" s="979"/>
      <c r="U3" s="979"/>
      <c r="V3" s="980"/>
      <c r="W3" s="870" t="s">
        <v>80</v>
      </c>
      <c r="X3" s="871"/>
      <c r="Y3" s="871"/>
      <c r="Z3" s="871"/>
      <c r="AA3" s="871"/>
      <c r="AB3" s="975"/>
      <c r="AC3" s="979" t="s">
        <v>81</v>
      </c>
      <c r="AD3" s="871"/>
      <c r="AE3" s="871"/>
      <c r="AF3" s="871"/>
      <c r="AG3" s="871"/>
      <c r="AH3" s="871"/>
      <c r="AI3" s="871"/>
      <c r="AJ3" s="871"/>
      <c r="AK3" s="871"/>
      <c r="AL3" s="941"/>
      <c r="AM3" s="870" t="s">
        <v>82</v>
      </c>
      <c r="AN3" s="871"/>
      <c r="AO3" s="871"/>
      <c r="AP3" s="871"/>
      <c r="AQ3" s="871"/>
      <c r="AR3" s="871"/>
      <c r="AS3" s="871"/>
      <c r="AT3" s="871"/>
      <c r="AU3" s="871"/>
      <c r="AV3" s="871"/>
      <c r="AW3" s="871"/>
      <c r="AX3" s="941"/>
      <c r="AY3" s="933" t="s">
        <v>1</v>
      </c>
      <c r="AZ3" s="934"/>
      <c r="BA3" s="934"/>
      <c r="BB3" s="934"/>
      <c r="BC3" s="934"/>
      <c r="BD3" s="934"/>
      <c r="BE3" s="934"/>
      <c r="BF3" s="934"/>
      <c r="BG3" s="934"/>
      <c r="BH3" s="934"/>
      <c r="BI3" s="934"/>
      <c r="BJ3" s="934"/>
      <c r="BK3" s="934"/>
      <c r="BL3" s="934"/>
      <c r="BM3" s="983"/>
      <c r="BN3" s="870" t="s">
        <v>83</v>
      </c>
      <c r="BO3" s="871"/>
      <c r="BP3" s="871"/>
      <c r="BQ3" s="871"/>
      <c r="BR3" s="871"/>
      <c r="BS3" s="871"/>
      <c r="BT3" s="871"/>
      <c r="BU3" s="941"/>
      <c r="BV3" s="870" t="s">
        <v>84</v>
      </c>
      <c r="BW3" s="871"/>
      <c r="BX3" s="871"/>
      <c r="BY3" s="871"/>
      <c r="BZ3" s="871"/>
      <c r="CA3" s="871"/>
      <c r="CB3" s="871"/>
      <c r="CC3" s="941"/>
      <c r="CD3" s="933" t="s">
        <v>1</v>
      </c>
      <c r="CE3" s="934"/>
      <c r="CF3" s="934"/>
      <c r="CG3" s="934"/>
      <c r="CH3" s="934"/>
      <c r="CI3" s="934"/>
      <c r="CJ3" s="934"/>
      <c r="CK3" s="934"/>
      <c r="CL3" s="934"/>
      <c r="CM3" s="934"/>
      <c r="CN3" s="934"/>
      <c r="CO3" s="934"/>
      <c r="CP3" s="934"/>
      <c r="CQ3" s="934"/>
      <c r="CR3" s="934"/>
      <c r="CS3" s="983"/>
      <c r="CT3" s="870" t="s">
        <v>85</v>
      </c>
      <c r="CU3" s="871"/>
      <c r="CV3" s="871"/>
      <c r="CW3" s="871"/>
      <c r="CX3" s="871"/>
      <c r="CY3" s="871"/>
      <c r="CZ3" s="871"/>
      <c r="DA3" s="941"/>
      <c r="DB3" s="870" t="s">
        <v>86</v>
      </c>
      <c r="DC3" s="871"/>
      <c r="DD3" s="871"/>
      <c r="DE3" s="871"/>
      <c r="DF3" s="871"/>
      <c r="DG3" s="871"/>
      <c r="DH3" s="871"/>
      <c r="DI3" s="941"/>
    </row>
    <row r="4" spans="1:119" ht="18.75" customHeight="1" x14ac:dyDescent="0.2">
      <c r="A4" s="163"/>
      <c r="B4" s="949"/>
      <c r="C4" s="950"/>
      <c r="D4" s="950"/>
      <c r="E4" s="951"/>
      <c r="F4" s="951"/>
      <c r="G4" s="951"/>
      <c r="H4" s="951"/>
      <c r="I4" s="951"/>
      <c r="J4" s="951"/>
      <c r="K4" s="951"/>
      <c r="L4" s="951"/>
      <c r="M4" s="951"/>
      <c r="N4" s="951"/>
      <c r="O4" s="951"/>
      <c r="P4" s="951"/>
      <c r="Q4" s="951"/>
      <c r="R4" s="955"/>
      <c r="S4" s="955"/>
      <c r="T4" s="955"/>
      <c r="U4" s="955"/>
      <c r="V4" s="956"/>
      <c r="W4" s="942"/>
      <c r="X4" s="752"/>
      <c r="Y4" s="752"/>
      <c r="Z4" s="752"/>
      <c r="AA4" s="752"/>
      <c r="AB4" s="950"/>
      <c r="AC4" s="955"/>
      <c r="AD4" s="752"/>
      <c r="AE4" s="752"/>
      <c r="AF4" s="752"/>
      <c r="AG4" s="752"/>
      <c r="AH4" s="752"/>
      <c r="AI4" s="752"/>
      <c r="AJ4" s="752"/>
      <c r="AK4" s="752"/>
      <c r="AL4" s="943"/>
      <c r="AM4" s="892"/>
      <c r="AN4" s="790"/>
      <c r="AO4" s="790"/>
      <c r="AP4" s="790"/>
      <c r="AQ4" s="790"/>
      <c r="AR4" s="790"/>
      <c r="AS4" s="790"/>
      <c r="AT4" s="790"/>
      <c r="AU4" s="790"/>
      <c r="AV4" s="790"/>
      <c r="AW4" s="790"/>
      <c r="AX4" s="982"/>
      <c r="AY4" s="827" t="s">
        <v>87</v>
      </c>
      <c r="AZ4" s="828"/>
      <c r="BA4" s="828"/>
      <c r="BB4" s="828"/>
      <c r="BC4" s="828"/>
      <c r="BD4" s="828"/>
      <c r="BE4" s="828"/>
      <c r="BF4" s="828"/>
      <c r="BG4" s="828"/>
      <c r="BH4" s="828"/>
      <c r="BI4" s="828"/>
      <c r="BJ4" s="828"/>
      <c r="BK4" s="828"/>
      <c r="BL4" s="828"/>
      <c r="BM4" s="829"/>
      <c r="BN4" s="830">
        <v>10370548</v>
      </c>
      <c r="BO4" s="831"/>
      <c r="BP4" s="831"/>
      <c r="BQ4" s="831"/>
      <c r="BR4" s="831"/>
      <c r="BS4" s="831"/>
      <c r="BT4" s="831"/>
      <c r="BU4" s="832"/>
      <c r="BV4" s="830">
        <v>10261432</v>
      </c>
      <c r="BW4" s="831"/>
      <c r="BX4" s="831"/>
      <c r="BY4" s="831"/>
      <c r="BZ4" s="831"/>
      <c r="CA4" s="831"/>
      <c r="CB4" s="831"/>
      <c r="CC4" s="832"/>
      <c r="CD4" s="967" t="s">
        <v>88</v>
      </c>
      <c r="CE4" s="968"/>
      <c r="CF4" s="968"/>
      <c r="CG4" s="968"/>
      <c r="CH4" s="968"/>
      <c r="CI4" s="968"/>
      <c r="CJ4" s="968"/>
      <c r="CK4" s="968"/>
      <c r="CL4" s="968"/>
      <c r="CM4" s="968"/>
      <c r="CN4" s="968"/>
      <c r="CO4" s="968"/>
      <c r="CP4" s="968"/>
      <c r="CQ4" s="968"/>
      <c r="CR4" s="968"/>
      <c r="CS4" s="969"/>
      <c r="CT4" s="970">
        <v>10</v>
      </c>
      <c r="CU4" s="971"/>
      <c r="CV4" s="971"/>
      <c r="CW4" s="971"/>
      <c r="CX4" s="971"/>
      <c r="CY4" s="971"/>
      <c r="CZ4" s="971"/>
      <c r="DA4" s="972"/>
      <c r="DB4" s="970">
        <v>9.8000000000000007</v>
      </c>
      <c r="DC4" s="971"/>
      <c r="DD4" s="971"/>
      <c r="DE4" s="971"/>
      <c r="DF4" s="971"/>
      <c r="DG4" s="971"/>
      <c r="DH4" s="971"/>
      <c r="DI4" s="972"/>
    </row>
    <row r="5" spans="1:119" ht="18.75" customHeight="1" x14ac:dyDescent="0.2">
      <c r="A5" s="163"/>
      <c r="B5" s="977"/>
      <c r="C5" s="791"/>
      <c r="D5" s="791"/>
      <c r="E5" s="978"/>
      <c r="F5" s="978"/>
      <c r="G5" s="978"/>
      <c r="H5" s="978"/>
      <c r="I5" s="978"/>
      <c r="J5" s="978"/>
      <c r="K5" s="978"/>
      <c r="L5" s="978"/>
      <c r="M5" s="978"/>
      <c r="N5" s="978"/>
      <c r="O5" s="978"/>
      <c r="P5" s="978"/>
      <c r="Q5" s="978"/>
      <c r="R5" s="789"/>
      <c r="S5" s="789"/>
      <c r="T5" s="789"/>
      <c r="U5" s="789"/>
      <c r="V5" s="981"/>
      <c r="W5" s="892"/>
      <c r="X5" s="790"/>
      <c r="Y5" s="790"/>
      <c r="Z5" s="790"/>
      <c r="AA5" s="790"/>
      <c r="AB5" s="791"/>
      <c r="AC5" s="789"/>
      <c r="AD5" s="790"/>
      <c r="AE5" s="790"/>
      <c r="AF5" s="790"/>
      <c r="AG5" s="790"/>
      <c r="AH5" s="790"/>
      <c r="AI5" s="790"/>
      <c r="AJ5" s="790"/>
      <c r="AK5" s="790"/>
      <c r="AL5" s="982"/>
      <c r="AM5" s="858" t="s">
        <v>89</v>
      </c>
      <c r="AN5" s="758"/>
      <c r="AO5" s="758"/>
      <c r="AP5" s="758"/>
      <c r="AQ5" s="758"/>
      <c r="AR5" s="758"/>
      <c r="AS5" s="758"/>
      <c r="AT5" s="759"/>
      <c r="AU5" s="859" t="s">
        <v>90</v>
      </c>
      <c r="AV5" s="860"/>
      <c r="AW5" s="860"/>
      <c r="AX5" s="860"/>
      <c r="AY5" s="815" t="s">
        <v>91</v>
      </c>
      <c r="AZ5" s="816"/>
      <c r="BA5" s="816"/>
      <c r="BB5" s="816"/>
      <c r="BC5" s="816"/>
      <c r="BD5" s="816"/>
      <c r="BE5" s="816"/>
      <c r="BF5" s="816"/>
      <c r="BG5" s="816"/>
      <c r="BH5" s="816"/>
      <c r="BI5" s="816"/>
      <c r="BJ5" s="816"/>
      <c r="BK5" s="816"/>
      <c r="BL5" s="816"/>
      <c r="BM5" s="817"/>
      <c r="BN5" s="801">
        <v>9748512</v>
      </c>
      <c r="BO5" s="802"/>
      <c r="BP5" s="802"/>
      <c r="BQ5" s="802"/>
      <c r="BR5" s="802"/>
      <c r="BS5" s="802"/>
      <c r="BT5" s="802"/>
      <c r="BU5" s="803"/>
      <c r="BV5" s="801">
        <v>9635950</v>
      </c>
      <c r="BW5" s="802"/>
      <c r="BX5" s="802"/>
      <c r="BY5" s="802"/>
      <c r="BZ5" s="802"/>
      <c r="CA5" s="802"/>
      <c r="CB5" s="802"/>
      <c r="CC5" s="803"/>
      <c r="CD5" s="841" t="s">
        <v>92</v>
      </c>
      <c r="CE5" s="761"/>
      <c r="CF5" s="761"/>
      <c r="CG5" s="761"/>
      <c r="CH5" s="761"/>
      <c r="CI5" s="761"/>
      <c r="CJ5" s="761"/>
      <c r="CK5" s="761"/>
      <c r="CL5" s="761"/>
      <c r="CM5" s="761"/>
      <c r="CN5" s="761"/>
      <c r="CO5" s="761"/>
      <c r="CP5" s="761"/>
      <c r="CQ5" s="761"/>
      <c r="CR5" s="761"/>
      <c r="CS5" s="842"/>
      <c r="CT5" s="798">
        <v>87</v>
      </c>
      <c r="CU5" s="799"/>
      <c r="CV5" s="799"/>
      <c r="CW5" s="799"/>
      <c r="CX5" s="799"/>
      <c r="CY5" s="799"/>
      <c r="CZ5" s="799"/>
      <c r="DA5" s="800"/>
      <c r="DB5" s="798">
        <v>88.3</v>
      </c>
      <c r="DC5" s="799"/>
      <c r="DD5" s="799"/>
      <c r="DE5" s="799"/>
      <c r="DF5" s="799"/>
      <c r="DG5" s="799"/>
      <c r="DH5" s="799"/>
      <c r="DI5" s="800"/>
    </row>
    <row r="6" spans="1:119" ht="18.75" customHeight="1" x14ac:dyDescent="0.2">
      <c r="A6" s="163"/>
      <c r="B6" s="947" t="s">
        <v>93</v>
      </c>
      <c r="C6" s="788"/>
      <c r="D6" s="788"/>
      <c r="E6" s="948"/>
      <c r="F6" s="948"/>
      <c r="G6" s="948"/>
      <c r="H6" s="948"/>
      <c r="I6" s="948"/>
      <c r="J6" s="948"/>
      <c r="K6" s="948"/>
      <c r="L6" s="948" t="s">
        <v>94</v>
      </c>
      <c r="M6" s="948"/>
      <c r="N6" s="948"/>
      <c r="O6" s="948"/>
      <c r="P6" s="948"/>
      <c r="Q6" s="948"/>
      <c r="R6" s="786"/>
      <c r="S6" s="786"/>
      <c r="T6" s="786"/>
      <c r="U6" s="786"/>
      <c r="V6" s="954"/>
      <c r="W6" s="891" t="s">
        <v>95</v>
      </c>
      <c r="X6" s="787"/>
      <c r="Y6" s="787"/>
      <c r="Z6" s="787"/>
      <c r="AA6" s="787"/>
      <c r="AB6" s="788"/>
      <c r="AC6" s="959" t="s">
        <v>96</v>
      </c>
      <c r="AD6" s="960"/>
      <c r="AE6" s="960"/>
      <c r="AF6" s="960"/>
      <c r="AG6" s="960"/>
      <c r="AH6" s="960"/>
      <c r="AI6" s="960"/>
      <c r="AJ6" s="960"/>
      <c r="AK6" s="960"/>
      <c r="AL6" s="961"/>
      <c r="AM6" s="858" t="s">
        <v>97</v>
      </c>
      <c r="AN6" s="758"/>
      <c r="AO6" s="758"/>
      <c r="AP6" s="758"/>
      <c r="AQ6" s="758"/>
      <c r="AR6" s="758"/>
      <c r="AS6" s="758"/>
      <c r="AT6" s="759"/>
      <c r="AU6" s="859" t="s">
        <v>90</v>
      </c>
      <c r="AV6" s="860"/>
      <c r="AW6" s="860"/>
      <c r="AX6" s="860"/>
      <c r="AY6" s="815" t="s">
        <v>98</v>
      </c>
      <c r="AZ6" s="816"/>
      <c r="BA6" s="816"/>
      <c r="BB6" s="816"/>
      <c r="BC6" s="816"/>
      <c r="BD6" s="816"/>
      <c r="BE6" s="816"/>
      <c r="BF6" s="816"/>
      <c r="BG6" s="816"/>
      <c r="BH6" s="816"/>
      <c r="BI6" s="816"/>
      <c r="BJ6" s="816"/>
      <c r="BK6" s="816"/>
      <c r="BL6" s="816"/>
      <c r="BM6" s="817"/>
      <c r="BN6" s="801">
        <v>622036</v>
      </c>
      <c r="BO6" s="802"/>
      <c r="BP6" s="802"/>
      <c r="BQ6" s="802"/>
      <c r="BR6" s="802"/>
      <c r="BS6" s="802"/>
      <c r="BT6" s="802"/>
      <c r="BU6" s="803"/>
      <c r="BV6" s="801">
        <v>625482</v>
      </c>
      <c r="BW6" s="802"/>
      <c r="BX6" s="802"/>
      <c r="BY6" s="802"/>
      <c r="BZ6" s="802"/>
      <c r="CA6" s="802"/>
      <c r="CB6" s="802"/>
      <c r="CC6" s="803"/>
      <c r="CD6" s="841" t="s">
        <v>99</v>
      </c>
      <c r="CE6" s="761"/>
      <c r="CF6" s="761"/>
      <c r="CG6" s="761"/>
      <c r="CH6" s="761"/>
      <c r="CI6" s="761"/>
      <c r="CJ6" s="761"/>
      <c r="CK6" s="761"/>
      <c r="CL6" s="761"/>
      <c r="CM6" s="761"/>
      <c r="CN6" s="761"/>
      <c r="CO6" s="761"/>
      <c r="CP6" s="761"/>
      <c r="CQ6" s="761"/>
      <c r="CR6" s="761"/>
      <c r="CS6" s="842"/>
      <c r="CT6" s="944">
        <v>87.2</v>
      </c>
      <c r="CU6" s="945"/>
      <c r="CV6" s="945"/>
      <c r="CW6" s="945"/>
      <c r="CX6" s="945"/>
      <c r="CY6" s="945"/>
      <c r="CZ6" s="945"/>
      <c r="DA6" s="946"/>
      <c r="DB6" s="944">
        <v>88.7</v>
      </c>
      <c r="DC6" s="945"/>
      <c r="DD6" s="945"/>
      <c r="DE6" s="945"/>
      <c r="DF6" s="945"/>
      <c r="DG6" s="945"/>
      <c r="DH6" s="945"/>
      <c r="DI6" s="946"/>
    </row>
    <row r="7" spans="1:119" ht="18.75" customHeight="1" x14ac:dyDescent="0.2">
      <c r="A7" s="163"/>
      <c r="B7" s="949"/>
      <c r="C7" s="950"/>
      <c r="D7" s="950"/>
      <c r="E7" s="951"/>
      <c r="F7" s="951"/>
      <c r="G7" s="951"/>
      <c r="H7" s="951"/>
      <c r="I7" s="951"/>
      <c r="J7" s="951"/>
      <c r="K7" s="951"/>
      <c r="L7" s="951"/>
      <c r="M7" s="951"/>
      <c r="N7" s="951"/>
      <c r="O7" s="951"/>
      <c r="P7" s="951"/>
      <c r="Q7" s="951"/>
      <c r="R7" s="955"/>
      <c r="S7" s="955"/>
      <c r="T7" s="955"/>
      <c r="U7" s="955"/>
      <c r="V7" s="956"/>
      <c r="W7" s="942"/>
      <c r="X7" s="752"/>
      <c r="Y7" s="752"/>
      <c r="Z7" s="752"/>
      <c r="AA7" s="752"/>
      <c r="AB7" s="950"/>
      <c r="AC7" s="962"/>
      <c r="AD7" s="753"/>
      <c r="AE7" s="753"/>
      <c r="AF7" s="753"/>
      <c r="AG7" s="753"/>
      <c r="AH7" s="753"/>
      <c r="AI7" s="753"/>
      <c r="AJ7" s="753"/>
      <c r="AK7" s="753"/>
      <c r="AL7" s="963"/>
      <c r="AM7" s="858" t="s">
        <v>100</v>
      </c>
      <c r="AN7" s="758"/>
      <c r="AO7" s="758"/>
      <c r="AP7" s="758"/>
      <c r="AQ7" s="758"/>
      <c r="AR7" s="758"/>
      <c r="AS7" s="758"/>
      <c r="AT7" s="759"/>
      <c r="AU7" s="859" t="s">
        <v>90</v>
      </c>
      <c r="AV7" s="860"/>
      <c r="AW7" s="860"/>
      <c r="AX7" s="860"/>
      <c r="AY7" s="815" t="s">
        <v>101</v>
      </c>
      <c r="AZ7" s="816"/>
      <c r="BA7" s="816"/>
      <c r="BB7" s="816"/>
      <c r="BC7" s="816"/>
      <c r="BD7" s="816"/>
      <c r="BE7" s="816"/>
      <c r="BF7" s="816"/>
      <c r="BG7" s="816"/>
      <c r="BH7" s="816"/>
      <c r="BI7" s="816"/>
      <c r="BJ7" s="816"/>
      <c r="BK7" s="816"/>
      <c r="BL7" s="816"/>
      <c r="BM7" s="817"/>
      <c r="BN7" s="801">
        <v>42235</v>
      </c>
      <c r="BO7" s="802"/>
      <c r="BP7" s="802"/>
      <c r="BQ7" s="802"/>
      <c r="BR7" s="802"/>
      <c r="BS7" s="802"/>
      <c r="BT7" s="802"/>
      <c r="BU7" s="803"/>
      <c r="BV7" s="801">
        <v>71985</v>
      </c>
      <c r="BW7" s="802"/>
      <c r="BX7" s="802"/>
      <c r="BY7" s="802"/>
      <c r="BZ7" s="802"/>
      <c r="CA7" s="802"/>
      <c r="CB7" s="802"/>
      <c r="CC7" s="803"/>
      <c r="CD7" s="841" t="s">
        <v>102</v>
      </c>
      <c r="CE7" s="761"/>
      <c r="CF7" s="761"/>
      <c r="CG7" s="761"/>
      <c r="CH7" s="761"/>
      <c r="CI7" s="761"/>
      <c r="CJ7" s="761"/>
      <c r="CK7" s="761"/>
      <c r="CL7" s="761"/>
      <c r="CM7" s="761"/>
      <c r="CN7" s="761"/>
      <c r="CO7" s="761"/>
      <c r="CP7" s="761"/>
      <c r="CQ7" s="761"/>
      <c r="CR7" s="761"/>
      <c r="CS7" s="842"/>
      <c r="CT7" s="801">
        <v>5778671</v>
      </c>
      <c r="CU7" s="802"/>
      <c r="CV7" s="802"/>
      <c r="CW7" s="802"/>
      <c r="CX7" s="802"/>
      <c r="CY7" s="802"/>
      <c r="CZ7" s="802"/>
      <c r="DA7" s="803"/>
      <c r="DB7" s="801">
        <v>5671331</v>
      </c>
      <c r="DC7" s="802"/>
      <c r="DD7" s="802"/>
      <c r="DE7" s="802"/>
      <c r="DF7" s="802"/>
      <c r="DG7" s="802"/>
      <c r="DH7" s="802"/>
      <c r="DI7" s="803"/>
    </row>
    <row r="8" spans="1:119" ht="18.75" customHeight="1" thickBot="1" x14ac:dyDescent="0.25">
      <c r="A8" s="163"/>
      <c r="B8" s="952"/>
      <c r="C8" s="897"/>
      <c r="D8" s="897"/>
      <c r="E8" s="953"/>
      <c r="F8" s="953"/>
      <c r="G8" s="953"/>
      <c r="H8" s="953"/>
      <c r="I8" s="953"/>
      <c r="J8" s="953"/>
      <c r="K8" s="953"/>
      <c r="L8" s="953"/>
      <c r="M8" s="953"/>
      <c r="N8" s="953"/>
      <c r="O8" s="953"/>
      <c r="P8" s="953"/>
      <c r="Q8" s="953"/>
      <c r="R8" s="957"/>
      <c r="S8" s="957"/>
      <c r="T8" s="957"/>
      <c r="U8" s="957"/>
      <c r="V8" s="958"/>
      <c r="W8" s="872"/>
      <c r="X8" s="873"/>
      <c r="Y8" s="873"/>
      <c r="Z8" s="873"/>
      <c r="AA8" s="873"/>
      <c r="AB8" s="897"/>
      <c r="AC8" s="964"/>
      <c r="AD8" s="965"/>
      <c r="AE8" s="965"/>
      <c r="AF8" s="965"/>
      <c r="AG8" s="965"/>
      <c r="AH8" s="965"/>
      <c r="AI8" s="965"/>
      <c r="AJ8" s="965"/>
      <c r="AK8" s="965"/>
      <c r="AL8" s="966"/>
      <c r="AM8" s="858" t="s">
        <v>103</v>
      </c>
      <c r="AN8" s="758"/>
      <c r="AO8" s="758"/>
      <c r="AP8" s="758"/>
      <c r="AQ8" s="758"/>
      <c r="AR8" s="758"/>
      <c r="AS8" s="758"/>
      <c r="AT8" s="759"/>
      <c r="AU8" s="859" t="s">
        <v>90</v>
      </c>
      <c r="AV8" s="860"/>
      <c r="AW8" s="860"/>
      <c r="AX8" s="860"/>
      <c r="AY8" s="815" t="s">
        <v>104</v>
      </c>
      <c r="AZ8" s="816"/>
      <c r="BA8" s="816"/>
      <c r="BB8" s="816"/>
      <c r="BC8" s="816"/>
      <c r="BD8" s="816"/>
      <c r="BE8" s="816"/>
      <c r="BF8" s="816"/>
      <c r="BG8" s="816"/>
      <c r="BH8" s="816"/>
      <c r="BI8" s="816"/>
      <c r="BJ8" s="816"/>
      <c r="BK8" s="816"/>
      <c r="BL8" s="816"/>
      <c r="BM8" s="817"/>
      <c r="BN8" s="801">
        <v>579801</v>
      </c>
      <c r="BO8" s="802"/>
      <c r="BP8" s="802"/>
      <c r="BQ8" s="802"/>
      <c r="BR8" s="802"/>
      <c r="BS8" s="802"/>
      <c r="BT8" s="802"/>
      <c r="BU8" s="803"/>
      <c r="BV8" s="801">
        <v>553497</v>
      </c>
      <c r="BW8" s="802"/>
      <c r="BX8" s="802"/>
      <c r="BY8" s="802"/>
      <c r="BZ8" s="802"/>
      <c r="CA8" s="802"/>
      <c r="CB8" s="802"/>
      <c r="CC8" s="803"/>
      <c r="CD8" s="841" t="s">
        <v>105</v>
      </c>
      <c r="CE8" s="761"/>
      <c r="CF8" s="761"/>
      <c r="CG8" s="761"/>
      <c r="CH8" s="761"/>
      <c r="CI8" s="761"/>
      <c r="CJ8" s="761"/>
      <c r="CK8" s="761"/>
      <c r="CL8" s="761"/>
      <c r="CM8" s="761"/>
      <c r="CN8" s="761"/>
      <c r="CO8" s="761"/>
      <c r="CP8" s="761"/>
      <c r="CQ8" s="761"/>
      <c r="CR8" s="761"/>
      <c r="CS8" s="842"/>
      <c r="CT8" s="904">
        <v>0.34</v>
      </c>
      <c r="CU8" s="905"/>
      <c r="CV8" s="905"/>
      <c r="CW8" s="905"/>
      <c r="CX8" s="905"/>
      <c r="CY8" s="905"/>
      <c r="CZ8" s="905"/>
      <c r="DA8" s="906"/>
      <c r="DB8" s="904">
        <v>0.32</v>
      </c>
      <c r="DC8" s="905"/>
      <c r="DD8" s="905"/>
      <c r="DE8" s="905"/>
      <c r="DF8" s="905"/>
      <c r="DG8" s="905"/>
      <c r="DH8" s="905"/>
      <c r="DI8" s="906"/>
    </row>
    <row r="9" spans="1:119" ht="18.75" customHeight="1" thickBot="1" x14ac:dyDescent="0.25">
      <c r="A9" s="163"/>
      <c r="B9" s="933" t="s">
        <v>106</v>
      </c>
      <c r="C9" s="934"/>
      <c r="D9" s="934"/>
      <c r="E9" s="934"/>
      <c r="F9" s="934"/>
      <c r="G9" s="934"/>
      <c r="H9" s="934"/>
      <c r="I9" s="934"/>
      <c r="J9" s="934"/>
      <c r="K9" s="852"/>
      <c r="L9" s="935" t="s">
        <v>107</v>
      </c>
      <c r="M9" s="936"/>
      <c r="N9" s="936"/>
      <c r="O9" s="936"/>
      <c r="P9" s="936"/>
      <c r="Q9" s="937"/>
      <c r="R9" s="938">
        <v>13623</v>
      </c>
      <c r="S9" s="939"/>
      <c r="T9" s="939"/>
      <c r="U9" s="939"/>
      <c r="V9" s="940"/>
      <c r="W9" s="870" t="s">
        <v>108</v>
      </c>
      <c r="X9" s="871"/>
      <c r="Y9" s="871"/>
      <c r="Z9" s="871"/>
      <c r="AA9" s="871"/>
      <c r="AB9" s="871"/>
      <c r="AC9" s="871"/>
      <c r="AD9" s="871"/>
      <c r="AE9" s="871"/>
      <c r="AF9" s="871"/>
      <c r="AG9" s="871"/>
      <c r="AH9" s="871"/>
      <c r="AI9" s="871"/>
      <c r="AJ9" s="871"/>
      <c r="AK9" s="871"/>
      <c r="AL9" s="941"/>
      <c r="AM9" s="858" t="s">
        <v>109</v>
      </c>
      <c r="AN9" s="758"/>
      <c r="AO9" s="758"/>
      <c r="AP9" s="758"/>
      <c r="AQ9" s="758"/>
      <c r="AR9" s="758"/>
      <c r="AS9" s="758"/>
      <c r="AT9" s="759"/>
      <c r="AU9" s="859" t="s">
        <v>90</v>
      </c>
      <c r="AV9" s="860"/>
      <c r="AW9" s="860"/>
      <c r="AX9" s="860"/>
      <c r="AY9" s="815" t="s">
        <v>110</v>
      </c>
      <c r="AZ9" s="816"/>
      <c r="BA9" s="816"/>
      <c r="BB9" s="816"/>
      <c r="BC9" s="816"/>
      <c r="BD9" s="816"/>
      <c r="BE9" s="816"/>
      <c r="BF9" s="816"/>
      <c r="BG9" s="816"/>
      <c r="BH9" s="816"/>
      <c r="BI9" s="816"/>
      <c r="BJ9" s="816"/>
      <c r="BK9" s="816"/>
      <c r="BL9" s="816"/>
      <c r="BM9" s="817"/>
      <c r="BN9" s="801">
        <v>26304</v>
      </c>
      <c r="BO9" s="802"/>
      <c r="BP9" s="802"/>
      <c r="BQ9" s="802"/>
      <c r="BR9" s="802"/>
      <c r="BS9" s="802"/>
      <c r="BT9" s="802"/>
      <c r="BU9" s="803"/>
      <c r="BV9" s="801">
        <v>-229381</v>
      </c>
      <c r="BW9" s="802"/>
      <c r="BX9" s="802"/>
      <c r="BY9" s="802"/>
      <c r="BZ9" s="802"/>
      <c r="CA9" s="802"/>
      <c r="CB9" s="802"/>
      <c r="CC9" s="803"/>
      <c r="CD9" s="841" t="s">
        <v>111</v>
      </c>
      <c r="CE9" s="761"/>
      <c r="CF9" s="761"/>
      <c r="CG9" s="761"/>
      <c r="CH9" s="761"/>
      <c r="CI9" s="761"/>
      <c r="CJ9" s="761"/>
      <c r="CK9" s="761"/>
      <c r="CL9" s="761"/>
      <c r="CM9" s="761"/>
      <c r="CN9" s="761"/>
      <c r="CO9" s="761"/>
      <c r="CP9" s="761"/>
      <c r="CQ9" s="761"/>
      <c r="CR9" s="761"/>
      <c r="CS9" s="842"/>
      <c r="CT9" s="798">
        <v>13.3</v>
      </c>
      <c r="CU9" s="799"/>
      <c r="CV9" s="799"/>
      <c r="CW9" s="799"/>
      <c r="CX9" s="799"/>
      <c r="CY9" s="799"/>
      <c r="CZ9" s="799"/>
      <c r="DA9" s="800"/>
      <c r="DB9" s="798">
        <v>13.3</v>
      </c>
      <c r="DC9" s="799"/>
      <c r="DD9" s="799"/>
      <c r="DE9" s="799"/>
      <c r="DF9" s="799"/>
      <c r="DG9" s="799"/>
      <c r="DH9" s="799"/>
      <c r="DI9" s="800"/>
    </row>
    <row r="10" spans="1:119" ht="18.75" customHeight="1" thickBot="1" x14ac:dyDescent="0.25">
      <c r="A10" s="163"/>
      <c r="B10" s="933"/>
      <c r="C10" s="934"/>
      <c r="D10" s="934"/>
      <c r="E10" s="934"/>
      <c r="F10" s="934"/>
      <c r="G10" s="934"/>
      <c r="H10" s="934"/>
      <c r="I10" s="934"/>
      <c r="J10" s="934"/>
      <c r="K10" s="852"/>
      <c r="L10" s="757" t="s">
        <v>112</v>
      </c>
      <c r="M10" s="758"/>
      <c r="N10" s="758"/>
      <c r="O10" s="758"/>
      <c r="P10" s="758"/>
      <c r="Q10" s="759"/>
      <c r="R10" s="754">
        <v>14412</v>
      </c>
      <c r="S10" s="755"/>
      <c r="T10" s="755"/>
      <c r="U10" s="755"/>
      <c r="V10" s="814"/>
      <c r="W10" s="942"/>
      <c r="X10" s="752"/>
      <c r="Y10" s="752"/>
      <c r="Z10" s="752"/>
      <c r="AA10" s="752"/>
      <c r="AB10" s="752"/>
      <c r="AC10" s="752"/>
      <c r="AD10" s="752"/>
      <c r="AE10" s="752"/>
      <c r="AF10" s="752"/>
      <c r="AG10" s="752"/>
      <c r="AH10" s="752"/>
      <c r="AI10" s="752"/>
      <c r="AJ10" s="752"/>
      <c r="AK10" s="752"/>
      <c r="AL10" s="943"/>
      <c r="AM10" s="858" t="s">
        <v>113</v>
      </c>
      <c r="AN10" s="758"/>
      <c r="AO10" s="758"/>
      <c r="AP10" s="758"/>
      <c r="AQ10" s="758"/>
      <c r="AR10" s="758"/>
      <c r="AS10" s="758"/>
      <c r="AT10" s="759"/>
      <c r="AU10" s="859" t="s">
        <v>114</v>
      </c>
      <c r="AV10" s="860"/>
      <c r="AW10" s="860"/>
      <c r="AX10" s="860"/>
      <c r="AY10" s="815" t="s">
        <v>115</v>
      </c>
      <c r="AZ10" s="816"/>
      <c r="BA10" s="816"/>
      <c r="BB10" s="816"/>
      <c r="BC10" s="816"/>
      <c r="BD10" s="816"/>
      <c r="BE10" s="816"/>
      <c r="BF10" s="816"/>
      <c r="BG10" s="816"/>
      <c r="BH10" s="816"/>
      <c r="BI10" s="816"/>
      <c r="BJ10" s="816"/>
      <c r="BK10" s="816"/>
      <c r="BL10" s="816"/>
      <c r="BM10" s="817"/>
      <c r="BN10" s="801">
        <v>211025</v>
      </c>
      <c r="BO10" s="802"/>
      <c r="BP10" s="802"/>
      <c r="BQ10" s="802"/>
      <c r="BR10" s="802"/>
      <c r="BS10" s="802"/>
      <c r="BT10" s="802"/>
      <c r="BU10" s="803"/>
      <c r="BV10" s="801">
        <v>6013</v>
      </c>
      <c r="BW10" s="802"/>
      <c r="BX10" s="802"/>
      <c r="BY10" s="802"/>
      <c r="BZ10" s="802"/>
      <c r="CA10" s="802"/>
      <c r="CB10" s="802"/>
      <c r="CC10" s="803"/>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933"/>
      <c r="C11" s="934"/>
      <c r="D11" s="934"/>
      <c r="E11" s="934"/>
      <c r="F11" s="934"/>
      <c r="G11" s="934"/>
      <c r="H11" s="934"/>
      <c r="I11" s="934"/>
      <c r="J11" s="934"/>
      <c r="K11" s="852"/>
      <c r="L11" s="762" t="s">
        <v>117</v>
      </c>
      <c r="M11" s="763"/>
      <c r="N11" s="763"/>
      <c r="O11" s="763"/>
      <c r="P11" s="763"/>
      <c r="Q11" s="764"/>
      <c r="R11" s="930" t="s">
        <v>118</v>
      </c>
      <c r="S11" s="931"/>
      <c r="T11" s="931"/>
      <c r="U11" s="931"/>
      <c r="V11" s="932"/>
      <c r="W11" s="942"/>
      <c r="X11" s="752"/>
      <c r="Y11" s="752"/>
      <c r="Z11" s="752"/>
      <c r="AA11" s="752"/>
      <c r="AB11" s="752"/>
      <c r="AC11" s="752"/>
      <c r="AD11" s="752"/>
      <c r="AE11" s="752"/>
      <c r="AF11" s="752"/>
      <c r="AG11" s="752"/>
      <c r="AH11" s="752"/>
      <c r="AI11" s="752"/>
      <c r="AJ11" s="752"/>
      <c r="AK11" s="752"/>
      <c r="AL11" s="943"/>
      <c r="AM11" s="858" t="s">
        <v>119</v>
      </c>
      <c r="AN11" s="758"/>
      <c r="AO11" s="758"/>
      <c r="AP11" s="758"/>
      <c r="AQ11" s="758"/>
      <c r="AR11" s="758"/>
      <c r="AS11" s="758"/>
      <c r="AT11" s="759"/>
      <c r="AU11" s="859" t="s">
        <v>114</v>
      </c>
      <c r="AV11" s="860"/>
      <c r="AW11" s="860"/>
      <c r="AX11" s="860"/>
      <c r="AY11" s="815" t="s">
        <v>120</v>
      </c>
      <c r="AZ11" s="816"/>
      <c r="BA11" s="816"/>
      <c r="BB11" s="816"/>
      <c r="BC11" s="816"/>
      <c r="BD11" s="816"/>
      <c r="BE11" s="816"/>
      <c r="BF11" s="816"/>
      <c r="BG11" s="816"/>
      <c r="BH11" s="816"/>
      <c r="BI11" s="816"/>
      <c r="BJ11" s="816"/>
      <c r="BK11" s="816"/>
      <c r="BL11" s="816"/>
      <c r="BM11" s="817"/>
      <c r="BN11" s="801">
        <v>0</v>
      </c>
      <c r="BO11" s="802"/>
      <c r="BP11" s="802"/>
      <c r="BQ11" s="802"/>
      <c r="BR11" s="802"/>
      <c r="BS11" s="802"/>
      <c r="BT11" s="802"/>
      <c r="BU11" s="803"/>
      <c r="BV11" s="801">
        <v>0</v>
      </c>
      <c r="BW11" s="802"/>
      <c r="BX11" s="802"/>
      <c r="BY11" s="802"/>
      <c r="BZ11" s="802"/>
      <c r="CA11" s="802"/>
      <c r="CB11" s="802"/>
      <c r="CC11" s="803"/>
      <c r="CD11" s="841" t="s">
        <v>121</v>
      </c>
      <c r="CE11" s="761"/>
      <c r="CF11" s="761"/>
      <c r="CG11" s="761"/>
      <c r="CH11" s="761"/>
      <c r="CI11" s="761"/>
      <c r="CJ11" s="761"/>
      <c r="CK11" s="761"/>
      <c r="CL11" s="761"/>
      <c r="CM11" s="761"/>
      <c r="CN11" s="761"/>
      <c r="CO11" s="761"/>
      <c r="CP11" s="761"/>
      <c r="CQ11" s="761"/>
      <c r="CR11" s="761"/>
      <c r="CS11" s="842"/>
      <c r="CT11" s="904" t="s">
        <v>122</v>
      </c>
      <c r="CU11" s="905"/>
      <c r="CV11" s="905"/>
      <c r="CW11" s="905"/>
      <c r="CX11" s="905"/>
      <c r="CY11" s="905"/>
      <c r="CZ11" s="905"/>
      <c r="DA11" s="906"/>
      <c r="DB11" s="904" t="s">
        <v>122</v>
      </c>
      <c r="DC11" s="905"/>
      <c r="DD11" s="905"/>
      <c r="DE11" s="905"/>
      <c r="DF11" s="905"/>
      <c r="DG11" s="905"/>
      <c r="DH11" s="905"/>
      <c r="DI11" s="906"/>
    </row>
    <row r="12" spans="1:119" ht="18.75" customHeight="1" x14ac:dyDescent="0.2">
      <c r="A12" s="163"/>
      <c r="B12" s="907" t="s">
        <v>123</v>
      </c>
      <c r="C12" s="908"/>
      <c r="D12" s="908"/>
      <c r="E12" s="908"/>
      <c r="F12" s="908"/>
      <c r="G12" s="908"/>
      <c r="H12" s="908"/>
      <c r="I12" s="908"/>
      <c r="J12" s="908"/>
      <c r="K12" s="909"/>
      <c r="L12" s="916" t="s">
        <v>124</v>
      </c>
      <c r="M12" s="917"/>
      <c r="N12" s="917"/>
      <c r="O12" s="917"/>
      <c r="P12" s="917"/>
      <c r="Q12" s="918"/>
      <c r="R12" s="919">
        <v>12871</v>
      </c>
      <c r="S12" s="920"/>
      <c r="T12" s="920"/>
      <c r="U12" s="920"/>
      <c r="V12" s="921"/>
      <c r="W12" s="922" t="s">
        <v>1</v>
      </c>
      <c r="X12" s="860"/>
      <c r="Y12" s="860"/>
      <c r="Z12" s="860"/>
      <c r="AA12" s="860"/>
      <c r="AB12" s="923"/>
      <c r="AC12" s="924" t="s">
        <v>125</v>
      </c>
      <c r="AD12" s="925"/>
      <c r="AE12" s="925"/>
      <c r="AF12" s="925"/>
      <c r="AG12" s="926"/>
      <c r="AH12" s="924" t="s">
        <v>126</v>
      </c>
      <c r="AI12" s="925"/>
      <c r="AJ12" s="925"/>
      <c r="AK12" s="925"/>
      <c r="AL12" s="927"/>
      <c r="AM12" s="858" t="s">
        <v>127</v>
      </c>
      <c r="AN12" s="758"/>
      <c r="AO12" s="758"/>
      <c r="AP12" s="758"/>
      <c r="AQ12" s="758"/>
      <c r="AR12" s="758"/>
      <c r="AS12" s="758"/>
      <c r="AT12" s="759"/>
      <c r="AU12" s="859" t="s">
        <v>90</v>
      </c>
      <c r="AV12" s="860"/>
      <c r="AW12" s="860"/>
      <c r="AX12" s="860"/>
      <c r="AY12" s="815" t="s">
        <v>128</v>
      </c>
      <c r="AZ12" s="816"/>
      <c r="BA12" s="816"/>
      <c r="BB12" s="816"/>
      <c r="BC12" s="816"/>
      <c r="BD12" s="816"/>
      <c r="BE12" s="816"/>
      <c r="BF12" s="816"/>
      <c r="BG12" s="816"/>
      <c r="BH12" s="816"/>
      <c r="BI12" s="816"/>
      <c r="BJ12" s="816"/>
      <c r="BK12" s="816"/>
      <c r="BL12" s="816"/>
      <c r="BM12" s="817"/>
      <c r="BN12" s="801">
        <v>0</v>
      </c>
      <c r="BO12" s="802"/>
      <c r="BP12" s="802"/>
      <c r="BQ12" s="802"/>
      <c r="BR12" s="802"/>
      <c r="BS12" s="802"/>
      <c r="BT12" s="802"/>
      <c r="BU12" s="803"/>
      <c r="BV12" s="801">
        <v>0</v>
      </c>
      <c r="BW12" s="802"/>
      <c r="BX12" s="802"/>
      <c r="BY12" s="802"/>
      <c r="BZ12" s="802"/>
      <c r="CA12" s="802"/>
      <c r="CB12" s="802"/>
      <c r="CC12" s="803"/>
      <c r="CD12" s="841" t="s">
        <v>129</v>
      </c>
      <c r="CE12" s="761"/>
      <c r="CF12" s="761"/>
      <c r="CG12" s="761"/>
      <c r="CH12" s="761"/>
      <c r="CI12" s="761"/>
      <c r="CJ12" s="761"/>
      <c r="CK12" s="761"/>
      <c r="CL12" s="761"/>
      <c r="CM12" s="761"/>
      <c r="CN12" s="761"/>
      <c r="CO12" s="761"/>
      <c r="CP12" s="761"/>
      <c r="CQ12" s="761"/>
      <c r="CR12" s="761"/>
      <c r="CS12" s="842"/>
      <c r="CT12" s="904" t="s">
        <v>122</v>
      </c>
      <c r="CU12" s="905"/>
      <c r="CV12" s="905"/>
      <c r="CW12" s="905"/>
      <c r="CX12" s="905"/>
      <c r="CY12" s="905"/>
      <c r="CZ12" s="905"/>
      <c r="DA12" s="906"/>
      <c r="DB12" s="904" t="s">
        <v>122</v>
      </c>
      <c r="DC12" s="905"/>
      <c r="DD12" s="905"/>
      <c r="DE12" s="905"/>
      <c r="DF12" s="905"/>
      <c r="DG12" s="905"/>
      <c r="DH12" s="905"/>
      <c r="DI12" s="906"/>
    </row>
    <row r="13" spans="1:119" ht="18.75" customHeight="1" x14ac:dyDescent="0.2">
      <c r="A13" s="163"/>
      <c r="B13" s="910"/>
      <c r="C13" s="911"/>
      <c r="D13" s="911"/>
      <c r="E13" s="911"/>
      <c r="F13" s="911"/>
      <c r="G13" s="911"/>
      <c r="H13" s="911"/>
      <c r="I13" s="911"/>
      <c r="J13" s="911"/>
      <c r="K13" s="912"/>
      <c r="L13" s="178"/>
      <c r="M13" s="885" t="s">
        <v>130</v>
      </c>
      <c r="N13" s="886"/>
      <c r="O13" s="886"/>
      <c r="P13" s="886"/>
      <c r="Q13" s="887"/>
      <c r="R13" s="888">
        <v>12520</v>
      </c>
      <c r="S13" s="889"/>
      <c r="T13" s="889"/>
      <c r="U13" s="889"/>
      <c r="V13" s="890"/>
      <c r="W13" s="891" t="s">
        <v>131</v>
      </c>
      <c r="X13" s="787"/>
      <c r="Y13" s="787"/>
      <c r="Z13" s="787"/>
      <c r="AA13" s="787"/>
      <c r="AB13" s="788"/>
      <c r="AC13" s="754">
        <v>435</v>
      </c>
      <c r="AD13" s="755"/>
      <c r="AE13" s="755"/>
      <c r="AF13" s="755"/>
      <c r="AG13" s="756"/>
      <c r="AH13" s="754">
        <v>488</v>
      </c>
      <c r="AI13" s="755"/>
      <c r="AJ13" s="755"/>
      <c r="AK13" s="755"/>
      <c r="AL13" s="814"/>
      <c r="AM13" s="858" t="s">
        <v>132</v>
      </c>
      <c r="AN13" s="758"/>
      <c r="AO13" s="758"/>
      <c r="AP13" s="758"/>
      <c r="AQ13" s="758"/>
      <c r="AR13" s="758"/>
      <c r="AS13" s="758"/>
      <c r="AT13" s="759"/>
      <c r="AU13" s="859" t="s">
        <v>114</v>
      </c>
      <c r="AV13" s="860"/>
      <c r="AW13" s="860"/>
      <c r="AX13" s="860"/>
      <c r="AY13" s="815" t="s">
        <v>133</v>
      </c>
      <c r="AZ13" s="816"/>
      <c r="BA13" s="816"/>
      <c r="BB13" s="816"/>
      <c r="BC13" s="816"/>
      <c r="BD13" s="816"/>
      <c r="BE13" s="816"/>
      <c r="BF13" s="816"/>
      <c r="BG13" s="816"/>
      <c r="BH13" s="816"/>
      <c r="BI13" s="816"/>
      <c r="BJ13" s="816"/>
      <c r="BK13" s="816"/>
      <c r="BL13" s="816"/>
      <c r="BM13" s="817"/>
      <c r="BN13" s="801">
        <v>237329</v>
      </c>
      <c r="BO13" s="802"/>
      <c r="BP13" s="802"/>
      <c r="BQ13" s="802"/>
      <c r="BR13" s="802"/>
      <c r="BS13" s="802"/>
      <c r="BT13" s="802"/>
      <c r="BU13" s="803"/>
      <c r="BV13" s="801">
        <v>-223368</v>
      </c>
      <c r="BW13" s="802"/>
      <c r="BX13" s="802"/>
      <c r="BY13" s="802"/>
      <c r="BZ13" s="802"/>
      <c r="CA13" s="802"/>
      <c r="CB13" s="802"/>
      <c r="CC13" s="803"/>
      <c r="CD13" s="841" t="s">
        <v>134</v>
      </c>
      <c r="CE13" s="761"/>
      <c r="CF13" s="761"/>
      <c r="CG13" s="761"/>
      <c r="CH13" s="761"/>
      <c r="CI13" s="761"/>
      <c r="CJ13" s="761"/>
      <c r="CK13" s="761"/>
      <c r="CL13" s="761"/>
      <c r="CM13" s="761"/>
      <c r="CN13" s="761"/>
      <c r="CO13" s="761"/>
      <c r="CP13" s="761"/>
      <c r="CQ13" s="761"/>
      <c r="CR13" s="761"/>
      <c r="CS13" s="842"/>
      <c r="CT13" s="798">
        <v>7.2</v>
      </c>
      <c r="CU13" s="799"/>
      <c r="CV13" s="799"/>
      <c r="CW13" s="799"/>
      <c r="CX13" s="799"/>
      <c r="CY13" s="799"/>
      <c r="CZ13" s="799"/>
      <c r="DA13" s="800"/>
      <c r="DB13" s="798">
        <v>8</v>
      </c>
      <c r="DC13" s="799"/>
      <c r="DD13" s="799"/>
      <c r="DE13" s="799"/>
      <c r="DF13" s="799"/>
      <c r="DG13" s="799"/>
      <c r="DH13" s="799"/>
      <c r="DI13" s="800"/>
    </row>
    <row r="14" spans="1:119" ht="18.75" customHeight="1" thickBot="1" x14ac:dyDescent="0.25">
      <c r="A14" s="163"/>
      <c r="B14" s="910"/>
      <c r="C14" s="911"/>
      <c r="D14" s="911"/>
      <c r="E14" s="911"/>
      <c r="F14" s="911"/>
      <c r="G14" s="911"/>
      <c r="H14" s="911"/>
      <c r="I14" s="911"/>
      <c r="J14" s="911"/>
      <c r="K14" s="912"/>
      <c r="L14" s="875" t="s">
        <v>135</v>
      </c>
      <c r="M14" s="928"/>
      <c r="N14" s="928"/>
      <c r="O14" s="928"/>
      <c r="P14" s="928"/>
      <c r="Q14" s="929"/>
      <c r="R14" s="888">
        <v>13151</v>
      </c>
      <c r="S14" s="889"/>
      <c r="T14" s="889"/>
      <c r="U14" s="889"/>
      <c r="V14" s="890"/>
      <c r="W14" s="892"/>
      <c r="X14" s="790"/>
      <c r="Y14" s="790"/>
      <c r="Z14" s="790"/>
      <c r="AA14" s="790"/>
      <c r="AB14" s="791"/>
      <c r="AC14" s="881">
        <v>7.2</v>
      </c>
      <c r="AD14" s="882"/>
      <c r="AE14" s="882"/>
      <c r="AF14" s="882"/>
      <c r="AG14" s="883"/>
      <c r="AH14" s="881">
        <v>7.6</v>
      </c>
      <c r="AI14" s="882"/>
      <c r="AJ14" s="882"/>
      <c r="AK14" s="882"/>
      <c r="AL14" s="884"/>
      <c r="AM14" s="858"/>
      <c r="AN14" s="758"/>
      <c r="AO14" s="758"/>
      <c r="AP14" s="758"/>
      <c r="AQ14" s="758"/>
      <c r="AR14" s="758"/>
      <c r="AS14" s="758"/>
      <c r="AT14" s="759"/>
      <c r="AU14" s="859"/>
      <c r="AV14" s="860"/>
      <c r="AW14" s="860"/>
      <c r="AX14" s="860"/>
      <c r="AY14" s="815"/>
      <c r="AZ14" s="816"/>
      <c r="BA14" s="816"/>
      <c r="BB14" s="816"/>
      <c r="BC14" s="816"/>
      <c r="BD14" s="816"/>
      <c r="BE14" s="816"/>
      <c r="BF14" s="816"/>
      <c r="BG14" s="816"/>
      <c r="BH14" s="816"/>
      <c r="BI14" s="816"/>
      <c r="BJ14" s="816"/>
      <c r="BK14" s="816"/>
      <c r="BL14" s="816"/>
      <c r="BM14" s="817"/>
      <c r="BN14" s="801"/>
      <c r="BO14" s="802"/>
      <c r="BP14" s="802"/>
      <c r="BQ14" s="802"/>
      <c r="BR14" s="802"/>
      <c r="BS14" s="802"/>
      <c r="BT14" s="802"/>
      <c r="BU14" s="803"/>
      <c r="BV14" s="801"/>
      <c r="BW14" s="802"/>
      <c r="BX14" s="802"/>
      <c r="BY14" s="802"/>
      <c r="BZ14" s="802"/>
      <c r="CA14" s="802"/>
      <c r="CB14" s="802"/>
      <c r="CC14" s="803"/>
      <c r="CD14" s="838" t="s">
        <v>136</v>
      </c>
      <c r="CE14" s="839"/>
      <c r="CF14" s="839"/>
      <c r="CG14" s="839"/>
      <c r="CH14" s="839"/>
      <c r="CI14" s="839"/>
      <c r="CJ14" s="839"/>
      <c r="CK14" s="839"/>
      <c r="CL14" s="839"/>
      <c r="CM14" s="839"/>
      <c r="CN14" s="839"/>
      <c r="CO14" s="839"/>
      <c r="CP14" s="839"/>
      <c r="CQ14" s="839"/>
      <c r="CR14" s="839"/>
      <c r="CS14" s="840"/>
      <c r="CT14" s="898">
        <v>13</v>
      </c>
      <c r="CU14" s="899"/>
      <c r="CV14" s="899"/>
      <c r="CW14" s="899"/>
      <c r="CX14" s="899"/>
      <c r="CY14" s="899"/>
      <c r="CZ14" s="899"/>
      <c r="DA14" s="900"/>
      <c r="DB14" s="898">
        <v>18.899999999999999</v>
      </c>
      <c r="DC14" s="899"/>
      <c r="DD14" s="899"/>
      <c r="DE14" s="899"/>
      <c r="DF14" s="899"/>
      <c r="DG14" s="899"/>
      <c r="DH14" s="899"/>
      <c r="DI14" s="900"/>
    </row>
    <row r="15" spans="1:119" ht="18.75" customHeight="1" x14ac:dyDescent="0.2">
      <c r="A15" s="163"/>
      <c r="B15" s="910"/>
      <c r="C15" s="911"/>
      <c r="D15" s="911"/>
      <c r="E15" s="911"/>
      <c r="F15" s="911"/>
      <c r="G15" s="911"/>
      <c r="H15" s="911"/>
      <c r="I15" s="911"/>
      <c r="J15" s="911"/>
      <c r="K15" s="912"/>
      <c r="L15" s="178"/>
      <c r="M15" s="885" t="s">
        <v>130</v>
      </c>
      <c r="N15" s="886"/>
      <c r="O15" s="886"/>
      <c r="P15" s="886"/>
      <c r="Q15" s="887"/>
      <c r="R15" s="888">
        <v>12831</v>
      </c>
      <c r="S15" s="889"/>
      <c r="T15" s="889"/>
      <c r="U15" s="889"/>
      <c r="V15" s="890"/>
      <c r="W15" s="891" t="s">
        <v>137</v>
      </c>
      <c r="X15" s="787"/>
      <c r="Y15" s="787"/>
      <c r="Z15" s="787"/>
      <c r="AA15" s="787"/>
      <c r="AB15" s="788"/>
      <c r="AC15" s="754">
        <v>2047</v>
      </c>
      <c r="AD15" s="755"/>
      <c r="AE15" s="755"/>
      <c r="AF15" s="755"/>
      <c r="AG15" s="756"/>
      <c r="AH15" s="754">
        <v>2143</v>
      </c>
      <c r="AI15" s="755"/>
      <c r="AJ15" s="755"/>
      <c r="AK15" s="755"/>
      <c r="AL15" s="814"/>
      <c r="AM15" s="858"/>
      <c r="AN15" s="758"/>
      <c r="AO15" s="758"/>
      <c r="AP15" s="758"/>
      <c r="AQ15" s="758"/>
      <c r="AR15" s="758"/>
      <c r="AS15" s="758"/>
      <c r="AT15" s="759"/>
      <c r="AU15" s="859"/>
      <c r="AV15" s="860"/>
      <c r="AW15" s="860"/>
      <c r="AX15" s="860"/>
      <c r="AY15" s="827" t="s">
        <v>138</v>
      </c>
      <c r="AZ15" s="828"/>
      <c r="BA15" s="828"/>
      <c r="BB15" s="828"/>
      <c r="BC15" s="828"/>
      <c r="BD15" s="828"/>
      <c r="BE15" s="828"/>
      <c r="BF15" s="828"/>
      <c r="BG15" s="828"/>
      <c r="BH15" s="828"/>
      <c r="BI15" s="828"/>
      <c r="BJ15" s="828"/>
      <c r="BK15" s="828"/>
      <c r="BL15" s="828"/>
      <c r="BM15" s="829"/>
      <c r="BN15" s="830">
        <v>1971327</v>
      </c>
      <c r="BO15" s="831"/>
      <c r="BP15" s="831"/>
      <c r="BQ15" s="831"/>
      <c r="BR15" s="831"/>
      <c r="BS15" s="831"/>
      <c r="BT15" s="831"/>
      <c r="BU15" s="832"/>
      <c r="BV15" s="830">
        <v>1772937</v>
      </c>
      <c r="BW15" s="831"/>
      <c r="BX15" s="831"/>
      <c r="BY15" s="831"/>
      <c r="BZ15" s="831"/>
      <c r="CA15" s="831"/>
      <c r="CB15" s="831"/>
      <c r="CC15" s="832"/>
      <c r="CD15" s="901" t="s">
        <v>139</v>
      </c>
      <c r="CE15" s="902"/>
      <c r="CF15" s="902"/>
      <c r="CG15" s="902"/>
      <c r="CH15" s="902"/>
      <c r="CI15" s="902"/>
      <c r="CJ15" s="902"/>
      <c r="CK15" s="902"/>
      <c r="CL15" s="902"/>
      <c r="CM15" s="902"/>
      <c r="CN15" s="902"/>
      <c r="CO15" s="902"/>
      <c r="CP15" s="902"/>
      <c r="CQ15" s="902"/>
      <c r="CR15" s="902"/>
      <c r="CS15" s="903"/>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910"/>
      <c r="C16" s="911"/>
      <c r="D16" s="911"/>
      <c r="E16" s="911"/>
      <c r="F16" s="911"/>
      <c r="G16" s="911"/>
      <c r="H16" s="911"/>
      <c r="I16" s="911"/>
      <c r="J16" s="911"/>
      <c r="K16" s="912"/>
      <c r="L16" s="875" t="s">
        <v>140</v>
      </c>
      <c r="M16" s="876"/>
      <c r="N16" s="876"/>
      <c r="O16" s="876"/>
      <c r="P16" s="876"/>
      <c r="Q16" s="877"/>
      <c r="R16" s="878" t="s">
        <v>141</v>
      </c>
      <c r="S16" s="879"/>
      <c r="T16" s="879"/>
      <c r="U16" s="879"/>
      <c r="V16" s="880"/>
      <c r="W16" s="892"/>
      <c r="X16" s="790"/>
      <c r="Y16" s="790"/>
      <c r="Z16" s="790"/>
      <c r="AA16" s="790"/>
      <c r="AB16" s="791"/>
      <c r="AC16" s="881">
        <v>34.1</v>
      </c>
      <c r="AD16" s="882"/>
      <c r="AE16" s="882"/>
      <c r="AF16" s="882"/>
      <c r="AG16" s="883"/>
      <c r="AH16" s="881">
        <v>33.4</v>
      </c>
      <c r="AI16" s="882"/>
      <c r="AJ16" s="882"/>
      <c r="AK16" s="882"/>
      <c r="AL16" s="884"/>
      <c r="AM16" s="858"/>
      <c r="AN16" s="758"/>
      <c r="AO16" s="758"/>
      <c r="AP16" s="758"/>
      <c r="AQ16" s="758"/>
      <c r="AR16" s="758"/>
      <c r="AS16" s="758"/>
      <c r="AT16" s="759"/>
      <c r="AU16" s="859"/>
      <c r="AV16" s="860"/>
      <c r="AW16" s="860"/>
      <c r="AX16" s="860"/>
      <c r="AY16" s="815" t="s">
        <v>142</v>
      </c>
      <c r="AZ16" s="816"/>
      <c r="BA16" s="816"/>
      <c r="BB16" s="816"/>
      <c r="BC16" s="816"/>
      <c r="BD16" s="816"/>
      <c r="BE16" s="816"/>
      <c r="BF16" s="816"/>
      <c r="BG16" s="816"/>
      <c r="BH16" s="816"/>
      <c r="BI16" s="816"/>
      <c r="BJ16" s="816"/>
      <c r="BK16" s="816"/>
      <c r="BL16" s="816"/>
      <c r="BM16" s="817"/>
      <c r="BN16" s="801">
        <v>5281498</v>
      </c>
      <c r="BO16" s="802"/>
      <c r="BP16" s="802"/>
      <c r="BQ16" s="802"/>
      <c r="BR16" s="802"/>
      <c r="BS16" s="802"/>
      <c r="BT16" s="802"/>
      <c r="BU16" s="803"/>
      <c r="BV16" s="801">
        <v>5188763</v>
      </c>
      <c r="BW16" s="802"/>
      <c r="BX16" s="802"/>
      <c r="BY16" s="802"/>
      <c r="BZ16" s="802"/>
      <c r="CA16" s="802"/>
      <c r="CB16" s="802"/>
      <c r="CC16" s="803"/>
      <c r="CD16" s="172"/>
      <c r="CE16" s="833"/>
      <c r="CF16" s="833"/>
      <c r="CG16" s="833"/>
      <c r="CH16" s="833"/>
      <c r="CI16" s="833"/>
      <c r="CJ16" s="833"/>
      <c r="CK16" s="833"/>
      <c r="CL16" s="833"/>
      <c r="CM16" s="833"/>
      <c r="CN16" s="833"/>
      <c r="CO16" s="833"/>
      <c r="CP16" s="833"/>
      <c r="CQ16" s="833"/>
      <c r="CR16" s="833"/>
      <c r="CS16" s="834"/>
      <c r="CT16" s="798"/>
      <c r="CU16" s="799"/>
      <c r="CV16" s="799"/>
      <c r="CW16" s="799"/>
      <c r="CX16" s="799"/>
      <c r="CY16" s="799"/>
      <c r="CZ16" s="799"/>
      <c r="DA16" s="800"/>
      <c r="DB16" s="798"/>
      <c r="DC16" s="799"/>
      <c r="DD16" s="799"/>
      <c r="DE16" s="799"/>
      <c r="DF16" s="799"/>
      <c r="DG16" s="799"/>
      <c r="DH16" s="799"/>
      <c r="DI16" s="800"/>
    </row>
    <row r="17" spans="1:113" ht="18.75" customHeight="1" thickBot="1" x14ac:dyDescent="0.25">
      <c r="A17" s="163"/>
      <c r="B17" s="913"/>
      <c r="C17" s="914"/>
      <c r="D17" s="914"/>
      <c r="E17" s="914"/>
      <c r="F17" s="914"/>
      <c r="G17" s="914"/>
      <c r="H17" s="914"/>
      <c r="I17" s="914"/>
      <c r="J17" s="914"/>
      <c r="K17" s="915"/>
      <c r="L17" s="182"/>
      <c r="M17" s="894" t="s">
        <v>143</v>
      </c>
      <c r="N17" s="895"/>
      <c r="O17" s="895"/>
      <c r="P17" s="895"/>
      <c r="Q17" s="896"/>
      <c r="R17" s="878" t="s">
        <v>144</v>
      </c>
      <c r="S17" s="879"/>
      <c r="T17" s="879"/>
      <c r="U17" s="879"/>
      <c r="V17" s="880"/>
      <c r="W17" s="891" t="s">
        <v>145</v>
      </c>
      <c r="X17" s="787"/>
      <c r="Y17" s="787"/>
      <c r="Z17" s="787"/>
      <c r="AA17" s="787"/>
      <c r="AB17" s="788"/>
      <c r="AC17" s="754">
        <v>3521</v>
      </c>
      <c r="AD17" s="755"/>
      <c r="AE17" s="755"/>
      <c r="AF17" s="755"/>
      <c r="AG17" s="756"/>
      <c r="AH17" s="754">
        <v>3790</v>
      </c>
      <c r="AI17" s="755"/>
      <c r="AJ17" s="755"/>
      <c r="AK17" s="755"/>
      <c r="AL17" s="814"/>
      <c r="AM17" s="858"/>
      <c r="AN17" s="758"/>
      <c r="AO17" s="758"/>
      <c r="AP17" s="758"/>
      <c r="AQ17" s="758"/>
      <c r="AR17" s="758"/>
      <c r="AS17" s="758"/>
      <c r="AT17" s="759"/>
      <c r="AU17" s="859"/>
      <c r="AV17" s="860"/>
      <c r="AW17" s="860"/>
      <c r="AX17" s="860"/>
      <c r="AY17" s="815" t="s">
        <v>146</v>
      </c>
      <c r="AZ17" s="816"/>
      <c r="BA17" s="816"/>
      <c r="BB17" s="816"/>
      <c r="BC17" s="816"/>
      <c r="BD17" s="816"/>
      <c r="BE17" s="816"/>
      <c r="BF17" s="816"/>
      <c r="BG17" s="816"/>
      <c r="BH17" s="816"/>
      <c r="BI17" s="816"/>
      <c r="BJ17" s="816"/>
      <c r="BK17" s="816"/>
      <c r="BL17" s="816"/>
      <c r="BM17" s="817"/>
      <c r="BN17" s="801">
        <v>2493222</v>
      </c>
      <c r="BO17" s="802"/>
      <c r="BP17" s="802"/>
      <c r="BQ17" s="802"/>
      <c r="BR17" s="802"/>
      <c r="BS17" s="802"/>
      <c r="BT17" s="802"/>
      <c r="BU17" s="803"/>
      <c r="BV17" s="801">
        <v>2229753</v>
      </c>
      <c r="BW17" s="802"/>
      <c r="BX17" s="802"/>
      <c r="BY17" s="802"/>
      <c r="BZ17" s="802"/>
      <c r="CA17" s="802"/>
      <c r="CB17" s="802"/>
      <c r="CC17" s="803"/>
      <c r="CD17" s="172"/>
      <c r="CE17" s="833"/>
      <c r="CF17" s="833"/>
      <c r="CG17" s="833"/>
      <c r="CH17" s="833"/>
      <c r="CI17" s="833"/>
      <c r="CJ17" s="833"/>
      <c r="CK17" s="833"/>
      <c r="CL17" s="833"/>
      <c r="CM17" s="833"/>
      <c r="CN17" s="833"/>
      <c r="CO17" s="833"/>
      <c r="CP17" s="833"/>
      <c r="CQ17" s="833"/>
      <c r="CR17" s="833"/>
      <c r="CS17" s="834"/>
      <c r="CT17" s="798"/>
      <c r="CU17" s="799"/>
      <c r="CV17" s="799"/>
      <c r="CW17" s="799"/>
      <c r="CX17" s="799"/>
      <c r="CY17" s="799"/>
      <c r="CZ17" s="799"/>
      <c r="DA17" s="800"/>
      <c r="DB17" s="798"/>
      <c r="DC17" s="799"/>
      <c r="DD17" s="799"/>
      <c r="DE17" s="799"/>
      <c r="DF17" s="799"/>
      <c r="DG17" s="799"/>
      <c r="DH17" s="799"/>
      <c r="DI17" s="800"/>
    </row>
    <row r="18" spans="1:113" ht="18.75" customHeight="1" thickBot="1" x14ac:dyDescent="0.25">
      <c r="A18" s="163"/>
      <c r="B18" s="851" t="s">
        <v>147</v>
      </c>
      <c r="C18" s="852"/>
      <c r="D18" s="852"/>
      <c r="E18" s="853"/>
      <c r="F18" s="853"/>
      <c r="G18" s="853"/>
      <c r="H18" s="853"/>
      <c r="I18" s="853"/>
      <c r="J18" s="853"/>
      <c r="K18" s="853"/>
      <c r="L18" s="854">
        <v>144.21</v>
      </c>
      <c r="M18" s="854"/>
      <c r="N18" s="854"/>
      <c r="O18" s="854"/>
      <c r="P18" s="854"/>
      <c r="Q18" s="854"/>
      <c r="R18" s="855"/>
      <c r="S18" s="855"/>
      <c r="T18" s="855"/>
      <c r="U18" s="855"/>
      <c r="V18" s="856"/>
      <c r="W18" s="872"/>
      <c r="X18" s="873"/>
      <c r="Y18" s="873"/>
      <c r="Z18" s="873"/>
      <c r="AA18" s="873"/>
      <c r="AB18" s="897"/>
      <c r="AC18" s="771">
        <v>58.7</v>
      </c>
      <c r="AD18" s="772"/>
      <c r="AE18" s="772"/>
      <c r="AF18" s="772"/>
      <c r="AG18" s="857"/>
      <c r="AH18" s="771">
        <v>59</v>
      </c>
      <c r="AI18" s="772"/>
      <c r="AJ18" s="772"/>
      <c r="AK18" s="772"/>
      <c r="AL18" s="773"/>
      <c r="AM18" s="858"/>
      <c r="AN18" s="758"/>
      <c r="AO18" s="758"/>
      <c r="AP18" s="758"/>
      <c r="AQ18" s="758"/>
      <c r="AR18" s="758"/>
      <c r="AS18" s="758"/>
      <c r="AT18" s="759"/>
      <c r="AU18" s="859"/>
      <c r="AV18" s="860"/>
      <c r="AW18" s="860"/>
      <c r="AX18" s="860"/>
      <c r="AY18" s="815" t="s">
        <v>148</v>
      </c>
      <c r="AZ18" s="816"/>
      <c r="BA18" s="816"/>
      <c r="BB18" s="816"/>
      <c r="BC18" s="816"/>
      <c r="BD18" s="816"/>
      <c r="BE18" s="816"/>
      <c r="BF18" s="816"/>
      <c r="BG18" s="816"/>
      <c r="BH18" s="816"/>
      <c r="BI18" s="816"/>
      <c r="BJ18" s="816"/>
      <c r="BK18" s="816"/>
      <c r="BL18" s="816"/>
      <c r="BM18" s="817"/>
      <c r="BN18" s="801">
        <v>4911099</v>
      </c>
      <c r="BO18" s="802"/>
      <c r="BP18" s="802"/>
      <c r="BQ18" s="802"/>
      <c r="BR18" s="802"/>
      <c r="BS18" s="802"/>
      <c r="BT18" s="802"/>
      <c r="BU18" s="803"/>
      <c r="BV18" s="801">
        <v>5044567</v>
      </c>
      <c r="BW18" s="802"/>
      <c r="BX18" s="802"/>
      <c r="BY18" s="802"/>
      <c r="BZ18" s="802"/>
      <c r="CA18" s="802"/>
      <c r="CB18" s="802"/>
      <c r="CC18" s="803"/>
      <c r="CD18" s="172"/>
      <c r="CE18" s="833"/>
      <c r="CF18" s="833"/>
      <c r="CG18" s="833"/>
      <c r="CH18" s="833"/>
      <c r="CI18" s="833"/>
      <c r="CJ18" s="833"/>
      <c r="CK18" s="833"/>
      <c r="CL18" s="833"/>
      <c r="CM18" s="833"/>
      <c r="CN18" s="833"/>
      <c r="CO18" s="833"/>
      <c r="CP18" s="833"/>
      <c r="CQ18" s="833"/>
      <c r="CR18" s="833"/>
      <c r="CS18" s="834"/>
      <c r="CT18" s="798"/>
      <c r="CU18" s="799"/>
      <c r="CV18" s="799"/>
      <c r="CW18" s="799"/>
      <c r="CX18" s="799"/>
      <c r="CY18" s="799"/>
      <c r="CZ18" s="799"/>
      <c r="DA18" s="800"/>
      <c r="DB18" s="798"/>
      <c r="DC18" s="799"/>
      <c r="DD18" s="799"/>
      <c r="DE18" s="799"/>
      <c r="DF18" s="799"/>
      <c r="DG18" s="799"/>
      <c r="DH18" s="799"/>
      <c r="DI18" s="800"/>
    </row>
    <row r="19" spans="1:113" ht="18.75" customHeight="1" thickBot="1" x14ac:dyDescent="0.25">
      <c r="A19" s="163"/>
      <c r="B19" s="851" t="s">
        <v>149</v>
      </c>
      <c r="C19" s="852"/>
      <c r="D19" s="852"/>
      <c r="E19" s="853"/>
      <c r="F19" s="853"/>
      <c r="G19" s="853"/>
      <c r="H19" s="853"/>
      <c r="I19" s="853"/>
      <c r="J19" s="853"/>
      <c r="K19" s="853"/>
      <c r="L19" s="861">
        <v>94</v>
      </c>
      <c r="M19" s="861"/>
      <c r="N19" s="861"/>
      <c r="O19" s="861"/>
      <c r="P19" s="861"/>
      <c r="Q19" s="861"/>
      <c r="R19" s="862"/>
      <c r="S19" s="862"/>
      <c r="T19" s="862"/>
      <c r="U19" s="862"/>
      <c r="V19" s="863"/>
      <c r="W19" s="870"/>
      <c r="X19" s="871"/>
      <c r="Y19" s="871"/>
      <c r="Z19" s="871"/>
      <c r="AA19" s="871"/>
      <c r="AB19" s="871"/>
      <c r="AC19" s="874"/>
      <c r="AD19" s="874"/>
      <c r="AE19" s="874"/>
      <c r="AF19" s="874"/>
      <c r="AG19" s="874"/>
      <c r="AH19" s="874"/>
      <c r="AI19" s="874"/>
      <c r="AJ19" s="874"/>
      <c r="AK19" s="874"/>
      <c r="AL19" s="893"/>
      <c r="AM19" s="858"/>
      <c r="AN19" s="758"/>
      <c r="AO19" s="758"/>
      <c r="AP19" s="758"/>
      <c r="AQ19" s="758"/>
      <c r="AR19" s="758"/>
      <c r="AS19" s="758"/>
      <c r="AT19" s="759"/>
      <c r="AU19" s="859"/>
      <c r="AV19" s="860"/>
      <c r="AW19" s="860"/>
      <c r="AX19" s="860"/>
      <c r="AY19" s="815" t="s">
        <v>150</v>
      </c>
      <c r="AZ19" s="816"/>
      <c r="BA19" s="816"/>
      <c r="BB19" s="816"/>
      <c r="BC19" s="816"/>
      <c r="BD19" s="816"/>
      <c r="BE19" s="816"/>
      <c r="BF19" s="816"/>
      <c r="BG19" s="816"/>
      <c r="BH19" s="816"/>
      <c r="BI19" s="816"/>
      <c r="BJ19" s="816"/>
      <c r="BK19" s="816"/>
      <c r="BL19" s="816"/>
      <c r="BM19" s="817"/>
      <c r="BN19" s="801">
        <v>6780844</v>
      </c>
      <c r="BO19" s="802"/>
      <c r="BP19" s="802"/>
      <c r="BQ19" s="802"/>
      <c r="BR19" s="802"/>
      <c r="BS19" s="802"/>
      <c r="BT19" s="802"/>
      <c r="BU19" s="803"/>
      <c r="BV19" s="801">
        <v>6806624</v>
      </c>
      <c r="BW19" s="802"/>
      <c r="BX19" s="802"/>
      <c r="BY19" s="802"/>
      <c r="BZ19" s="802"/>
      <c r="CA19" s="802"/>
      <c r="CB19" s="802"/>
      <c r="CC19" s="803"/>
      <c r="CD19" s="172"/>
      <c r="CE19" s="833"/>
      <c r="CF19" s="833"/>
      <c r="CG19" s="833"/>
      <c r="CH19" s="833"/>
      <c r="CI19" s="833"/>
      <c r="CJ19" s="833"/>
      <c r="CK19" s="833"/>
      <c r="CL19" s="833"/>
      <c r="CM19" s="833"/>
      <c r="CN19" s="833"/>
      <c r="CO19" s="833"/>
      <c r="CP19" s="833"/>
      <c r="CQ19" s="833"/>
      <c r="CR19" s="833"/>
      <c r="CS19" s="834"/>
      <c r="CT19" s="798"/>
      <c r="CU19" s="799"/>
      <c r="CV19" s="799"/>
      <c r="CW19" s="799"/>
      <c r="CX19" s="799"/>
      <c r="CY19" s="799"/>
      <c r="CZ19" s="799"/>
      <c r="DA19" s="800"/>
      <c r="DB19" s="798"/>
      <c r="DC19" s="799"/>
      <c r="DD19" s="799"/>
      <c r="DE19" s="799"/>
      <c r="DF19" s="799"/>
      <c r="DG19" s="799"/>
      <c r="DH19" s="799"/>
      <c r="DI19" s="800"/>
    </row>
    <row r="20" spans="1:113" ht="18.75" customHeight="1" thickBot="1" x14ac:dyDescent="0.25">
      <c r="A20" s="163"/>
      <c r="B20" s="851" t="s">
        <v>151</v>
      </c>
      <c r="C20" s="852"/>
      <c r="D20" s="852"/>
      <c r="E20" s="853"/>
      <c r="F20" s="853"/>
      <c r="G20" s="853"/>
      <c r="H20" s="853"/>
      <c r="I20" s="853"/>
      <c r="J20" s="853"/>
      <c r="K20" s="853"/>
      <c r="L20" s="861">
        <v>5296</v>
      </c>
      <c r="M20" s="861"/>
      <c r="N20" s="861"/>
      <c r="O20" s="861"/>
      <c r="P20" s="861"/>
      <c r="Q20" s="861"/>
      <c r="R20" s="862"/>
      <c r="S20" s="862"/>
      <c r="T20" s="862"/>
      <c r="U20" s="862"/>
      <c r="V20" s="863"/>
      <c r="W20" s="872"/>
      <c r="X20" s="873"/>
      <c r="Y20" s="873"/>
      <c r="Z20" s="873"/>
      <c r="AA20" s="873"/>
      <c r="AB20" s="873"/>
      <c r="AC20" s="864"/>
      <c r="AD20" s="864"/>
      <c r="AE20" s="864"/>
      <c r="AF20" s="864"/>
      <c r="AG20" s="864"/>
      <c r="AH20" s="864"/>
      <c r="AI20" s="864"/>
      <c r="AJ20" s="864"/>
      <c r="AK20" s="864"/>
      <c r="AL20" s="865"/>
      <c r="AM20" s="866"/>
      <c r="AN20" s="763"/>
      <c r="AO20" s="763"/>
      <c r="AP20" s="763"/>
      <c r="AQ20" s="763"/>
      <c r="AR20" s="763"/>
      <c r="AS20" s="763"/>
      <c r="AT20" s="764"/>
      <c r="AU20" s="867"/>
      <c r="AV20" s="868"/>
      <c r="AW20" s="868"/>
      <c r="AX20" s="869"/>
      <c r="AY20" s="815"/>
      <c r="AZ20" s="816"/>
      <c r="BA20" s="816"/>
      <c r="BB20" s="816"/>
      <c r="BC20" s="816"/>
      <c r="BD20" s="816"/>
      <c r="BE20" s="816"/>
      <c r="BF20" s="816"/>
      <c r="BG20" s="816"/>
      <c r="BH20" s="816"/>
      <c r="BI20" s="816"/>
      <c r="BJ20" s="816"/>
      <c r="BK20" s="816"/>
      <c r="BL20" s="816"/>
      <c r="BM20" s="817"/>
      <c r="BN20" s="801"/>
      <c r="BO20" s="802"/>
      <c r="BP20" s="802"/>
      <c r="BQ20" s="802"/>
      <c r="BR20" s="802"/>
      <c r="BS20" s="802"/>
      <c r="BT20" s="802"/>
      <c r="BU20" s="803"/>
      <c r="BV20" s="801"/>
      <c r="BW20" s="802"/>
      <c r="BX20" s="802"/>
      <c r="BY20" s="802"/>
      <c r="BZ20" s="802"/>
      <c r="CA20" s="802"/>
      <c r="CB20" s="802"/>
      <c r="CC20" s="803"/>
      <c r="CD20" s="172"/>
      <c r="CE20" s="833"/>
      <c r="CF20" s="833"/>
      <c r="CG20" s="833"/>
      <c r="CH20" s="833"/>
      <c r="CI20" s="833"/>
      <c r="CJ20" s="833"/>
      <c r="CK20" s="833"/>
      <c r="CL20" s="833"/>
      <c r="CM20" s="833"/>
      <c r="CN20" s="833"/>
      <c r="CO20" s="833"/>
      <c r="CP20" s="833"/>
      <c r="CQ20" s="833"/>
      <c r="CR20" s="833"/>
      <c r="CS20" s="834"/>
      <c r="CT20" s="798"/>
      <c r="CU20" s="799"/>
      <c r="CV20" s="799"/>
      <c r="CW20" s="799"/>
      <c r="CX20" s="799"/>
      <c r="CY20" s="799"/>
      <c r="CZ20" s="799"/>
      <c r="DA20" s="800"/>
      <c r="DB20" s="798"/>
      <c r="DC20" s="799"/>
      <c r="DD20" s="799"/>
      <c r="DE20" s="799"/>
      <c r="DF20" s="799"/>
      <c r="DG20" s="799"/>
      <c r="DH20" s="799"/>
      <c r="DI20" s="800"/>
    </row>
    <row r="21" spans="1:113" ht="18.75" customHeight="1" thickBot="1" x14ac:dyDescent="0.25">
      <c r="A21" s="163"/>
      <c r="B21" s="848" t="s">
        <v>152</v>
      </c>
      <c r="C21" s="849"/>
      <c r="D21" s="849"/>
      <c r="E21" s="849"/>
      <c r="F21" s="849"/>
      <c r="G21" s="849"/>
      <c r="H21" s="849"/>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849"/>
      <c r="AL21" s="849"/>
      <c r="AM21" s="849"/>
      <c r="AN21" s="849"/>
      <c r="AO21" s="849"/>
      <c r="AP21" s="849"/>
      <c r="AQ21" s="849"/>
      <c r="AR21" s="849"/>
      <c r="AS21" s="849"/>
      <c r="AT21" s="849"/>
      <c r="AU21" s="849"/>
      <c r="AV21" s="849"/>
      <c r="AW21" s="849"/>
      <c r="AX21" s="850"/>
      <c r="AY21" s="774"/>
      <c r="AZ21" s="775"/>
      <c r="BA21" s="775"/>
      <c r="BB21" s="775"/>
      <c r="BC21" s="775"/>
      <c r="BD21" s="775"/>
      <c r="BE21" s="775"/>
      <c r="BF21" s="775"/>
      <c r="BG21" s="775"/>
      <c r="BH21" s="775"/>
      <c r="BI21" s="775"/>
      <c r="BJ21" s="775"/>
      <c r="BK21" s="775"/>
      <c r="BL21" s="775"/>
      <c r="BM21" s="776"/>
      <c r="BN21" s="835"/>
      <c r="BO21" s="836"/>
      <c r="BP21" s="836"/>
      <c r="BQ21" s="836"/>
      <c r="BR21" s="836"/>
      <c r="BS21" s="836"/>
      <c r="BT21" s="836"/>
      <c r="BU21" s="837"/>
      <c r="BV21" s="835"/>
      <c r="BW21" s="836"/>
      <c r="BX21" s="836"/>
      <c r="BY21" s="836"/>
      <c r="BZ21" s="836"/>
      <c r="CA21" s="836"/>
      <c r="CB21" s="836"/>
      <c r="CC21" s="837"/>
      <c r="CD21" s="172"/>
      <c r="CE21" s="833"/>
      <c r="CF21" s="833"/>
      <c r="CG21" s="833"/>
      <c r="CH21" s="833"/>
      <c r="CI21" s="833"/>
      <c r="CJ21" s="833"/>
      <c r="CK21" s="833"/>
      <c r="CL21" s="833"/>
      <c r="CM21" s="833"/>
      <c r="CN21" s="833"/>
      <c r="CO21" s="833"/>
      <c r="CP21" s="833"/>
      <c r="CQ21" s="833"/>
      <c r="CR21" s="833"/>
      <c r="CS21" s="834"/>
      <c r="CT21" s="798"/>
      <c r="CU21" s="799"/>
      <c r="CV21" s="799"/>
      <c r="CW21" s="799"/>
      <c r="CX21" s="799"/>
      <c r="CY21" s="799"/>
      <c r="CZ21" s="799"/>
      <c r="DA21" s="800"/>
      <c r="DB21" s="798"/>
      <c r="DC21" s="799"/>
      <c r="DD21" s="799"/>
      <c r="DE21" s="799"/>
      <c r="DF21" s="799"/>
      <c r="DG21" s="799"/>
      <c r="DH21" s="799"/>
      <c r="DI21" s="800"/>
    </row>
    <row r="22" spans="1:113" ht="18.75" customHeight="1" x14ac:dyDescent="0.2">
      <c r="A22" s="163"/>
      <c r="B22" s="777" t="s">
        <v>153</v>
      </c>
      <c r="C22" s="778"/>
      <c r="D22" s="779"/>
      <c r="E22" s="786" t="s">
        <v>1</v>
      </c>
      <c r="F22" s="787"/>
      <c r="G22" s="787"/>
      <c r="H22" s="787"/>
      <c r="I22" s="787"/>
      <c r="J22" s="787"/>
      <c r="K22" s="788"/>
      <c r="L22" s="786" t="s">
        <v>154</v>
      </c>
      <c r="M22" s="787"/>
      <c r="N22" s="787"/>
      <c r="O22" s="787"/>
      <c r="P22" s="788"/>
      <c r="Q22" s="792" t="s">
        <v>155</v>
      </c>
      <c r="R22" s="793"/>
      <c r="S22" s="793"/>
      <c r="T22" s="793"/>
      <c r="U22" s="793"/>
      <c r="V22" s="794"/>
      <c r="W22" s="843" t="s">
        <v>156</v>
      </c>
      <c r="X22" s="778"/>
      <c r="Y22" s="779"/>
      <c r="Z22" s="786" t="s">
        <v>1</v>
      </c>
      <c r="AA22" s="787"/>
      <c r="AB22" s="787"/>
      <c r="AC22" s="787"/>
      <c r="AD22" s="787"/>
      <c r="AE22" s="787"/>
      <c r="AF22" s="787"/>
      <c r="AG22" s="788"/>
      <c r="AH22" s="804" t="s">
        <v>157</v>
      </c>
      <c r="AI22" s="787"/>
      <c r="AJ22" s="787"/>
      <c r="AK22" s="787"/>
      <c r="AL22" s="788"/>
      <c r="AM22" s="804" t="s">
        <v>158</v>
      </c>
      <c r="AN22" s="805"/>
      <c r="AO22" s="805"/>
      <c r="AP22" s="805"/>
      <c r="AQ22" s="805"/>
      <c r="AR22" s="806"/>
      <c r="AS22" s="792" t="s">
        <v>155</v>
      </c>
      <c r="AT22" s="793"/>
      <c r="AU22" s="793"/>
      <c r="AV22" s="793"/>
      <c r="AW22" s="793"/>
      <c r="AX22" s="810"/>
      <c r="AY22" s="827" t="s">
        <v>159</v>
      </c>
      <c r="AZ22" s="828"/>
      <c r="BA22" s="828"/>
      <c r="BB22" s="828"/>
      <c r="BC22" s="828"/>
      <c r="BD22" s="828"/>
      <c r="BE22" s="828"/>
      <c r="BF22" s="828"/>
      <c r="BG22" s="828"/>
      <c r="BH22" s="828"/>
      <c r="BI22" s="828"/>
      <c r="BJ22" s="828"/>
      <c r="BK22" s="828"/>
      <c r="BL22" s="828"/>
      <c r="BM22" s="829"/>
      <c r="BN22" s="830">
        <v>9957672</v>
      </c>
      <c r="BO22" s="831"/>
      <c r="BP22" s="831"/>
      <c r="BQ22" s="831"/>
      <c r="BR22" s="831"/>
      <c r="BS22" s="831"/>
      <c r="BT22" s="831"/>
      <c r="BU22" s="832"/>
      <c r="BV22" s="830">
        <v>9458825</v>
      </c>
      <c r="BW22" s="831"/>
      <c r="BX22" s="831"/>
      <c r="BY22" s="831"/>
      <c r="BZ22" s="831"/>
      <c r="CA22" s="831"/>
      <c r="CB22" s="831"/>
      <c r="CC22" s="832"/>
      <c r="CD22" s="172"/>
      <c r="CE22" s="833"/>
      <c r="CF22" s="833"/>
      <c r="CG22" s="833"/>
      <c r="CH22" s="833"/>
      <c r="CI22" s="833"/>
      <c r="CJ22" s="833"/>
      <c r="CK22" s="833"/>
      <c r="CL22" s="833"/>
      <c r="CM22" s="833"/>
      <c r="CN22" s="833"/>
      <c r="CO22" s="833"/>
      <c r="CP22" s="833"/>
      <c r="CQ22" s="833"/>
      <c r="CR22" s="833"/>
      <c r="CS22" s="834"/>
      <c r="CT22" s="798"/>
      <c r="CU22" s="799"/>
      <c r="CV22" s="799"/>
      <c r="CW22" s="799"/>
      <c r="CX22" s="799"/>
      <c r="CY22" s="799"/>
      <c r="CZ22" s="799"/>
      <c r="DA22" s="800"/>
      <c r="DB22" s="798"/>
      <c r="DC22" s="799"/>
      <c r="DD22" s="799"/>
      <c r="DE22" s="799"/>
      <c r="DF22" s="799"/>
      <c r="DG22" s="799"/>
      <c r="DH22" s="799"/>
      <c r="DI22" s="800"/>
    </row>
    <row r="23" spans="1:113" ht="18.75" customHeight="1" x14ac:dyDescent="0.2">
      <c r="A23" s="163"/>
      <c r="B23" s="780"/>
      <c r="C23" s="781"/>
      <c r="D23" s="782"/>
      <c r="E23" s="789"/>
      <c r="F23" s="790"/>
      <c r="G23" s="790"/>
      <c r="H23" s="790"/>
      <c r="I23" s="790"/>
      <c r="J23" s="790"/>
      <c r="K23" s="791"/>
      <c r="L23" s="789"/>
      <c r="M23" s="790"/>
      <c r="N23" s="790"/>
      <c r="O23" s="790"/>
      <c r="P23" s="791"/>
      <c r="Q23" s="795"/>
      <c r="R23" s="796"/>
      <c r="S23" s="796"/>
      <c r="T23" s="796"/>
      <c r="U23" s="796"/>
      <c r="V23" s="797"/>
      <c r="W23" s="844"/>
      <c r="X23" s="781"/>
      <c r="Y23" s="782"/>
      <c r="Z23" s="789"/>
      <c r="AA23" s="790"/>
      <c r="AB23" s="790"/>
      <c r="AC23" s="790"/>
      <c r="AD23" s="790"/>
      <c r="AE23" s="790"/>
      <c r="AF23" s="790"/>
      <c r="AG23" s="791"/>
      <c r="AH23" s="789"/>
      <c r="AI23" s="790"/>
      <c r="AJ23" s="790"/>
      <c r="AK23" s="790"/>
      <c r="AL23" s="791"/>
      <c r="AM23" s="807"/>
      <c r="AN23" s="808"/>
      <c r="AO23" s="808"/>
      <c r="AP23" s="808"/>
      <c r="AQ23" s="808"/>
      <c r="AR23" s="809"/>
      <c r="AS23" s="795"/>
      <c r="AT23" s="796"/>
      <c r="AU23" s="796"/>
      <c r="AV23" s="796"/>
      <c r="AW23" s="796"/>
      <c r="AX23" s="811"/>
      <c r="AY23" s="815" t="s">
        <v>160</v>
      </c>
      <c r="AZ23" s="816"/>
      <c r="BA23" s="816"/>
      <c r="BB23" s="816"/>
      <c r="BC23" s="816"/>
      <c r="BD23" s="816"/>
      <c r="BE23" s="816"/>
      <c r="BF23" s="816"/>
      <c r="BG23" s="816"/>
      <c r="BH23" s="816"/>
      <c r="BI23" s="816"/>
      <c r="BJ23" s="816"/>
      <c r="BK23" s="816"/>
      <c r="BL23" s="816"/>
      <c r="BM23" s="817"/>
      <c r="BN23" s="801">
        <v>7758089</v>
      </c>
      <c r="BO23" s="802"/>
      <c r="BP23" s="802"/>
      <c r="BQ23" s="802"/>
      <c r="BR23" s="802"/>
      <c r="BS23" s="802"/>
      <c r="BT23" s="802"/>
      <c r="BU23" s="803"/>
      <c r="BV23" s="801">
        <v>7301441</v>
      </c>
      <c r="BW23" s="802"/>
      <c r="BX23" s="802"/>
      <c r="BY23" s="802"/>
      <c r="BZ23" s="802"/>
      <c r="CA23" s="802"/>
      <c r="CB23" s="802"/>
      <c r="CC23" s="803"/>
      <c r="CD23" s="172"/>
      <c r="CE23" s="833"/>
      <c r="CF23" s="833"/>
      <c r="CG23" s="833"/>
      <c r="CH23" s="833"/>
      <c r="CI23" s="833"/>
      <c r="CJ23" s="833"/>
      <c r="CK23" s="833"/>
      <c r="CL23" s="833"/>
      <c r="CM23" s="833"/>
      <c r="CN23" s="833"/>
      <c r="CO23" s="833"/>
      <c r="CP23" s="833"/>
      <c r="CQ23" s="833"/>
      <c r="CR23" s="833"/>
      <c r="CS23" s="834"/>
      <c r="CT23" s="798"/>
      <c r="CU23" s="799"/>
      <c r="CV23" s="799"/>
      <c r="CW23" s="799"/>
      <c r="CX23" s="799"/>
      <c r="CY23" s="799"/>
      <c r="CZ23" s="799"/>
      <c r="DA23" s="800"/>
      <c r="DB23" s="798"/>
      <c r="DC23" s="799"/>
      <c r="DD23" s="799"/>
      <c r="DE23" s="799"/>
      <c r="DF23" s="799"/>
      <c r="DG23" s="799"/>
      <c r="DH23" s="799"/>
      <c r="DI23" s="800"/>
    </row>
    <row r="24" spans="1:113" ht="18.75" customHeight="1" thickBot="1" x14ac:dyDescent="0.25">
      <c r="A24" s="163"/>
      <c r="B24" s="780"/>
      <c r="C24" s="781"/>
      <c r="D24" s="782"/>
      <c r="E24" s="757" t="s">
        <v>161</v>
      </c>
      <c r="F24" s="758"/>
      <c r="G24" s="758"/>
      <c r="H24" s="758"/>
      <c r="I24" s="758"/>
      <c r="J24" s="758"/>
      <c r="K24" s="759"/>
      <c r="L24" s="754">
        <v>1</v>
      </c>
      <c r="M24" s="755"/>
      <c r="N24" s="755"/>
      <c r="O24" s="755"/>
      <c r="P24" s="756"/>
      <c r="Q24" s="754">
        <v>6790</v>
      </c>
      <c r="R24" s="755"/>
      <c r="S24" s="755"/>
      <c r="T24" s="755"/>
      <c r="U24" s="755"/>
      <c r="V24" s="756"/>
      <c r="W24" s="844"/>
      <c r="X24" s="781"/>
      <c r="Y24" s="782"/>
      <c r="Z24" s="757" t="s">
        <v>162</v>
      </c>
      <c r="AA24" s="758"/>
      <c r="AB24" s="758"/>
      <c r="AC24" s="758"/>
      <c r="AD24" s="758"/>
      <c r="AE24" s="758"/>
      <c r="AF24" s="758"/>
      <c r="AG24" s="759"/>
      <c r="AH24" s="754">
        <v>148</v>
      </c>
      <c r="AI24" s="755"/>
      <c r="AJ24" s="755"/>
      <c r="AK24" s="755"/>
      <c r="AL24" s="756"/>
      <c r="AM24" s="754">
        <v>416028</v>
      </c>
      <c r="AN24" s="755"/>
      <c r="AO24" s="755"/>
      <c r="AP24" s="755"/>
      <c r="AQ24" s="755"/>
      <c r="AR24" s="756"/>
      <c r="AS24" s="754">
        <v>2811</v>
      </c>
      <c r="AT24" s="755"/>
      <c r="AU24" s="755"/>
      <c r="AV24" s="755"/>
      <c r="AW24" s="755"/>
      <c r="AX24" s="814"/>
      <c r="AY24" s="774" t="s">
        <v>163</v>
      </c>
      <c r="AZ24" s="775"/>
      <c r="BA24" s="775"/>
      <c r="BB24" s="775"/>
      <c r="BC24" s="775"/>
      <c r="BD24" s="775"/>
      <c r="BE24" s="775"/>
      <c r="BF24" s="775"/>
      <c r="BG24" s="775"/>
      <c r="BH24" s="775"/>
      <c r="BI24" s="775"/>
      <c r="BJ24" s="775"/>
      <c r="BK24" s="775"/>
      <c r="BL24" s="775"/>
      <c r="BM24" s="776"/>
      <c r="BN24" s="801">
        <v>7445820</v>
      </c>
      <c r="BO24" s="802"/>
      <c r="BP24" s="802"/>
      <c r="BQ24" s="802"/>
      <c r="BR24" s="802"/>
      <c r="BS24" s="802"/>
      <c r="BT24" s="802"/>
      <c r="BU24" s="803"/>
      <c r="BV24" s="801">
        <v>6662058</v>
      </c>
      <c r="BW24" s="802"/>
      <c r="BX24" s="802"/>
      <c r="BY24" s="802"/>
      <c r="BZ24" s="802"/>
      <c r="CA24" s="802"/>
      <c r="CB24" s="802"/>
      <c r="CC24" s="803"/>
      <c r="CD24" s="172"/>
      <c r="CE24" s="833"/>
      <c r="CF24" s="833"/>
      <c r="CG24" s="833"/>
      <c r="CH24" s="833"/>
      <c r="CI24" s="833"/>
      <c r="CJ24" s="833"/>
      <c r="CK24" s="833"/>
      <c r="CL24" s="833"/>
      <c r="CM24" s="833"/>
      <c r="CN24" s="833"/>
      <c r="CO24" s="833"/>
      <c r="CP24" s="833"/>
      <c r="CQ24" s="833"/>
      <c r="CR24" s="833"/>
      <c r="CS24" s="834"/>
      <c r="CT24" s="798"/>
      <c r="CU24" s="799"/>
      <c r="CV24" s="799"/>
      <c r="CW24" s="799"/>
      <c r="CX24" s="799"/>
      <c r="CY24" s="799"/>
      <c r="CZ24" s="799"/>
      <c r="DA24" s="800"/>
      <c r="DB24" s="798"/>
      <c r="DC24" s="799"/>
      <c r="DD24" s="799"/>
      <c r="DE24" s="799"/>
      <c r="DF24" s="799"/>
      <c r="DG24" s="799"/>
      <c r="DH24" s="799"/>
      <c r="DI24" s="800"/>
    </row>
    <row r="25" spans="1:113" ht="18.75" customHeight="1" x14ac:dyDescent="0.2">
      <c r="A25" s="163"/>
      <c r="B25" s="780"/>
      <c r="C25" s="781"/>
      <c r="D25" s="782"/>
      <c r="E25" s="757" t="s">
        <v>164</v>
      </c>
      <c r="F25" s="758"/>
      <c r="G25" s="758"/>
      <c r="H25" s="758"/>
      <c r="I25" s="758"/>
      <c r="J25" s="758"/>
      <c r="K25" s="759"/>
      <c r="L25" s="754">
        <v>2</v>
      </c>
      <c r="M25" s="755"/>
      <c r="N25" s="755"/>
      <c r="O25" s="755"/>
      <c r="P25" s="756"/>
      <c r="Q25" s="754">
        <v>5720</v>
      </c>
      <c r="R25" s="755"/>
      <c r="S25" s="755"/>
      <c r="T25" s="755"/>
      <c r="U25" s="755"/>
      <c r="V25" s="756"/>
      <c r="W25" s="844"/>
      <c r="X25" s="781"/>
      <c r="Y25" s="782"/>
      <c r="Z25" s="757" t="s">
        <v>165</v>
      </c>
      <c r="AA25" s="758"/>
      <c r="AB25" s="758"/>
      <c r="AC25" s="758"/>
      <c r="AD25" s="758"/>
      <c r="AE25" s="758"/>
      <c r="AF25" s="758"/>
      <c r="AG25" s="759"/>
      <c r="AH25" s="754" t="s">
        <v>122</v>
      </c>
      <c r="AI25" s="755"/>
      <c r="AJ25" s="755"/>
      <c r="AK25" s="755"/>
      <c r="AL25" s="756"/>
      <c r="AM25" s="754" t="s">
        <v>122</v>
      </c>
      <c r="AN25" s="755"/>
      <c r="AO25" s="755"/>
      <c r="AP25" s="755"/>
      <c r="AQ25" s="755"/>
      <c r="AR25" s="756"/>
      <c r="AS25" s="754" t="s">
        <v>122</v>
      </c>
      <c r="AT25" s="755"/>
      <c r="AU25" s="755"/>
      <c r="AV25" s="755"/>
      <c r="AW25" s="755"/>
      <c r="AX25" s="814"/>
      <c r="AY25" s="827" t="s">
        <v>166</v>
      </c>
      <c r="AZ25" s="828"/>
      <c r="BA25" s="828"/>
      <c r="BB25" s="828"/>
      <c r="BC25" s="828"/>
      <c r="BD25" s="828"/>
      <c r="BE25" s="828"/>
      <c r="BF25" s="828"/>
      <c r="BG25" s="828"/>
      <c r="BH25" s="828"/>
      <c r="BI25" s="828"/>
      <c r="BJ25" s="828"/>
      <c r="BK25" s="828"/>
      <c r="BL25" s="828"/>
      <c r="BM25" s="829"/>
      <c r="BN25" s="830">
        <v>1584234</v>
      </c>
      <c r="BO25" s="831"/>
      <c r="BP25" s="831"/>
      <c r="BQ25" s="831"/>
      <c r="BR25" s="831"/>
      <c r="BS25" s="831"/>
      <c r="BT25" s="831"/>
      <c r="BU25" s="832"/>
      <c r="BV25" s="830">
        <v>1829248</v>
      </c>
      <c r="BW25" s="831"/>
      <c r="BX25" s="831"/>
      <c r="BY25" s="831"/>
      <c r="BZ25" s="831"/>
      <c r="CA25" s="831"/>
      <c r="CB25" s="831"/>
      <c r="CC25" s="832"/>
      <c r="CD25" s="172"/>
      <c r="CE25" s="833"/>
      <c r="CF25" s="833"/>
      <c r="CG25" s="833"/>
      <c r="CH25" s="833"/>
      <c r="CI25" s="833"/>
      <c r="CJ25" s="833"/>
      <c r="CK25" s="833"/>
      <c r="CL25" s="833"/>
      <c r="CM25" s="833"/>
      <c r="CN25" s="833"/>
      <c r="CO25" s="833"/>
      <c r="CP25" s="833"/>
      <c r="CQ25" s="833"/>
      <c r="CR25" s="833"/>
      <c r="CS25" s="834"/>
      <c r="CT25" s="798"/>
      <c r="CU25" s="799"/>
      <c r="CV25" s="799"/>
      <c r="CW25" s="799"/>
      <c r="CX25" s="799"/>
      <c r="CY25" s="799"/>
      <c r="CZ25" s="799"/>
      <c r="DA25" s="800"/>
      <c r="DB25" s="798"/>
      <c r="DC25" s="799"/>
      <c r="DD25" s="799"/>
      <c r="DE25" s="799"/>
      <c r="DF25" s="799"/>
      <c r="DG25" s="799"/>
      <c r="DH25" s="799"/>
      <c r="DI25" s="800"/>
    </row>
    <row r="26" spans="1:113" ht="18.75" customHeight="1" x14ac:dyDescent="0.2">
      <c r="A26" s="163"/>
      <c r="B26" s="780"/>
      <c r="C26" s="781"/>
      <c r="D26" s="782"/>
      <c r="E26" s="757" t="s">
        <v>167</v>
      </c>
      <c r="F26" s="758"/>
      <c r="G26" s="758"/>
      <c r="H26" s="758"/>
      <c r="I26" s="758"/>
      <c r="J26" s="758"/>
      <c r="K26" s="759"/>
      <c r="L26" s="754">
        <v>1</v>
      </c>
      <c r="M26" s="755"/>
      <c r="N26" s="755"/>
      <c r="O26" s="755"/>
      <c r="P26" s="756"/>
      <c r="Q26" s="754">
        <v>5200</v>
      </c>
      <c r="R26" s="755"/>
      <c r="S26" s="755"/>
      <c r="T26" s="755"/>
      <c r="U26" s="755"/>
      <c r="V26" s="756"/>
      <c r="W26" s="844"/>
      <c r="X26" s="781"/>
      <c r="Y26" s="782"/>
      <c r="Z26" s="757" t="s">
        <v>168</v>
      </c>
      <c r="AA26" s="812"/>
      <c r="AB26" s="812"/>
      <c r="AC26" s="812"/>
      <c r="AD26" s="812"/>
      <c r="AE26" s="812"/>
      <c r="AF26" s="812"/>
      <c r="AG26" s="813"/>
      <c r="AH26" s="754">
        <v>14</v>
      </c>
      <c r="AI26" s="755"/>
      <c r="AJ26" s="755"/>
      <c r="AK26" s="755"/>
      <c r="AL26" s="756"/>
      <c r="AM26" s="754">
        <v>34146</v>
      </c>
      <c r="AN26" s="755"/>
      <c r="AO26" s="755"/>
      <c r="AP26" s="755"/>
      <c r="AQ26" s="755"/>
      <c r="AR26" s="756"/>
      <c r="AS26" s="754">
        <v>2439</v>
      </c>
      <c r="AT26" s="755"/>
      <c r="AU26" s="755"/>
      <c r="AV26" s="755"/>
      <c r="AW26" s="755"/>
      <c r="AX26" s="814"/>
      <c r="AY26" s="841" t="s">
        <v>169</v>
      </c>
      <c r="AZ26" s="761"/>
      <c r="BA26" s="761"/>
      <c r="BB26" s="761"/>
      <c r="BC26" s="761"/>
      <c r="BD26" s="761"/>
      <c r="BE26" s="761"/>
      <c r="BF26" s="761"/>
      <c r="BG26" s="761"/>
      <c r="BH26" s="761"/>
      <c r="BI26" s="761"/>
      <c r="BJ26" s="761"/>
      <c r="BK26" s="761"/>
      <c r="BL26" s="761"/>
      <c r="BM26" s="842"/>
      <c r="BN26" s="801" t="s">
        <v>122</v>
      </c>
      <c r="BO26" s="802"/>
      <c r="BP26" s="802"/>
      <c r="BQ26" s="802"/>
      <c r="BR26" s="802"/>
      <c r="BS26" s="802"/>
      <c r="BT26" s="802"/>
      <c r="BU26" s="803"/>
      <c r="BV26" s="801" t="s">
        <v>122</v>
      </c>
      <c r="BW26" s="802"/>
      <c r="BX26" s="802"/>
      <c r="BY26" s="802"/>
      <c r="BZ26" s="802"/>
      <c r="CA26" s="802"/>
      <c r="CB26" s="802"/>
      <c r="CC26" s="803"/>
      <c r="CD26" s="172"/>
      <c r="CE26" s="833"/>
      <c r="CF26" s="833"/>
      <c r="CG26" s="833"/>
      <c r="CH26" s="833"/>
      <c r="CI26" s="833"/>
      <c r="CJ26" s="833"/>
      <c r="CK26" s="833"/>
      <c r="CL26" s="833"/>
      <c r="CM26" s="833"/>
      <c r="CN26" s="833"/>
      <c r="CO26" s="833"/>
      <c r="CP26" s="833"/>
      <c r="CQ26" s="833"/>
      <c r="CR26" s="833"/>
      <c r="CS26" s="834"/>
      <c r="CT26" s="798"/>
      <c r="CU26" s="799"/>
      <c r="CV26" s="799"/>
      <c r="CW26" s="799"/>
      <c r="CX26" s="799"/>
      <c r="CY26" s="799"/>
      <c r="CZ26" s="799"/>
      <c r="DA26" s="800"/>
      <c r="DB26" s="798"/>
      <c r="DC26" s="799"/>
      <c r="DD26" s="799"/>
      <c r="DE26" s="799"/>
      <c r="DF26" s="799"/>
      <c r="DG26" s="799"/>
      <c r="DH26" s="799"/>
      <c r="DI26" s="800"/>
    </row>
    <row r="27" spans="1:113" ht="18.75" customHeight="1" thickBot="1" x14ac:dyDescent="0.25">
      <c r="A27" s="163"/>
      <c r="B27" s="780"/>
      <c r="C27" s="781"/>
      <c r="D27" s="782"/>
      <c r="E27" s="757" t="s">
        <v>170</v>
      </c>
      <c r="F27" s="758"/>
      <c r="G27" s="758"/>
      <c r="H27" s="758"/>
      <c r="I27" s="758"/>
      <c r="J27" s="758"/>
      <c r="K27" s="759"/>
      <c r="L27" s="754">
        <v>1</v>
      </c>
      <c r="M27" s="755"/>
      <c r="N27" s="755"/>
      <c r="O27" s="755"/>
      <c r="P27" s="756"/>
      <c r="Q27" s="754">
        <v>3120</v>
      </c>
      <c r="R27" s="755"/>
      <c r="S27" s="755"/>
      <c r="T27" s="755"/>
      <c r="U27" s="755"/>
      <c r="V27" s="756"/>
      <c r="W27" s="844"/>
      <c r="X27" s="781"/>
      <c r="Y27" s="782"/>
      <c r="Z27" s="757" t="s">
        <v>171</v>
      </c>
      <c r="AA27" s="758"/>
      <c r="AB27" s="758"/>
      <c r="AC27" s="758"/>
      <c r="AD27" s="758"/>
      <c r="AE27" s="758"/>
      <c r="AF27" s="758"/>
      <c r="AG27" s="759"/>
      <c r="AH27" s="754">
        <v>11</v>
      </c>
      <c r="AI27" s="755"/>
      <c r="AJ27" s="755"/>
      <c r="AK27" s="755"/>
      <c r="AL27" s="756"/>
      <c r="AM27" s="754">
        <v>38404</v>
      </c>
      <c r="AN27" s="755"/>
      <c r="AO27" s="755"/>
      <c r="AP27" s="755"/>
      <c r="AQ27" s="755"/>
      <c r="AR27" s="756"/>
      <c r="AS27" s="754">
        <v>3491</v>
      </c>
      <c r="AT27" s="755"/>
      <c r="AU27" s="755"/>
      <c r="AV27" s="755"/>
      <c r="AW27" s="755"/>
      <c r="AX27" s="814"/>
      <c r="AY27" s="838" t="s">
        <v>172</v>
      </c>
      <c r="AZ27" s="839"/>
      <c r="BA27" s="839"/>
      <c r="BB27" s="839"/>
      <c r="BC27" s="839"/>
      <c r="BD27" s="839"/>
      <c r="BE27" s="839"/>
      <c r="BF27" s="839"/>
      <c r="BG27" s="839"/>
      <c r="BH27" s="839"/>
      <c r="BI27" s="839"/>
      <c r="BJ27" s="839"/>
      <c r="BK27" s="839"/>
      <c r="BL27" s="839"/>
      <c r="BM27" s="840"/>
      <c r="BN27" s="835">
        <v>235338</v>
      </c>
      <c r="BO27" s="836"/>
      <c r="BP27" s="836"/>
      <c r="BQ27" s="836"/>
      <c r="BR27" s="836"/>
      <c r="BS27" s="836"/>
      <c r="BT27" s="836"/>
      <c r="BU27" s="837"/>
      <c r="BV27" s="835">
        <v>235338</v>
      </c>
      <c r="BW27" s="836"/>
      <c r="BX27" s="836"/>
      <c r="BY27" s="836"/>
      <c r="BZ27" s="836"/>
      <c r="CA27" s="836"/>
      <c r="CB27" s="836"/>
      <c r="CC27" s="837"/>
      <c r="CD27" s="166"/>
      <c r="CE27" s="833"/>
      <c r="CF27" s="833"/>
      <c r="CG27" s="833"/>
      <c r="CH27" s="833"/>
      <c r="CI27" s="833"/>
      <c r="CJ27" s="833"/>
      <c r="CK27" s="833"/>
      <c r="CL27" s="833"/>
      <c r="CM27" s="833"/>
      <c r="CN27" s="833"/>
      <c r="CO27" s="833"/>
      <c r="CP27" s="833"/>
      <c r="CQ27" s="833"/>
      <c r="CR27" s="833"/>
      <c r="CS27" s="834"/>
      <c r="CT27" s="798"/>
      <c r="CU27" s="799"/>
      <c r="CV27" s="799"/>
      <c r="CW27" s="799"/>
      <c r="CX27" s="799"/>
      <c r="CY27" s="799"/>
      <c r="CZ27" s="799"/>
      <c r="DA27" s="800"/>
      <c r="DB27" s="798"/>
      <c r="DC27" s="799"/>
      <c r="DD27" s="799"/>
      <c r="DE27" s="799"/>
      <c r="DF27" s="799"/>
      <c r="DG27" s="799"/>
      <c r="DH27" s="799"/>
      <c r="DI27" s="800"/>
    </row>
    <row r="28" spans="1:113" ht="18.75" customHeight="1" x14ac:dyDescent="0.2">
      <c r="A28" s="163"/>
      <c r="B28" s="780"/>
      <c r="C28" s="781"/>
      <c r="D28" s="782"/>
      <c r="E28" s="757" t="s">
        <v>173</v>
      </c>
      <c r="F28" s="758"/>
      <c r="G28" s="758"/>
      <c r="H28" s="758"/>
      <c r="I28" s="758"/>
      <c r="J28" s="758"/>
      <c r="K28" s="759"/>
      <c r="L28" s="754">
        <v>1</v>
      </c>
      <c r="M28" s="755"/>
      <c r="N28" s="755"/>
      <c r="O28" s="755"/>
      <c r="P28" s="756"/>
      <c r="Q28" s="754">
        <v>2570</v>
      </c>
      <c r="R28" s="755"/>
      <c r="S28" s="755"/>
      <c r="T28" s="755"/>
      <c r="U28" s="755"/>
      <c r="V28" s="756"/>
      <c r="W28" s="844"/>
      <c r="X28" s="781"/>
      <c r="Y28" s="782"/>
      <c r="Z28" s="757" t="s">
        <v>174</v>
      </c>
      <c r="AA28" s="758"/>
      <c r="AB28" s="758"/>
      <c r="AC28" s="758"/>
      <c r="AD28" s="758"/>
      <c r="AE28" s="758"/>
      <c r="AF28" s="758"/>
      <c r="AG28" s="759"/>
      <c r="AH28" s="754" t="s">
        <v>122</v>
      </c>
      <c r="AI28" s="755"/>
      <c r="AJ28" s="755"/>
      <c r="AK28" s="755"/>
      <c r="AL28" s="756"/>
      <c r="AM28" s="754" t="s">
        <v>122</v>
      </c>
      <c r="AN28" s="755"/>
      <c r="AO28" s="755"/>
      <c r="AP28" s="755"/>
      <c r="AQ28" s="755"/>
      <c r="AR28" s="756"/>
      <c r="AS28" s="754" t="s">
        <v>122</v>
      </c>
      <c r="AT28" s="755"/>
      <c r="AU28" s="755"/>
      <c r="AV28" s="755"/>
      <c r="AW28" s="755"/>
      <c r="AX28" s="814"/>
      <c r="AY28" s="818" t="s">
        <v>175</v>
      </c>
      <c r="AZ28" s="819"/>
      <c r="BA28" s="819"/>
      <c r="BB28" s="820"/>
      <c r="BC28" s="827" t="s">
        <v>46</v>
      </c>
      <c r="BD28" s="828"/>
      <c r="BE28" s="828"/>
      <c r="BF28" s="828"/>
      <c r="BG28" s="828"/>
      <c r="BH28" s="828"/>
      <c r="BI28" s="828"/>
      <c r="BJ28" s="828"/>
      <c r="BK28" s="828"/>
      <c r="BL28" s="828"/>
      <c r="BM28" s="829"/>
      <c r="BN28" s="830">
        <v>3545380</v>
      </c>
      <c r="BO28" s="831"/>
      <c r="BP28" s="831"/>
      <c r="BQ28" s="831"/>
      <c r="BR28" s="831"/>
      <c r="BS28" s="831"/>
      <c r="BT28" s="831"/>
      <c r="BU28" s="832"/>
      <c r="BV28" s="830">
        <v>3168355</v>
      </c>
      <c r="BW28" s="831"/>
      <c r="BX28" s="831"/>
      <c r="BY28" s="831"/>
      <c r="BZ28" s="831"/>
      <c r="CA28" s="831"/>
      <c r="CB28" s="831"/>
      <c r="CC28" s="832"/>
      <c r="CD28" s="172"/>
      <c r="CE28" s="833"/>
      <c r="CF28" s="833"/>
      <c r="CG28" s="833"/>
      <c r="CH28" s="833"/>
      <c r="CI28" s="833"/>
      <c r="CJ28" s="833"/>
      <c r="CK28" s="833"/>
      <c r="CL28" s="833"/>
      <c r="CM28" s="833"/>
      <c r="CN28" s="833"/>
      <c r="CO28" s="833"/>
      <c r="CP28" s="833"/>
      <c r="CQ28" s="833"/>
      <c r="CR28" s="833"/>
      <c r="CS28" s="834"/>
      <c r="CT28" s="798"/>
      <c r="CU28" s="799"/>
      <c r="CV28" s="799"/>
      <c r="CW28" s="799"/>
      <c r="CX28" s="799"/>
      <c r="CY28" s="799"/>
      <c r="CZ28" s="799"/>
      <c r="DA28" s="800"/>
      <c r="DB28" s="798"/>
      <c r="DC28" s="799"/>
      <c r="DD28" s="799"/>
      <c r="DE28" s="799"/>
      <c r="DF28" s="799"/>
      <c r="DG28" s="799"/>
      <c r="DH28" s="799"/>
      <c r="DI28" s="800"/>
    </row>
    <row r="29" spans="1:113" ht="18.75" customHeight="1" x14ac:dyDescent="0.2">
      <c r="A29" s="163"/>
      <c r="B29" s="780"/>
      <c r="C29" s="781"/>
      <c r="D29" s="782"/>
      <c r="E29" s="757" t="s">
        <v>176</v>
      </c>
      <c r="F29" s="758"/>
      <c r="G29" s="758"/>
      <c r="H29" s="758"/>
      <c r="I29" s="758"/>
      <c r="J29" s="758"/>
      <c r="K29" s="759"/>
      <c r="L29" s="754">
        <v>10</v>
      </c>
      <c r="M29" s="755"/>
      <c r="N29" s="755"/>
      <c r="O29" s="755"/>
      <c r="P29" s="756"/>
      <c r="Q29" s="754">
        <v>2340</v>
      </c>
      <c r="R29" s="755"/>
      <c r="S29" s="755"/>
      <c r="T29" s="755"/>
      <c r="U29" s="755"/>
      <c r="V29" s="756"/>
      <c r="W29" s="845"/>
      <c r="X29" s="846"/>
      <c r="Y29" s="847"/>
      <c r="Z29" s="757" t="s">
        <v>177</v>
      </c>
      <c r="AA29" s="758"/>
      <c r="AB29" s="758"/>
      <c r="AC29" s="758"/>
      <c r="AD29" s="758"/>
      <c r="AE29" s="758"/>
      <c r="AF29" s="758"/>
      <c r="AG29" s="759"/>
      <c r="AH29" s="754">
        <v>159</v>
      </c>
      <c r="AI29" s="755"/>
      <c r="AJ29" s="755"/>
      <c r="AK29" s="755"/>
      <c r="AL29" s="756"/>
      <c r="AM29" s="754">
        <v>454432</v>
      </c>
      <c r="AN29" s="755"/>
      <c r="AO29" s="755"/>
      <c r="AP29" s="755"/>
      <c r="AQ29" s="755"/>
      <c r="AR29" s="756"/>
      <c r="AS29" s="754">
        <v>2858</v>
      </c>
      <c r="AT29" s="755"/>
      <c r="AU29" s="755"/>
      <c r="AV29" s="755"/>
      <c r="AW29" s="755"/>
      <c r="AX29" s="814"/>
      <c r="AY29" s="821"/>
      <c r="AZ29" s="822"/>
      <c r="BA29" s="822"/>
      <c r="BB29" s="823"/>
      <c r="BC29" s="815" t="s">
        <v>178</v>
      </c>
      <c r="BD29" s="816"/>
      <c r="BE29" s="816"/>
      <c r="BF29" s="816"/>
      <c r="BG29" s="816"/>
      <c r="BH29" s="816"/>
      <c r="BI29" s="816"/>
      <c r="BJ29" s="816"/>
      <c r="BK29" s="816"/>
      <c r="BL29" s="816"/>
      <c r="BM29" s="817"/>
      <c r="BN29" s="801">
        <v>523580</v>
      </c>
      <c r="BO29" s="802"/>
      <c r="BP29" s="802"/>
      <c r="BQ29" s="802"/>
      <c r="BR29" s="802"/>
      <c r="BS29" s="802"/>
      <c r="BT29" s="802"/>
      <c r="BU29" s="803"/>
      <c r="BV29" s="801">
        <v>505648</v>
      </c>
      <c r="BW29" s="802"/>
      <c r="BX29" s="802"/>
      <c r="BY29" s="802"/>
      <c r="BZ29" s="802"/>
      <c r="CA29" s="802"/>
      <c r="CB29" s="802"/>
      <c r="CC29" s="803"/>
      <c r="CD29" s="166"/>
      <c r="CE29" s="833"/>
      <c r="CF29" s="833"/>
      <c r="CG29" s="833"/>
      <c r="CH29" s="833"/>
      <c r="CI29" s="833"/>
      <c r="CJ29" s="833"/>
      <c r="CK29" s="833"/>
      <c r="CL29" s="833"/>
      <c r="CM29" s="833"/>
      <c r="CN29" s="833"/>
      <c r="CO29" s="833"/>
      <c r="CP29" s="833"/>
      <c r="CQ29" s="833"/>
      <c r="CR29" s="833"/>
      <c r="CS29" s="834"/>
      <c r="CT29" s="798"/>
      <c r="CU29" s="799"/>
      <c r="CV29" s="799"/>
      <c r="CW29" s="799"/>
      <c r="CX29" s="799"/>
      <c r="CY29" s="799"/>
      <c r="CZ29" s="799"/>
      <c r="DA29" s="800"/>
      <c r="DB29" s="798"/>
      <c r="DC29" s="799"/>
      <c r="DD29" s="799"/>
      <c r="DE29" s="799"/>
      <c r="DF29" s="799"/>
      <c r="DG29" s="799"/>
      <c r="DH29" s="799"/>
      <c r="DI29" s="800"/>
    </row>
    <row r="30" spans="1:113" ht="18.75" customHeight="1" thickBot="1" x14ac:dyDescent="0.25">
      <c r="A30" s="163"/>
      <c r="B30" s="783"/>
      <c r="C30" s="784"/>
      <c r="D30" s="785"/>
      <c r="E30" s="762"/>
      <c r="F30" s="763"/>
      <c r="G30" s="763"/>
      <c r="H30" s="763"/>
      <c r="I30" s="763"/>
      <c r="J30" s="763"/>
      <c r="K30" s="764"/>
      <c r="L30" s="765"/>
      <c r="M30" s="766"/>
      <c r="N30" s="766"/>
      <c r="O30" s="766"/>
      <c r="P30" s="767"/>
      <c r="Q30" s="765"/>
      <c r="R30" s="766"/>
      <c r="S30" s="766"/>
      <c r="T30" s="766"/>
      <c r="U30" s="766"/>
      <c r="V30" s="767"/>
      <c r="W30" s="768" t="s">
        <v>179</v>
      </c>
      <c r="X30" s="769"/>
      <c r="Y30" s="769"/>
      <c r="Z30" s="769"/>
      <c r="AA30" s="769"/>
      <c r="AB30" s="769"/>
      <c r="AC30" s="769"/>
      <c r="AD30" s="769"/>
      <c r="AE30" s="769"/>
      <c r="AF30" s="769"/>
      <c r="AG30" s="770"/>
      <c r="AH30" s="771">
        <v>94.4</v>
      </c>
      <c r="AI30" s="772"/>
      <c r="AJ30" s="772"/>
      <c r="AK30" s="772"/>
      <c r="AL30" s="772"/>
      <c r="AM30" s="772"/>
      <c r="AN30" s="772"/>
      <c r="AO30" s="772"/>
      <c r="AP30" s="772"/>
      <c r="AQ30" s="772"/>
      <c r="AR30" s="772"/>
      <c r="AS30" s="772"/>
      <c r="AT30" s="772"/>
      <c r="AU30" s="772"/>
      <c r="AV30" s="772"/>
      <c r="AW30" s="772"/>
      <c r="AX30" s="773"/>
      <c r="AY30" s="824"/>
      <c r="AZ30" s="825"/>
      <c r="BA30" s="825"/>
      <c r="BB30" s="826"/>
      <c r="BC30" s="774" t="s">
        <v>48</v>
      </c>
      <c r="BD30" s="775"/>
      <c r="BE30" s="775"/>
      <c r="BF30" s="775"/>
      <c r="BG30" s="775"/>
      <c r="BH30" s="775"/>
      <c r="BI30" s="775"/>
      <c r="BJ30" s="775"/>
      <c r="BK30" s="775"/>
      <c r="BL30" s="775"/>
      <c r="BM30" s="776"/>
      <c r="BN30" s="835">
        <v>1454814</v>
      </c>
      <c r="BO30" s="836"/>
      <c r="BP30" s="836"/>
      <c r="BQ30" s="836"/>
      <c r="BR30" s="836"/>
      <c r="BS30" s="836"/>
      <c r="BT30" s="836"/>
      <c r="BU30" s="837"/>
      <c r="BV30" s="835">
        <v>1430783</v>
      </c>
      <c r="BW30" s="836"/>
      <c r="BX30" s="836"/>
      <c r="BY30" s="836"/>
      <c r="BZ30" s="836"/>
      <c r="CA30" s="836"/>
      <c r="CB30" s="836"/>
      <c r="CC30" s="837"/>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760" t="s">
        <v>180</v>
      </c>
      <c r="D32" s="760"/>
      <c r="E32" s="760"/>
      <c r="F32" s="760"/>
      <c r="G32" s="760"/>
      <c r="H32" s="760"/>
      <c r="I32" s="760"/>
      <c r="J32" s="760"/>
      <c r="K32" s="760"/>
      <c r="L32" s="760"/>
      <c r="M32" s="760"/>
      <c r="N32" s="760"/>
      <c r="O32" s="760"/>
      <c r="P32" s="760"/>
      <c r="Q32" s="760"/>
      <c r="R32" s="760"/>
      <c r="S32" s="760"/>
      <c r="U32" s="761" t="s">
        <v>181</v>
      </c>
      <c r="V32" s="761"/>
      <c r="W32" s="761"/>
      <c r="X32" s="761"/>
      <c r="Y32" s="761"/>
      <c r="Z32" s="761"/>
      <c r="AA32" s="761"/>
      <c r="AB32" s="761"/>
      <c r="AC32" s="761"/>
      <c r="AD32" s="761"/>
      <c r="AE32" s="761"/>
      <c r="AF32" s="761"/>
      <c r="AG32" s="761"/>
      <c r="AH32" s="761"/>
      <c r="AI32" s="761"/>
      <c r="AJ32" s="761"/>
      <c r="AK32" s="761"/>
      <c r="AM32" s="761" t="s">
        <v>182</v>
      </c>
      <c r="AN32" s="761"/>
      <c r="AO32" s="761"/>
      <c r="AP32" s="761"/>
      <c r="AQ32" s="761"/>
      <c r="AR32" s="761"/>
      <c r="AS32" s="761"/>
      <c r="AT32" s="761"/>
      <c r="AU32" s="761"/>
      <c r="AV32" s="761"/>
      <c r="AW32" s="761"/>
      <c r="AX32" s="761"/>
      <c r="AY32" s="761"/>
      <c r="AZ32" s="761"/>
      <c r="BA32" s="761"/>
      <c r="BB32" s="761"/>
      <c r="BC32" s="761"/>
      <c r="BE32" s="761" t="s">
        <v>183</v>
      </c>
      <c r="BF32" s="761"/>
      <c r="BG32" s="761"/>
      <c r="BH32" s="761"/>
      <c r="BI32" s="761"/>
      <c r="BJ32" s="761"/>
      <c r="BK32" s="761"/>
      <c r="BL32" s="761"/>
      <c r="BM32" s="761"/>
      <c r="BN32" s="761"/>
      <c r="BO32" s="761"/>
      <c r="BP32" s="761"/>
      <c r="BQ32" s="761"/>
      <c r="BR32" s="761"/>
      <c r="BS32" s="761"/>
      <c r="BT32" s="761"/>
      <c r="BU32" s="761"/>
      <c r="BW32" s="761" t="s">
        <v>184</v>
      </c>
      <c r="BX32" s="761"/>
      <c r="BY32" s="761"/>
      <c r="BZ32" s="761"/>
      <c r="CA32" s="761"/>
      <c r="CB32" s="761"/>
      <c r="CC32" s="761"/>
      <c r="CD32" s="761"/>
      <c r="CE32" s="761"/>
      <c r="CF32" s="761"/>
      <c r="CG32" s="761"/>
      <c r="CH32" s="761"/>
      <c r="CI32" s="761"/>
      <c r="CJ32" s="761"/>
      <c r="CK32" s="761"/>
      <c r="CL32" s="761"/>
      <c r="CM32" s="761"/>
      <c r="CO32" s="761" t="s">
        <v>185</v>
      </c>
      <c r="CP32" s="761"/>
      <c r="CQ32" s="761"/>
      <c r="CR32" s="761"/>
      <c r="CS32" s="761"/>
      <c r="CT32" s="761"/>
      <c r="CU32" s="761"/>
      <c r="CV32" s="761"/>
      <c r="CW32" s="761"/>
      <c r="CX32" s="761"/>
      <c r="CY32" s="761"/>
      <c r="CZ32" s="761"/>
      <c r="DA32" s="761"/>
      <c r="DB32" s="761"/>
      <c r="DC32" s="761"/>
      <c r="DD32" s="761"/>
      <c r="DE32" s="761"/>
      <c r="DI32" s="189"/>
    </row>
    <row r="33" spans="1:113" ht="13.5" customHeight="1" x14ac:dyDescent="0.2">
      <c r="A33" s="163"/>
      <c r="B33" s="190"/>
      <c r="C33" s="753" t="s">
        <v>186</v>
      </c>
      <c r="D33" s="753"/>
      <c r="E33" s="752" t="s">
        <v>187</v>
      </c>
      <c r="F33" s="752"/>
      <c r="G33" s="752"/>
      <c r="H33" s="752"/>
      <c r="I33" s="752"/>
      <c r="J33" s="752"/>
      <c r="K33" s="752"/>
      <c r="L33" s="752"/>
      <c r="M33" s="752"/>
      <c r="N33" s="752"/>
      <c r="O33" s="752"/>
      <c r="P33" s="752"/>
      <c r="Q33" s="752"/>
      <c r="R33" s="752"/>
      <c r="S33" s="752"/>
      <c r="T33" s="167"/>
      <c r="U33" s="753" t="s">
        <v>186</v>
      </c>
      <c r="V33" s="753"/>
      <c r="W33" s="752" t="s">
        <v>187</v>
      </c>
      <c r="X33" s="752"/>
      <c r="Y33" s="752"/>
      <c r="Z33" s="752"/>
      <c r="AA33" s="752"/>
      <c r="AB33" s="752"/>
      <c r="AC33" s="752"/>
      <c r="AD33" s="752"/>
      <c r="AE33" s="752"/>
      <c r="AF33" s="752"/>
      <c r="AG33" s="752"/>
      <c r="AH33" s="752"/>
      <c r="AI33" s="752"/>
      <c r="AJ33" s="752"/>
      <c r="AK33" s="752"/>
      <c r="AL33" s="167"/>
      <c r="AM33" s="753" t="s">
        <v>186</v>
      </c>
      <c r="AN33" s="753"/>
      <c r="AO33" s="752" t="s">
        <v>187</v>
      </c>
      <c r="AP33" s="752"/>
      <c r="AQ33" s="752"/>
      <c r="AR33" s="752"/>
      <c r="AS33" s="752"/>
      <c r="AT33" s="752"/>
      <c r="AU33" s="752"/>
      <c r="AV33" s="752"/>
      <c r="AW33" s="752"/>
      <c r="AX33" s="752"/>
      <c r="AY33" s="752"/>
      <c r="AZ33" s="752"/>
      <c r="BA33" s="752"/>
      <c r="BB33" s="752"/>
      <c r="BC33" s="752"/>
      <c r="BD33" s="173"/>
      <c r="BE33" s="752" t="s">
        <v>188</v>
      </c>
      <c r="BF33" s="752"/>
      <c r="BG33" s="752" t="s">
        <v>189</v>
      </c>
      <c r="BH33" s="752"/>
      <c r="BI33" s="752"/>
      <c r="BJ33" s="752"/>
      <c r="BK33" s="752"/>
      <c r="BL33" s="752"/>
      <c r="BM33" s="752"/>
      <c r="BN33" s="752"/>
      <c r="BO33" s="752"/>
      <c r="BP33" s="752"/>
      <c r="BQ33" s="752"/>
      <c r="BR33" s="752"/>
      <c r="BS33" s="752"/>
      <c r="BT33" s="752"/>
      <c r="BU33" s="752"/>
      <c r="BV33" s="173"/>
      <c r="BW33" s="753" t="s">
        <v>188</v>
      </c>
      <c r="BX33" s="753"/>
      <c r="BY33" s="752" t="s">
        <v>190</v>
      </c>
      <c r="BZ33" s="752"/>
      <c r="CA33" s="752"/>
      <c r="CB33" s="752"/>
      <c r="CC33" s="752"/>
      <c r="CD33" s="752"/>
      <c r="CE33" s="752"/>
      <c r="CF33" s="752"/>
      <c r="CG33" s="752"/>
      <c r="CH33" s="752"/>
      <c r="CI33" s="752"/>
      <c r="CJ33" s="752"/>
      <c r="CK33" s="752"/>
      <c r="CL33" s="752"/>
      <c r="CM33" s="752"/>
      <c r="CN33" s="167"/>
      <c r="CO33" s="753" t="s">
        <v>186</v>
      </c>
      <c r="CP33" s="753"/>
      <c r="CQ33" s="752" t="s">
        <v>191</v>
      </c>
      <c r="CR33" s="752"/>
      <c r="CS33" s="752"/>
      <c r="CT33" s="752"/>
      <c r="CU33" s="752"/>
      <c r="CV33" s="752"/>
      <c r="CW33" s="752"/>
      <c r="CX33" s="752"/>
      <c r="CY33" s="752"/>
      <c r="CZ33" s="752"/>
      <c r="DA33" s="752"/>
      <c r="DB33" s="752"/>
      <c r="DC33" s="752"/>
      <c r="DD33" s="752"/>
      <c r="DE33" s="752"/>
      <c r="DF33" s="167"/>
      <c r="DG33" s="751" t="s">
        <v>192</v>
      </c>
      <c r="DH33" s="751"/>
      <c r="DI33" s="168"/>
    </row>
    <row r="34" spans="1:113" ht="32.25" customHeight="1" x14ac:dyDescent="0.2">
      <c r="A34" s="163"/>
      <c r="B34" s="190"/>
      <c r="C34" s="749">
        <f>IF(E34="","",1)</f>
        <v>1</v>
      </c>
      <c r="D34" s="749"/>
      <c r="E34" s="750" t="str">
        <f>IF('各会計、関係団体の財政状況及び健全化判断比率'!B7="","",'各会計、関係団体の財政状況及び健全化判断比率'!B7)</f>
        <v>一般会計</v>
      </c>
      <c r="F34" s="750"/>
      <c r="G34" s="750"/>
      <c r="H34" s="750"/>
      <c r="I34" s="750"/>
      <c r="J34" s="750"/>
      <c r="K34" s="750"/>
      <c r="L34" s="750"/>
      <c r="M34" s="750"/>
      <c r="N34" s="750"/>
      <c r="O34" s="750"/>
      <c r="P34" s="750"/>
      <c r="Q34" s="750"/>
      <c r="R34" s="750"/>
      <c r="S34" s="750"/>
      <c r="T34" s="163"/>
      <c r="U34" s="749">
        <f>IF(W34="","",MAX(C34:D43)+1)</f>
        <v>4</v>
      </c>
      <c r="V34" s="749"/>
      <c r="W34" s="750" t="str">
        <f>IF('各会計、関係団体の財政状況及び健全化判断比率'!B28="","",'各会計、関係団体の財政状況及び健全化判断比率'!B28)</f>
        <v>和気町国民健康保険特別会計</v>
      </c>
      <c r="X34" s="750"/>
      <c r="Y34" s="750"/>
      <c r="Z34" s="750"/>
      <c r="AA34" s="750"/>
      <c r="AB34" s="750"/>
      <c r="AC34" s="750"/>
      <c r="AD34" s="750"/>
      <c r="AE34" s="750"/>
      <c r="AF34" s="750"/>
      <c r="AG34" s="750"/>
      <c r="AH34" s="750"/>
      <c r="AI34" s="750"/>
      <c r="AJ34" s="750"/>
      <c r="AK34" s="750"/>
      <c r="AL34" s="163"/>
      <c r="AM34" s="749">
        <f>IF(AO34="","",MAX(C34:D43,U34:V43)+1)</f>
        <v>9</v>
      </c>
      <c r="AN34" s="749"/>
      <c r="AO34" s="750" t="str">
        <f>IF('各会計、関係団体の財政状況及び健全化判断比率'!B33="","",'各会計、関係団体の財政状況及び健全化判断比率'!B33)</f>
        <v>和気町上水道事業会計</v>
      </c>
      <c r="AP34" s="750"/>
      <c r="AQ34" s="750"/>
      <c r="AR34" s="750"/>
      <c r="AS34" s="750"/>
      <c r="AT34" s="750"/>
      <c r="AU34" s="750"/>
      <c r="AV34" s="750"/>
      <c r="AW34" s="750"/>
      <c r="AX34" s="750"/>
      <c r="AY34" s="750"/>
      <c r="AZ34" s="750"/>
      <c r="BA34" s="750"/>
      <c r="BB34" s="750"/>
      <c r="BC34" s="750"/>
      <c r="BD34" s="163"/>
      <c r="BE34" s="749">
        <f>IF(BG34="","",MAX(C34:D43,U34:V43,AM34:AN43)+1)</f>
        <v>12</v>
      </c>
      <c r="BF34" s="749"/>
      <c r="BG34" s="750" t="str">
        <f>IF('各会計、関係団体の財政状況及び健全化判断比率'!B36="","",'各会計、関係団体の財政状況及び健全化判断比率'!B36)</f>
        <v>和気町和気鵜飼谷温泉事業特別会計</v>
      </c>
      <c r="BH34" s="750"/>
      <c r="BI34" s="750"/>
      <c r="BJ34" s="750"/>
      <c r="BK34" s="750"/>
      <c r="BL34" s="750"/>
      <c r="BM34" s="750"/>
      <c r="BN34" s="750"/>
      <c r="BO34" s="750"/>
      <c r="BP34" s="750"/>
      <c r="BQ34" s="750"/>
      <c r="BR34" s="750"/>
      <c r="BS34" s="750"/>
      <c r="BT34" s="750"/>
      <c r="BU34" s="750"/>
      <c r="BV34" s="163"/>
      <c r="BW34" s="749">
        <f>IF(BY34="","",MAX(C34:D43,U34:V43,AM34:AN43,BE34:BF43)+1)</f>
        <v>14</v>
      </c>
      <c r="BX34" s="749"/>
      <c r="BY34" s="750" t="str">
        <f>IF('各会計、関係団体の財政状況及び健全化判断比率'!B68="","",'各会計、関係団体の財政状況及び健全化判断比率'!B68)</f>
        <v>東備消防組合</v>
      </c>
      <c r="BZ34" s="750"/>
      <c r="CA34" s="750"/>
      <c r="CB34" s="750"/>
      <c r="CC34" s="750"/>
      <c r="CD34" s="750"/>
      <c r="CE34" s="750"/>
      <c r="CF34" s="750"/>
      <c r="CG34" s="750"/>
      <c r="CH34" s="750"/>
      <c r="CI34" s="750"/>
      <c r="CJ34" s="750"/>
      <c r="CK34" s="750"/>
      <c r="CL34" s="750"/>
      <c r="CM34" s="750"/>
      <c r="CN34" s="163"/>
      <c r="CO34" s="749" t="str">
        <f>IF(CQ34="","",MAX(C34:D43,U34:V43,AM34:AN43,BE34:BF43,BW34:BX43)+1)</f>
        <v/>
      </c>
      <c r="CP34" s="749"/>
      <c r="CQ34" s="750" t="str">
        <f>IF('各会計、関係団体の財政状況及び健全化判断比率'!BS7="","",'各会計、関係団体の財政状況及び健全化判断比率'!BS7)</f>
        <v/>
      </c>
      <c r="CR34" s="750"/>
      <c r="CS34" s="750"/>
      <c r="CT34" s="750"/>
      <c r="CU34" s="750"/>
      <c r="CV34" s="750"/>
      <c r="CW34" s="750"/>
      <c r="CX34" s="750"/>
      <c r="CY34" s="750"/>
      <c r="CZ34" s="750"/>
      <c r="DA34" s="750"/>
      <c r="DB34" s="750"/>
      <c r="DC34" s="750"/>
      <c r="DD34" s="750"/>
      <c r="DE34" s="750"/>
      <c r="DG34" s="747" t="str">
        <f>IF('各会計、関係団体の財政状況及び健全化判断比率'!BR7="","",'各会計、関係団体の財政状況及び健全化判断比率'!BR7)</f>
        <v/>
      </c>
      <c r="DH34" s="747"/>
      <c r="DI34" s="168"/>
    </row>
    <row r="35" spans="1:113" ht="32.25" customHeight="1" x14ac:dyDescent="0.2">
      <c r="A35" s="163"/>
      <c r="B35" s="190"/>
      <c r="C35" s="749">
        <f>IF(E35="","",C34+1)</f>
        <v>2</v>
      </c>
      <c r="D35" s="749"/>
      <c r="E35" s="750" t="str">
        <f>IF('各会計、関係団体の財政状況及び健全化判断比率'!B8="","",'各会計、関係団体の財政状況及び健全化判断比率'!B8)</f>
        <v>和気町住宅新築資金等貸付事業特別会計</v>
      </c>
      <c r="F35" s="750"/>
      <c r="G35" s="750"/>
      <c r="H35" s="750"/>
      <c r="I35" s="750"/>
      <c r="J35" s="750"/>
      <c r="K35" s="750"/>
      <c r="L35" s="750"/>
      <c r="M35" s="750"/>
      <c r="N35" s="750"/>
      <c r="O35" s="750"/>
      <c r="P35" s="750"/>
      <c r="Q35" s="750"/>
      <c r="R35" s="750"/>
      <c r="S35" s="750"/>
      <c r="T35" s="163"/>
      <c r="U35" s="749">
        <f>IF(W35="","",U34+1)</f>
        <v>5</v>
      </c>
      <c r="V35" s="749"/>
      <c r="W35" s="750" t="str">
        <f>IF('各会計、関係団体の財政状況及び健全化判断比率'!B29="","",'各会計、関係団体の財政状況及び健全化判断比率'!B29)</f>
        <v>和気町国民健康保険診療所特別会計</v>
      </c>
      <c r="X35" s="750"/>
      <c r="Y35" s="750"/>
      <c r="Z35" s="750"/>
      <c r="AA35" s="750"/>
      <c r="AB35" s="750"/>
      <c r="AC35" s="750"/>
      <c r="AD35" s="750"/>
      <c r="AE35" s="750"/>
      <c r="AF35" s="750"/>
      <c r="AG35" s="750"/>
      <c r="AH35" s="750"/>
      <c r="AI35" s="750"/>
      <c r="AJ35" s="750"/>
      <c r="AK35" s="750"/>
      <c r="AL35" s="163"/>
      <c r="AM35" s="749">
        <f t="shared" ref="AM35:AM43" si="0">IF(AO35="","",AM34+1)</f>
        <v>10</v>
      </c>
      <c r="AN35" s="749"/>
      <c r="AO35" s="750" t="str">
        <f>IF('各会計、関係団体の財政状況及び健全化判断比率'!B34="","",'各会計、関係団体の財政状況及び健全化判断比率'!B34)</f>
        <v>和気町簡易水道事業会計</v>
      </c>
      <c r="AP35" s="750"/>
      <c r="AQ35" s="750"/>
      <c r="AR35" s="750"/>
      <c r="AS35" s="750"/>
      <c r="AT35" s="750"/>
      <c r="AU35" s="750"/>
      <c r="AV35" s="750"/>
      <c r="AW35" s="750"/>
      <c r="AX35" s="750"/>
      <c r="AY35" s="750"/>
      <c r="AZ35" s="750"/>
      <c r="BA35" s="750"/>
      <c r="BB35" s="750"/>
      <c r="BC35" s="750"/>
      <c r="BD35" s="163"/>
      <c r="BE35" s="749">
        <f t="shared" ref="BE35:BE43" si="1">IF(BG35="","",BE34+1)</f>
        <v>13</v>
      </c>
      <c r="BF35" s="749"/>
      <c r="BG35" s="750" t="str">
        <f>IF('各会計、関係団体の財政状況及び健全化判断比率'!B37="","",'各会計、関係団体の財政状況及び健全化判断比率'!B37)</f>
        <v>和気町地域開発事業特別会計</v>
      </c>
      <c r="BH35" s="750"/>
      <c r="BI35" s="750"/>
      <c r="BJ35" s="750"/>
      <c r="BK35" s="750"/>
      <c r="BL35" s="750"/>
      <c r="BM35" s="750"/>
      <c r="BN35" s="750"/>
      <c r="BO35" s="750"/>
      <c r="BP35" s="750"/>
      <c r="BQ35" s="750"/>
      <c r="BR35" s="750"/>
      <c r="BS35" s="750"/>
      <c r="BT35" s="750"/>
      <c r="BU35" s="750"/>
      <c r="BV35" s="163"/>
      <c r="BW35" s="749">
        <f t="shared" ref="BW35:BW43" si="2">IF(BY35="","",BW34+1)</f>
        <v>15</v>
      </c>
      <c r="BX35" s="749"/>
      <c r="BY35" s="750" t="str">
        <f>IF('各会計、関係団体の財政状況及び健全化判断比率'!B69="","",'各会計、関係団体の財政状況及び健全化判断比率'!B69)</f>
        <v>和気北部衛生施設組合</v>
      </c>
      <c r="BZ35" s="750"/>
      <c r="CA35" s="750"/>
      <c r="CB35" s="750"/>
      <c r="CC35" s="750"/>
      <c r="CD35" s="750"/>
      <c r="CE35" s="750"/>
      <c r="CF35" s="750"/>
      <c r="CG35" s="750"/>
      <c r="CH35" s="750"/>
      <c r="CI35" s="750"/>
      <c r="CJ35" s="750"/>
      <c r="CK35" s="750"/>
      <c r="CL35" s="750"/>
      <c r="CM35" s="750"/>
      <c r="CN35" s="163"/>
      <c r="CO35" s="749" t="str">
        <f t="shared" ref="CO35:CO43" si="3">IF(CQ35="","",CO34+1)</f>
        <v/>
      </c>
      <c r="CP35" s="749"/>
      <c r="CQ35" s="750" t="str">
        <f>IF('各会計、関係団体の財政状況及び健全化判断比率'!BS8="","",'各会計、関係団体の財政状況及び健全化判断比率'!BS8)</f>
        <v/>
      </c>
      <c r="CR35" s="750"/>
      <c r="CS35" s="750"/>
      <c r="CT35" s="750"/>
      <c r="CU35" s="750"/>
      <c r="CV35" s="750"/>
      <c r="CW35" s="750"/>
      <c r="CX35" s="750"/>
      <c r="CY35" s="750"/>
      <c r="CZ35" s="750"/>
      <c r="DA35" s="750"/>
      <c r="DB35" s="750"/>
      <c r="DC35" s="750"/>
      <c r="DD35" s="750"/>
      <c r="DE35" s="750"/>
      <c r="DG35" s="747" t="str">
        <f>IF('各会計、関係団体の財政状況及び健全化判断比率'!BR8="","",'各会計、関係団体の財政状況及び健全化判断比率'!BR8)</f>
        <v/>
      </c>
      <c r="DH35" s="747"/>
      <c r="DI35" s="168"/>
    </row>
    <row r="36" spans="1:113" ht="32.25" customHeight="1" x14ac:dyDescent="0.2">
      <c r="A36" s="163"/>
      <c r="B36" s="190"/>
      <c r="C36" s="749">
        <f>IF(E36="","",C35+1)</f>
        <v>3</v>
      </c>
      <c r="D36" s="749"/>
      <c r="E36" s="750" t="str">
        <f>IF('各会計、関係団体の財政状況及び健全化判断比率'!B9="","",'各会計、関係団体の財政状況及び健全化判断比率'!B9)</f>
        <v>和気町ごみ焼却施設解体事業特別会計</v>
      </c>
      <c r="F36" s="750"/>
      <c r="G36" s="750"/>
      <c r="H36" s="750"/>
      <c r="I36" s="750"/>
      <c r="J36" s="750"/>
      <c r="K36" s="750"/>
      <c r="L36" s="750"/>
      <c r="M36" s="750"/>
      <c r="N36" s="750"/>
      <c r="O36" s="750"/>
      <c r="P36" s="750"/>
      <c r="Q36" s="750"/>
      <c r="R36" s="750"/>
      <c r="S36" s="750"/>
      <c r="T36" s="163"/>
      <c r="U36" s="749">
        <f t="shared" ref="U36:U43" si="4">IF(W36="","",U35+1)</f>
        <v>6</v>
      </c>
      <c r="V36" s="749"/>
      <c r="W36" s="750" t="str">
        <f>IF('各会計、関係団体の財政状況及び健全化判断比率'!B30="","",'各会計、関係団体の財政状況及び健全化判断比率'!B30)</f>
        <v>和気町介護保険事業特別会計</v>
      </c>
      <c r="X36" s="750"/>
      <c r="Y36" s="750"/>
      <c r="Z36" s="750"/>
      <c r="AA36" s="750"/>
      <c r="AB36" s="750"/>
      <c r="AC36" s="750"/>
      <c r="AD36" s="750"/>
      <c r="AE36" s="750"/>
      <c r="AF36" s="750"/>
      <c r="AG36" s="750"/>
      <c r="AH36" s="750"/>
      <c r="AI36" s="750"/>
      <c r="AJ36" s="750"/>
      <c r="AK36" s="750"/>
      <c r="AL36" s="163"/>
      <c r="AM36" s="749">
        <f t="shared" si="0"/>
        <v>11</v>
      </c>
      <c r="AN36" s="749"/>
      <c r="AO36" s="750" t="str">
        <f>IF('各会計、関係団体の財政状況及び健全化判断比率'!B35="","",'各会計、関係団体の財政状況及び健全化判断比率'!B35)</f>
        <v>和気町下水道事業会計</v>
      </c>
      <c r="AP36" s="750"/>
      <c r="AQ36" s="750"/>
      <c r="AR36" s="750"/>
      <c r="AS36" s="750"/>
      <c r="AT36" s="750"/>
      <c r="AU36" s="750"/>
      <c r="AV36" s="750"/>
      <c r="AW36" s="750"/>
      <c r="AX36" s="750"/>
      <c r="AY36" s="750"/>
      <c r="AZ36" s="750"/>
      <c r="BA36" s="750"/>
      <c r="BB36" s="750"/>
      <c r="BC36" s="750"/>
      <c r="BD36" s="163"/>
      <c r="BE36" s="749" t="str">
        <f t="shared" si="1"/>
        <v/>
      </c>
      <c r="BF36" s="749"/>
      <c r="BG36" s="750"/>
      <c r="BH36" s="750"/>
      <c r="BI36" s="750"/>
      <c r="BJ36" s="750"/>
      <c r="BK36" s="750"/>
      <c r="BL36" s="750"/>
      <c r="BM36" s="750"/>
      <c r="BN36" s="750"/>
      <c r="BO36" s="750"/>
      <c r="BP36" s="750"/>
      <c r="BQ36" s="750"/>
      <c r="BR36" s="750"/>
      <c r="BS36" s="750"/>
      <c r="BT36" s="750"/>
      <c r="BU36" s="750"/>
      <c r="BV36" s="163"/>
      <c r="BW36" s="749">
        <f t="shared" si="2"/>
        <v>16</v>
      </c>
      <c r="BX36" s="749"/>
      <c r="BY36" s="750" t="str">
        <f>IF('各会計、関係団体の財政状況及び健全化判断比率'!B70="","",'各会計、関係団体の財政状況及び健全化判断比率'!B70)</f>
        <v>和気・赤磐し尿処理施設一部事務組合</v>
      </c>
      <c r="BZ36" s="750"/>
      <c r="CA36" s="750"/>
      <c r="CB36" s="750"/>
      <c r="CC36" s="750"/>
      <c r="CD36" s="750"/>
      <c r="CE36" s="750"/>
      <c r="CF36" s="750"/>
      <c r="CG36" s="750"/>
      <c r="CH36" s="750"/>
      <c r="CI36" s="750"/>
      <c r="CJ36" s="750"/>
      <c r="CK36" s="750"/>
      <c r="CL36" s="750"/>
      <c r="CM36" s="750"/>
      <c r="CN36" s="163"/>
      <c r="CO36" s="749" t="str">
        <f t="shared" si="3"/>
        <v/>
      </c>
      <c r="CP36" s="749"/>
      <c r="CQ36" s="750" t="str">
        <f>IF('各会計、関係団体の財政状況及び健全化判断比率'!BS9="","",'各会計、関係団体の財政状況及び健全化判断比率'!BS9)</f>
        <v/>
      </c>
      <c r="CR36" s="750"/>
      <c r="CS36" s="750"/>
      <c r="CT36" s="750"/>
      <c r="CU36" s="750"/>
      <c r="CV36" s="750"/>
      <c r="CW36" s="750"/>
      <c r="CX36" s="750"/>
      <c r="CY36" s="750"/>
      <c r="CZ36" s="750"/>
      <c r="DA36" s="750"/>
      <c r="DB36" s="750"/>
      <c r="DC36" s="750"/>
      <c r="DD36" s="750"/>
      <c r="DE36" s="750"/>
      <c r="DG36" s="747" t="str">
        <f>IF('各会計、関係団体の財政状況及び健全化判断比率'!BR9="","",'各会計、関係団体の財政状況及び健全化判断比率'!BR9)</f>
        <v/>
      </c>
      <c r="DH36" s="747"/>
      <c r="DI36" s="168"/>
    </row>
    <row r="37" spans="1:113" ht="32.25" customHeight="1" x14ac:dyDescent="0.2">
      <c r="A37" s="163"/>
      <c r="B37" s="190"/>
      <c r="C37" s="749" t="str">
        <f>IF(E37="","",C36+1)</f>
        <v/>
      </c>
      <c r="D37" s="749"/>
      <c r="E37" s="750" t="str">
        <f>IF('各会計、関係団体の財政状況及び健全化判断比率'!B10="","",'各会計、関係団体の財政状況及び健全化判断比率'!B10)</f>
        <v/>
      </c>
      <c r="F37" s="750"/>
      <c r="G37" s="750"/>
      <c r="H37" s="750"/>
      <c r="I37" s="750"/>
      <c r="J37" s="750"/>
      <c r="K37" s="750"/>
      <c r="L37" s="750"/>
      <c r="M37" s="750"/>
      <c r="N37" s="750"/>
      <c r="O37" s="750"/>
      <c r="P37" s="750"/>
      <c r="Q37" s="750"/>
      <c r="R37" s="750"/>
      <c r="S37" s="750"/>
      <c r="T37" s="163"/>
      <c r="U37" s="749">
        <f t="shared" si="4"/>
        <v>7</v>
      </c>
      <c r="V37" s="749"/>
      <c r="W37" s="750" t="str">
        <f>IF('各会計、関係団体の財政状況及び健全化判断比率'!B31="","",'各会計、関係団体の財政状況及び健全化判断比率'!B31)</f>
        <v>和気町後期高齢者医療特別会計</v>
      </c>
      <c r="X37" s="750"/>
      <c r="Y37" s="750"/>
      <c r="Z37" s="750"/>
      <c r="AA37" s="750"/>
      <c r="AB37" s="750"/>
      <c r="AC37" s="750"/>
      <c r="AD37" s="750"/>
      <c r="AE37" s="750"/>
      <c r="AF37" s="750"/>
      <c r="AG37" s="750"/>
      <c r="AH37" s="750"/>
      <c r="AI37" s="750"/>
      <c r="AJ37" s="750"/>
      <c r="AK37" s="750"/>
      <c r="AL37" s="163"/>
      <c r="AM37" s="749" t="str">
        <f t="shared" si="0"/>
        <v/>
      </c>
      <c r="AN37" s="749"/>
      <c r="AO37" s="750"/>
      <c r="AP37" s="750"/>
      <c r="AQ37" s="750"/>
      <c r="AR37" s="750"/>
      <c r="AS37" s="750"/>
      <c r="AT37" s="750"/>
      <c r="AU37" s="750"/>
      <c r="AV37" s="750"/>
      <c r="AW37" s="750"/>
      <c r="AX37" s="750"/>
      <c r="AY37" s="750"/>
      <c r="AZ37" s="750"/>
      <c r="BA37" s="750"/>
      <c r="BB37" s="750"/>
      <c r="BC37" s="750"/>
      <c r="BD37" s="163"/>
      <c r="BE37" s="749" t="str">
        <f t="shared" si="1"/>
        <v/>
      </c>
      <c r="BF37" s="749"/>
      <c r="BG37" s="750"/>
      <c r="BH37" s="750"/>
      <c r="BI37" s="750"/>
      <c r="BJ37" s="750"/>
      <c r="BK37" s="750"/>
      <c r="BL37" s="750"/>
      <c r="BM37" s="750"/>
      <c r="BN37" s="750"/>
      <c r="BO37" s="750"/>
      <c r="BP37" s="750"/>
      <c r="BQ37" s="750"/>
      <c r="BR37" s="750"/>
      <c r="BS37" s="750"/>
      <c r="BT37" s="750"/>
      <c r="BU37" s="750"/>
      <c r="BV37" s="163"/>
      <c r="BW37" s="749">
        <f t="shared" si="2"/>
        <v>17</v>
      </c>
      <c r="BX37" s="749"/>
      <c r="BY37" s="750" t="str">
        <f>IF('各会計、関係団体の財政状況及び健全化判断比率'!B71="","",'各会計、関係団体の財政状況及び健全化判断比率'!B71)</f>
        <v>和気老人ホーム組合</v>
      </c>
      <c r="BZ37" s="750"/>
      <c r="CA37" s="750"/>
      <c r="CB37" s="750"/>
      <c r="CC37" s="750"/>
      <c r="CD37" s="750"/>
      <c r="CE37" s="750"/>
      <c r="CF37" s="750"/>
      <c r="CG37" s="750"/>
      <c r="CH37" s="750"/>
      <c r="CI37" s="750"/>
      <c r="CJ37" s="750"/>
      <c r="CK37" s="750"/>
      <c r="CL37" s="750"/>
      <c r="CM37" s="750"/>
      <c r="CN37" s="163"/>
      <c r="CO37" s="749" t="str">
        <f t="shared" si="3"/>
        <v/>
      </c>
      <c r="CP37" s="749"/>
      <c r="CQ37" s="750" t="str">
        <f>IF('各会計、関係団体の財政状況及び健全化判断比率'!BS10="","",'各会計、関係団体の財政状況及び健全化判断比率'!BS10)</f>
        <v/>
      </c>
      <c r="CR37" s="750"/>
      <c r="CS37" s="750"/>
      <c r="CT37" s="750"/>
      <c r="CU37" s="750"/>
      <c r="CV37" s="750"/>
      <c r="CW37" s="750"/>
      <c r="CX37" s="750"/>
      <c r="CY37" s="750"/>
      <c r="CZ37" s="750"/>
      <c r="DA37" s="750"/>
      <c r="DB37" s="750"/>
      <c r="DC37" s="750"/>
      <c r="DD37" s="750"/>
      <c r="DE37" s="750"/>
      <c r="DG37" s="747" t="str">
        <f>IF('各会計、関係団体の財政状況及び健全化判断比率'!BR10="","",'各会計、関係団体の財政状況及び健全化判断比率'!BR10)</f>
        <v/>
      </c>
      <c r="DH37" s="747"/>
      <c r="DI37" s="168"/>
    </row>
    <row r="38" spans="1:113" ht="32.25" customHeight="1" x14ac:dyDescent="0.2">
      <c r="A38" s="163"/>
      <c r="B38" s="190"/>
      <c r="C38" s="749" t="str">
        <f t="shared" ref="C38:C43" si="5">IF(E38="","",C37+1)</f>
        <v/>
      </c>
      <c r="D38" s="749"/>
      <c r="E38" s="750" t="str">
        <f>IF('各会計、関係団体の財政状況及び健全化判断比率'!B11="","",'各会計、関係団体の財政状況及び健全化判断比率'!B11)</f>
        <v/>
      </c>
      <c r="F38" s="750"/>
      <c r="G38" s="750"/>
      <c r="H38" s="750"/>
      <c r="I38" s="750"/>
      <c r="J38" s="750"/>
      <c r="K38" s="750"/>
      <c r="L38" s="750"/>
      <c r="M38" s="750"/>
      <c r="N38" s="750"/>
      <c r="O38" s="750"/>
      <c r="P38" s="750"/>
      <c r="Q38" s="750"/>
      <c r="R38" s="750"/>
      <c r="S38" s="750"/>
      <c r="T38" s="163"/>
      <c r="U38" s="749">
        <f t="shared" si="4"/>
        <v>8</v>
      </c>
      <c r="V38" s="749"/>
      <c r="W38" s="750" t="str">
        <f>IF('各会計、関係団体の財政状況及び健全化判断比率'!B32="","",'各会計、関係団体の財政状況及び健全化判断比率'!B32)</f>
        <v>和気町駐車場事業特別会計</v>
      </c>
      <c r="X38" s="750"/>
      <c r="Y38" s="750"/>
      <c r="Z38" s="750"/>
      <c r="AA38" s="750"/>
      <c r="AB38" s="750"/>
      <c r="AC38" s="750"/>
      <c r="AD38" s="750"/>
      <c r="AE38" s="750"/>
      <c r="AF38" s="750"/>
      <c r="AG38" s="750"/>
      <c r="AH38" s="750"/>
      <c r="AI38" s="750"/>
      <c r="AJ38" s="750"/>
      <c r="AK38" s="750"/>
      <c r="AL38" s="163"/>
      <c r="AM38" s="749" t="str">
        <f t="shared" si="0"/>
        <v/>
      </c>
      <c r="AN38" s="749"/>
      <c r="AO38" s="750"/>
      <c r="AP38" s="750"/>
      <c r="AQ38" s="750"/>
      <c r="AR38" s="750"/>
      <c r="AS38" s="750"/>
      <c r="AT38" s="750"/>
      <c r="AU38" s="750"/>
      <c r="AV38" s="750"/>
      <c r="AW38" s="750"/>
      <c r="AX38" s="750"/>
      <c r="AY38" s="750"/>
      <c r="AZ38" s="750"/>
      <c r="BA38" s="750"/>
      <c r="BB38" s="750"/>
      <c r="BC38" s="750"/>
      <c r="BD38" s="163"/>
      <c r="BE38" s="749" t="str">
        <f t="shared" si="1"/>
        <v/>
      </c>
      <c r="BF38" s="749"/>
      <c r="BG38" s="750"/>
      <c r="BH38" s="750"/>
      <c r="BI38" s="750"/>
      <c r="BJ38" s="750"/>
      <c r="BK38" s="750"/>
      <c r="BL38" s="750"/>
      <c r="BM38" s="750"/>
      <c r="BN38" s="750"/>
      <c r="BO38" s="750"/>
      <c r="BP38" s="750"/>
      <c r="BQ38" s="750"/>
      <c r="BR38" s="750"/>
      <c r="BS38" s="750"/>
      <c r="BT38" s="750"/>
      <c r="BU38" s="750"/>
      <c r="BV38" s="163"/>
      <c r="BW38" s="749">
        <f t="shared" si="2"/>
        <v>18</v>
      </c>
      <c r="BX38" s="749"/>
      <c r="BY38" s="750" t="str">
        <f>IF('各会計、関係団体の財政状況及び健全化判断比率'!B72="","",'各会計、関係団体の財政状況及び健全化判断比率'!B72)</f>
        <v>田原用水組合</v>
      </c>
      <c r="BZ38" s="750"/>
      <c r="CA38" s="750"/>
      <c r="CB38" s="750"/>
      <c r="CC38" s="750"/>
      <c r="CD38" s="750"/>
      <c r="CE38" s="750"/>
      <c r="CF38" s="750"/>
      <c r="CG38" s="750"/>
      <c r="CH38" s="750"/>
      <c r="CI38" s="750"/>
      <c r="CJ38" s="750"/>
      <c r="CK38" s="750"/>
      <c r="CL38" s="750"/>
      <c r="CM38" s="750"/>
      <c r="CN38" s="163"/>
      <c r="CO38" s="749" t="str">
        <f t="shared" si="3"/>
        <v/>
      </c>
      <c r="CP38" s="749"/>
      <c r="CQ38" s="750" t="str">
        <f>IF('各会計、関係団体の財政状況及び健全化判断比率'!BS11="","",'各会計、関係団体の財政状況及び健全化判断比率'!BS11)</f>
        <v/>
      </c>
      <c r="CR38" s="750"/>
      <c r="CS38" s="750"/>
      <c r="CT38" s="750"/>
      <c r="CU38" s="750"/>
      <c r="CV38" s="750"/>
      <c r="CW38" s="750"/>
      <c r="CX38" s="750"/>
      <c r="CY38" s="750"/>
      <c r="CZ38" s="750"/>
      <c r="DA38" s="750"/>
      <c r="DB38" s="750"/>
      <c r="DC38" s="750"/>
      <c r="DD38" s="750"/>
      <c r="DE38" s="750"/>
      <c r="DG38" s="747" t="str">
        <f>IF('各会計、関係団体の財政状況及び健全化判断比率'!BR11="","",'各会計、関係団体の財政状況及び健全化判断比率'!BR11)</f>
        <v/>
      </c>
      <c r="DH38" s="747"/>
      <c r="DI38" s="168"/>
    </row>
    <row r="39" spans="1:113" ht="32.25" customHeight="1" x14ac:dyDescent="0.2">
      <c r="A39" s="163"/>
      <c r="B39" s="190"/>
      <c r="C39" s="749" t="str">
        <f t="shared" si="5"/>
        <v/>
      </c>
      <c r="D39" s="749"/>
      <c r="E39" s="750" t="str">
        <f>IF('各会計、関係団体の財政状況及び健全化判断比率'!B12="","",'各会計、関係団体の財政状況及び健全化判断比率'!B12)</f>
        <v/>
      </c>
      <c r="F39" s="750"/>
      <c r="G39" s="750"/>
      <c r="H39" s="750"/>
      <c r="I39" s="750"/>
      <c r="J39" s="750"/>
      <c r="K39" s="750"/>
      <c r="L39" s="750"/>
      <c r="M39" s="750"/>
      <c r="N39" s="750"/>
      <c r="O39" s="750"/>
      <c r="P39" s="750"/>
      <c r="Q39" s="750"/>
      <c r="R39" s="750"/>
      <c r="S39" s="750"/>
      <c r="T39" s="163"/>
      <c r="U39" s="749" t="str">
        <f t="shared" si="4"/>
        <v/>
      </c>
      <c r="V39" s="749"/>
      <c r="W39" s="750"/>
      <c r="X39" s="750"/>
      <c r="Y39" s="750"/>
      <c r="Z39" s="750"/>
      <c r="AA39" s="750"/>
      <c r="AB39" s="750"/>
      <c r="AC39" s="750"/>
      <c r="AD39" s="750"/>
      <c r="AE39" s="750"/>
      <c r="AF39" s="750"/>
      <c r="AG39" s="750"/>
      <c r="AH39" s="750"/>
      <c r="AI39" s="750"/>
      <c r="AJ39" s="750"/>
      <c r="AK39" s="750"/>
      <c r="AL39" s="163"/>
      <c r="AM39" s="749" t="str">
        <f t="shared" si="0"/>
        <v/>
      </c>
      <c r="AN39" s="749"/>
      <c r="AO39" s="750"/>
      <c r="AP39" s="750"/>
      <c r="AQ39" s="750"/>
      <c r="AR39" s="750"/>
      <c r="AS39" s="750"/>
      <c r="AT39" s="750"/>
      <c r="AU39" s="750"/>
      <c r="AV39" s="750"/>
      <c r="AW39" s="750"/>
      <c r="AX39" s="750"/>
      <c r="AY39" s="750"/>
      <c r="AZ39" s="750"/>
      <c r="BA39" s="750"/>
      <c r="BB39" s="750"/>
      <c r="BC39" s="750"/>
      <c r="BD39" s="163"/>
      <c r="BE39" s="749" t="str">
        <f t="shared" si="1"/>
        <v/>
      </c>
      <c r="BF39" s="749"/>
      <c r="BG39" s="750"/>
      <c r="BH39" s="750"/>
      <c r="BI39" s="750"/>
      <c r="BJ39" s="750"/>
      <c r="BK39" s="750"/>
      <c r="BL39" s="750"/>
      <c r="BM39" s="750"/>
      <c r="BN39" s="750"/>
      <c r="BO39" s="750"/>
      <c r="BP39" s="750"/>
      <c r="BQ39" s="750"/>
      <c r="BR39" s="750"/>
      <c r="BS39" s="750"/>
      <c r="BT39" s="750"/>
      <c r="BU39" s="750"/>
      <c r="BV39" s="163"/>
      <c r="BW39" s="749">
        <f t="shared" si="2"/>
        <v>19</v>
      </c>
      <c r="BX39" s="749"/>
      <c r="BY39" s="750" t="str">
        <f>IF('各会計、関係団体の財政状況及び健全化判断比率'!B73="","",'各会計、関係団体の財政状況及び健全化判断比率'!B73)</f>
        <v>岡山県広域水道企業団</v>
      </c>
      <c r="BZ39" s="750"/>
      <c r="CA39" s="750"/>
      <c r="CB39" s="750"/>
      <c r="CC39" s="750"/>
      <c r="CD39" s="750"/>
      <c r="CE39" s="750"/>
      <c r="CF39" s="750"/>
      <c r="CG39" s="750"/>
      <c r="CH39" s="750"/>
      <c r="CI39" s="750"/>
      <c r="CJ39" s="750"/>
      <c r="CK39" s="750"/>
      <c r="CL39" s="750"/>
      <c r="CM39" s="750"/>
      <c r="CN39" s="163"/>
      <c r="CO39" s="749" t="str">
        <f t="shared" si="3"/>
        <v/>
      </c>
      <c r="CP39" s="749"/>
      <c r="CQ39" s="750" t="str">
        <f>IF('各会計、関係団体の財政状況及び健全化判断比率'!BS12="","",'各会計、関係団体の財政状況及び健全化判断比率'!BS12)</f>
        <v/>
      </c>
      <c r="CR39" s="750"/>
      <c r="CS39" s="750"/>
      <c r="CT39" s="750"/>
      <c r="CU39" s="750"/>
      <c r="CV39" s="750"/>
      <c r="CW39" s="750"/>
      <c r="CX39" s="750"/>
      <c r="CY39" s="750"/>
      <c r="CZ39" s="750"/>
      <c r="DA39" s="750"/>
      <c r="DB39" s="750"/>
      <c r="DC39" s="750"/>
      <c r="DD39" s="750"/>
      <c r="DE39" s="750"/>
      <c r="DG39" s="747" t="str">
        <f>IF('各会計、関係団体の財政状況及び健全化判断比率'!BR12="","",'各会計、関係団体の財政状況及び健全化判断比率'!BR12)</f>
        <v/>
      </c>
      <c r="DH39" s="747"/>
      <c r="DI39" s="168"/>
    </row>
    <row r="40" spans="1:113" ht="32.25" customHeight="1" x14ac:dyDescent="0.2">
      <c r="A40" s="163"/>
      <c r="B40" s="190"/>
      <c r="C40" s="749" t="str">
        <f t="shared" si="5"/>
        <v/>
      </c>
      <c r="D40" s="749"/>
      <c r="E40" s="750" t="str">
        <f>IF('各会計、関係団体の財政状況及び健全化判断比率'!B13="","",'各会計、関係団体の財政状況及び健全化判断比率'!B13)</f>
        <v/>
      </c>
      <c r="F40" s="750"/>
      <c r="G40" s="750"/>
      <c r="H40" s="750"/>
      <c r="I40" s="750"/>
      <c r="J40" s="750"/>
      <c r="K40" s="750"/>
      <c r="L40" s="750"/>
      <c r="M40" s="750"/>
      <c r="N40" s="750"/>
      <c r="O40" s="750"/>
      <c r="P40" s="750"/>
      <c r="Q40" s="750"/>
      <c r="R40" s="750"/>
      <c r="S40" s="750"/>
      <c r="T40" s="163"/>
      <c r="U40" s="749" t="str">
        <f t="shared" si="4"/>
        <v/>
      </c>
      <c r="V40" s="749"/>
      <c r="W40" s="750"/>
      <c r="X40" s="750"/>
      <c r="Y40" s="750"/>
      <c r="Z40" s="750"/>
      <c r="AA40" s="750"/>
      <c r="AB40" s="750"/>
      <c r="AC40" s="750"/>
      <c r="AD40" s="750"/>
      <c r="AE40" s="750"/>
      <c r="AF40" s="750"/>
      <c r="AG40" s="750"/>
      <c r="AH40" s="750"/>
      <c r="AI40" s="750"/>
      <c r="AJ40" s="750"/>
      <c r="AK40" s="750"/>
      <c r="AL40" s="163"/>
      <c r="AM40" s="749" t="str">
        <f t="shared" si="0"/>
        <v/>
      </c>
      <c r="AN40" s="749"/>
      <c r="AO40" s="750"/>
      <c r="AP40" s="750"/>
      <c r="AQ40" s="750"/>
      <c r="AR40" s="750"/>
      <c r="AS40" s="750"/>
      <c r="AT40" s="750"/>
      <c r="AU40" s="750"/>
      <c r="AV40" s="750"/>
      <c r="AW40" s="750"/>
      <c r="AX40" s="750"/>
      <c r="AY40" s="750"/>
      <c r="AZ40" s="750"/>
      <c r="BA40" s="750"/>
      <c r="BB40" s="750"/>
      <c r="BC40" s="750"/>
      <c r="BD40" s="163"/>
      <c r="BE40" s="749" t="str">
        <f t="shared" si="1"/>
        <v/>
      </c>
      <c r="BF40" s="749"/>
      <c r="BG40" s="750"/>
      <c r="BH40" s="750"/>
      <c r="BI40" s="750"/>
      <c r="BJ40" s="750"/>
      <c r="BK40" s="750"/>
      <c r="BL40" s="750"/>
      <c r="BM40" s="750"/>
      <c r="BN40" s="750"/>
      <c r="BO40" s="750"/>
      <c r="BP40" s="750"/>
      <c r="BQ40" s="750"/>
      <c r="BR40" s="750"/>
      <c r="BS40" s="750"/>
      <c r="BT40" s="750"/>
      <c r="BU40" s="750"/>
      <c r="BV40" s="163"/>
      <c r="BW40" s="749">
        <f t="shared" si="2"/>
        <v>20</v>
      </c>
      <c r="BX40" s="749"/>
      <c r="BY40" s="750" t="str">
        <f>IF('各会計、関係団体の財政状況及び健全化判断比率'!B74="","",'各会計、関係団体の財政状況及び健全化判断比率'!B74)</f>
        <v>岡山県後期高齢者医療広域連合一般会計</v>
      </c>
      <c r="BZ40" s="750"/>
      <c r="CA40" s="750"/>
      <c r="CB40" s="750"/>
      <c r="CC40" s="750"/>
      <c r="CD40" s="750"/>
      <c r="CE40" s="750"/>
      <c r="CF40" s="750"/>
      <c r="CG40" s="750"/>
      <c r="CH40" s="750"/>
      <c r="CI40" s="750"/>
      <c r="CJ40" s="750"/>
      <c r="CK40" s="750"/>
      <c r="CL40" s="750"/>
      <c r="CM40" s="750"/>
      <c r="CN40" s="163"/>
      <c r="CO40" s="749" t="str">
        <f t="shared" si="3"/>
        <v/>
      </c>
      <c r="CP40" s="749"/>
      <c r="CQ40" s="750" t="str">
        <f>IF('各会計、関係団体の財政状況及び健全化判断比率'!BS13="","",'各会計、関係団体の財政状況及び健全化判断比率'!BS13)</f>
        <v/>
      </c>
      <c r="CR40" s="750"/>
      <c r="CS40" s="750"/>
      <c r="CT40" s="750"/>
      <c r="CU40" s="750"/>
      <c r="CV40" s="750"/>
      <c r="CW40" s="750"/>
      <c r="CX40" s="750"/>
      <c r="CY40" s="750"/>
      <c r="CZ40" s="750"/>
      <c r="DA40" s="750"/>
      <c r="DB40" s="750"/>
      <c r="DC40" s="750"/>
      <c r="DD40" s="750"/>
      <c r="DE40" s="750"/>
      <c r="DG40" s="747" t="str">
        <f>IF('各会計、関係団体の財政状況及び健全化判断比率'!BR13="","",'各会計、関係団体の財政状況及び健全化判断比率'!BR13)</f>
        <v/>
      </c>
      <c r="DH40" s="747"/>
      <c r="DI40" s="168"/>
    </row>
    <row r="41" spans="1:113" ht="32.25" customHeight="1" x14ac:dyDescent="0.2">
      <c r="A41" s="163"/>
      <c r="B41" s="190"/>
      <c r="C41" s="749" t="str">
        <f t="shared" si="5"/>
        <v/>
      </c>
      <c r="D41" s="749"/>
      <c r="E41" s="750" t="str">
        <f>IF('各会計、関係団体の財政状況及び健全化判断比率'!B14="","",'各会計、関係団体の財政状況及び健全化判断比率'!B14)</f>
        <v/>
      </c>
      <c r="F41" s="750"/>
      <c r="G41" s="750"/>
      <c r="H41" s="750"/>
      <c r="I41" s="750"/>
      <c r="J41" s="750"/>
      <c r="K41" s="750"/>
      <c r="L41" s="750"/>
      <c r="M41" s="750"/>
      <c r="N41" s="750"/>
      <c r="O41" s="750"/>
      <c r="P41" s="750"/>
      <c r="Q41" s="750"/>
      <c r="R41" s="750"/>
      <c r="S41" s="750"/>
      <c r="T41" s="163"/>
      <c r="U41" s="749" t="str">
        <f t="shared" si="4"/>
        <v/>
      </c>
      <c r="V41" s="749"/>
      <c r="W41" s="750"/>
      <c r="X41" s="750"/>
      <c r="Y41" s="750"/>
      <c r="Z41" s="750"/>
      <c r="AA41" s="750"/>
      <c r="AB41" s="750"/>
      <c r="AC41" s="750"/>
      <c r="AD41" s="750"/>
      <c r="AE41" s="750"/>
      <c r="AF41" s="750"/>
      <c r="AG41" s="750"/>
      <c r="AH41" s="750"/>
      <c r="AI41" s="750"/>
      <c r="AJ41" s="750"/>
      <c r="AK41" s="750"/>
      <c r="AL41" s="163"/>
      <c r="AM41" s="749" t="str">
        <f t="shared" si="0"/>
        <v/>
      </c>
      <c r="AN41" s="749"/>
      <c r="AO41" s="750"/>
      <c r="AP41" s="750"/>
      <c r="AQ41" s="750"/>
      <c r="AR41" s="750"/>
      <c r="AS41" s="750"/>
      <c r="AT41" s="750"/>
      <c r="AU41" s="750"/>
      <c r="AV41" s="750"/>
      <c r="AW41" s="750"/>
      <c r="AX41" s="750"/>
      <c r="AY41" s="750"/>
      <c r="AZ41" s="750"/>
      <c r="BA41" s="750"/>
      <c r="BB41" s="750"/>
      <c r="BC41" s="750"/>
      <c r="BD41" s="163"/>
      <c r="BE41" s="749" t="str">
        <f t="shared" si="1"/>
        <v/>
      </c>
      <c r="BF41" s="749"/>
      <c r="BG41" s="750"/>
      <c r="BH41" s="750"/>
      <c r="BI41" s="750"/>
      <c r="BJ41" s="750"/>
      <c r="BK41" s="750"/>
      <c r="BL41" s="750"/>
      <c r="BM41" s="750"/>
      <c r="BN41" s="750"/>
      <c r="BO41" s="750"/>
      <c r="BP41" s="750"/>
      <c r="BQ41" s="750"/>
      <c r="BR41" s="750"/>
      <c r="BS41" s="750"/>
      <c r="BT41" s="750"/>
      <c r="BU41" s="750"/>
      <c r="BV41" s="163"/>
      <c r="BW41" s="749">
        <f t="shared" si="2"/>
        <v>21</v>
      </c>
      <c r="BX41" s="749"/>
      <c r="BY41" s="750" t="str">
        <f>IF('各会計、関係団体の財政状況及び健全化判断比率'!B75="","",'各会計、関係団体の財政状況及び健全化判断比率'!B75)</f>
        <v>岡山県後期高齢者医療広域連合特別会計</v>
      </c>
      <c r="BZ41" s="750"/>
      <c r="CA41" s="750"/>
      <c r="CB41" s="750"/>
      <c r="CC41" s="750"/>
      <c r="CD41" s="750"/>
      <c r="CE41" s="750"/>
      <c r="CF41" s="750"/>
      <c r="CG41" s="750"/>
      <c r="CH41" s="750"/>
      <c r="CI41" s="750"/>
      <c r="CJ41" s="750"/>
      <c r="CK41" s="750"/>
      <c r="CL41" s="750"/>
      <c r="CM41" s="750"/>
      <c r="CN41" s="163"/>
      <c r="CO41" s="749" t="str">
        <f t="shared" si="3"/>
        <v/>
      </c>
      <c r="CP41" s="749"/>
      <c r="CQ41" s="750" t="str">
        <f>IF('各会計、関係団体の財政状況及び健全化判断比率'!BS14="","",'各会計、関係団体の財政状況及び健全化判断比率'!BS14)</f>
        <v/>
      </c>
      <c r="CR41" s="750"/>
      <c r="CS41" s="750"/>
      <c r="CT41" s="750"/>
      <c r="CU41" s="750"/>
      <c r="CV41" s="750"/>
      <c r="CW41" s="750"/>
      <c r="CX41" s="750"/>
      <c r="CY41" s="750"/>
      <c r="CZ41" s="750"/>
      <c r="DA41" s="750"/>
      <c r="DB41" s="750"/>
      <c r="DC41" s="750"/>
      <c r="DD41" s="750"/>
      <c r="DE41" s="750"/>
      <c r="DG41" s="747" t="str">
        <f>IF('各会計、関係団体の財政状況及び健全化判断比率'!BR14="","",'各会計、関係団体の財政状況及び健全化判断比率'!BR14)</f>
        <v/>
      </c>
      <c r="DH41" s="747"/>
      <c r="DI41" s="168"/>
    </row>
    <row r="42" spans="1:113" ht="32.25" customHeight="1" x14ac:dyDescent="0.2">
      <c r="B42" s="190"/>
      <c r="C42" s="749" t="str">
        <f t="shared" si="5"/>
        <v/>
      </c>
      <c r="D42" s="749"/>
      <c r="E42" s="750" t="str">
        <f>IF('各会計、関係団体の財政状況及び健全化判断比率'!B15="","",'各会計、関係団体の財政状況及び健全化判断比率'!B15)</f>
        <v/>
      </c>
      <c r="F42" s="750"/>
      <c r="G42" s="750"/>
      <c r="H42" s="750"/>
      <c r="I42" s="750"/>
      <c r="J42" s="750"/>
      <c r="K42" s="750"/>
      <c r="L42" s="750"/>
      <c r="M42" s="750"/>
      <c r="N42" s="750"/>
      <c r="O42" s="750"/>
      <c r="P42" s="750"/>
      <c r="Q42" s="750"/>
      <c r="R42" s="750"/>
      <c r="S42" s="750"/>
      <c r="T42" s="163"/>
      <c r="U42" s="749" t="str">
        <f t="shared" si="4"/>
        <v/>
      </c>
      <c r="V42" s="749"/>
      <c r="W42" s="750"/>
      <c r="X42" s="750"/>
      <c r="Y42" s="750"/>
      <c r="Z42" s="750"/>
      <c r="AA42" s="750"/>
      <c r="AB42" s="750"/>
      <c r="AC42" s="750"/>
      <c r="AD42" s="750"/>
      <c r="AE42" s="750"/>
      <c r="AF42" s="750"/>
      <c r="AG42" s="750"/>
      <c r="AH42" s="750"/>
      <c r="AI42" s="750"/>
      <c r="AJ42" s="750"/>
      <c r="AK42" s="750"/>
      <c r="AL42" s="163"/>
      <c r="AM42" s="749" t="str">
        <f t="shared" si="0"/>
        <v/>
      </c>
      <c r="AN42" s="749"/>
      <c r="AO42" s="750"/>
      <c r="AP42" s="750"/>
      <c r="AQ42" s="750"/>
      <c r="AR42" s="750"/>
      <c r="AS42" s="750"/>
      <c r="AT42" s="750"/>
      <c r="AU42" s="750"/>
      <c r="AV42" s="750"/>
      <c r="AW42" s="750"/>
      <c r="AX42" s="750"/>
      <c r="AY42" s="750"/>
      <c r="AZ42" s="750"/>
      <c r="BA42" s="750"/>
      <c r="BB42" s="750"/>
      <c r="BC42" s="750"/>
      <c r="BD42" s="163"/>
      <c r="BE42" s="749" t="str">
        <f t="shared" si="1"/>
        <v/>
      </c>
      <c r="BF42" s="749"/>
      <c r="BG42" s="750"/>
      <c r="BH42" s="750"/>
      <c r="BI42" s="750"/>
      <c r="BJ42" s="750"/>
      <c r="BK42" s="750"/>
      <c r="BL42" s="750"/>
      <c r="BM42" s="750"/>
      <c r="BN42" s="750"/>
      <c r="BO42" s="750"/>
      <c r="BP42" s="750"/>
      <c r="BQ42" s="750"/>
      <c r="BR42" s="750"/>
      <c r="BS42" s="750"/>
      <c r="BT42" s="750"/>
      <c r="BU42" s="750"/>
      <c r="BV42" s="163"/>
      <c r="BW42" s="749">
        <f t="shared" si="2"/>
        <v>22</v>
      </c>
      <c r="BX42" s="749"/>
      <c r="BY42" s="750" t="str">
        <f>IF('各会計、関係団体の財政状況及び健全化判断比率'!B76="","",'各会計、関係団体の財政状況及び健全化判断比率'!B76)</f>
        <v>岡山県市町村総合事務組合一般会計</v>
      </c>
      <c r="BZ42" s="750"/>
      <c r="CA42" s="750"/>
      <c r="CB42" s="750"/>
      <c r="CC42" s="750"/>
      <c r="CD42" s="750"/>
      <c r="CE42" s="750"/>
      <c r="CF42" s="750"/>
      <c r="CG42" s="750"/>
      <c r="CH42" s="750"/>
      <c r="CI42" s="750"/>
      <c r="CJ42" s="750"/>
      <c r="CK42" s="750"/>
      <c r="CL42" s="750"/>
      <c r="CM42" s="750"/>
      <c r="CN42" s="163"/>
      <c r="CO42" s="749" t="str">
        <f t="shared" si="3"/>
        <v/>
      </c>
      <c r="CP42" s="749"/>
      <c r="CQ42" s="750" t="str">
        <f>IF('各会計、関係団体の財政状況及び健全化判断比率'!BS15="","",'各会計、関係団体の財政状況及び健全化判断比率'!BS15)</f>
        <v/>
      </c>
      <c r="CR42" s="750"/>
      <c r="CS42" s="750"/>
      <c r="CT42" s="750"/>
      <c r="CU42" s="750"/>
      <c r="CV42" s="750"/>
      <c r="CW42" s="750"/>
      <c r="CX42" s="750"/>
      <c r="CY42" s="750"/>
      <c r="CZ42" s="750"/>
      <c r="DA42" s="750"/>
      <c r="DB42" s="750"/>
      <c r="DC42" s="750"/>
      <c r="DD42" s="750"/>
      <c r="DE42" s="750"/>
      <c r="DG42" s="747" t="str">
        <f>IF('各会計、関係団体の財政状況及び健全化判断比率'!BR15="","",'各会計、関係団体の財政状況及び健全化判断比率'!BR15)</f>
        <v/>
      </c>
      <c r="DH42" s="747"/>
      <c r="DI42" s="168"/>
    </row>
    <row r="43" spans="1:113" ht="32.25" customHeight="1" x14ac:dyDescent="0.2">
      <c r="B43" s="190"/>
      <c r="C43" s="749" t="str">
        <f t="shared" si="5"/>
        <v/>
      </c>
      <c r="D43" s="749"/>
      <c r="E43" s="750" t="str">
        <f>IF('各会計、関係団体の財政状況及び健全化判断比率'!B16="","",'各会計、関係団体の財政状況及び健全化判断比率'!B16)</f>
        <v/>
      </c>
      <c r="F43" s="750"/>
      <c r="G43" s="750"/>
      <c r="H43" s="750"/>
      <c r="I43" s="750"/>
      <c r="J43" s="750"/>
      <c r="K43" s="750"/>
      <c r="L43" s="750"/>
      <c r="M43" s="750"/>
      <c r="N43" s="750"/>
      <c r="O43" s="750"/>
      <c r="P43" s="750"/>
      <c r="Q43" s="750"/>
      <c r="R43" s="750"/>
      <c r="S43" s="750"/>
      <c r="T43" s="163"/>
      <c r="U43" s="749" t="str">
        <f t="shared" si="4"/>
        <v/>
      </c>
      <c r="V43" s="749"/>
      <c r="W43" s="750"/>
      <c r="X43" s="750"/>
      <c r="Y43" s="750"/>
      <c r="Z43" s="750"/>
      <c r="AA43" s="750"/>
      <c r="AB43" s="750"/>
      <c r="AC43" s="750"/>
      <c r="AD43" s="750"/>
      <c r="AE43" s="750"/>
      <c r="AF43" s="750"/>
      <c r="AG43" s="750"/>
      <c r="AH43" s="750"/>
      <c r="AI43" s="750"/>
      <c r="AJ43" s="750"/>
      <c r="AK43" s="750"/>
      <c r="AL43" s="163"/>
      <c r="AM43" s="749" t="str">
        <f t="shared" si="0"/>
        <v/>
      </c>
      <c r="AN43" s="749"/>
      <c r="AO43" s="750"/>
      <c r="AP43" s="750"/>
      <c r="AQ43" s="750"/>
      <c r="AR43" s="750"/>
      <c r="AS43" s="750"/>
      <c r="AT43" s="750"/>
      <c r="AU43" s="750"/>
      <c r="AV43" s="750"/>
      <c r="AW43" s="750"/>
      <c r="AX43" s="750"/>
      <c r="AY43" s="750"/>
      <c r="AZ43" s="750"/>
      <c r="BA43" s="750"/>
      <c r="BB43" s="750"/>
      <c r="BC43" s="750"/>
      <c r="BD43" s="163"/>
      <c r="BE43" s="749" t="str">
        <f t="shared" si="1"/>
        <v/>
      </c>
      <c r="BF43" s="749"/>
      <c r="BG43" s="750"/>
      <c r="BH43" s="750"/>
      <c r="BI43" s="750"/>
      <c r="BJ43" s="750"/>
      <c r="BK43" s="750"/>
      <c r="BL43" s="750"/>
      <c r="BM43" s="750"/>
      <c r="BN43" s="750"/>
      <c r="BO43" s="750"/>
      <c r="BP43" s="750"/>
      <c r="BQ43" s="750"/>
      <c r="BR43" s="750"/>
      <c r="BS43" s="750"/>
      <c r="BT43" s="750"/>
      <c r="BU43" s="750"/>
      <c r="BV43" s="163"/>
      <c r="BW43" s="749">
        <f t="shared" si="2"/>
        <v>23</v>
      </c>
      <c r="BX43" s="749"/>
      <c r="BY43" s="750" t="str">
        <f>IF('各会計、関係団体の財政状況及び健全化判断比率'!B77="","",'各会計、関係団体の財政状況及び健全化判断比率'!B77)</f>
        <v>岡山県市町村総合事務組合貸付金特別会計</v>
      </c>
      <c r="BZ43" s="750"/>
      <c r="CA43" s="750"/>
      <c r="CB43" s="750"/>
      <c r="CC43" s="750"/>
      <c r="CD43" s="750"/>
      <c r="CE43" s="750"/>
      <c r="CF43" s="750"/>
      <c r="CG43" s="750"/>
      <c r="CH43" s="750"/>
      <c r="CI43" s="750"/>
      <c r="CJ43" s="750"/>
      <c r="CK43" s="750"/>
      <c r="CL43" s="750"/>
      <c r="CM43" s="750"/>
      <c r="CN43" s="163"/>
      <c r="CO43" s="749" t="str">
        <f t="shared" si="3"/>
        <v/>
      </c>
      <c r="CP43" s="749"/>
      <c r="CQ43" s="750" t="str">
        <f>IF('各会計、関係団体の財政状況及び健全化判断比率'!BS16="","",'各会計、関係団体の財政状況及び健全化判断比率'!BS16)</f>
        <v/>
      </c>
      <c r="CR43" s="750"/>
      <c r="CS43" s="750"/>
      <c r="CT43" s="750"/>
      <c r="CU43" s="750"/>
      <c r="CV43" s="750"/>
      <c r="CW43" s="750"/>
      <c r="CX43" s="750"/>
      <c r="CY43" s="750"/>
      <c r="CZ43" s="750"/>
      <c r="DA43" s="750"/>
      <c r="DB43" s="750"/>
      <c r="DC43" s="750"/>
      <c r="DD43" s="750"/>
      <c r="DE43" s="750"/>
      <c r="DG43" s="747" t="str">
        <f>IF('各会計、関係団体の財政状況及び健全化判断比率'!BR16="","",'各会計、関係団体の財政状況及び健全化判断比率'!BR16)</f>
        <v/>
      </c>
      <c r="DH43" s="747"/>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746" t="s">
        <v>194</v>
      </c>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c r="AG46" s="746"/>
      <c r="AH46" s="746"/>
      <c r="AI46" s="746"/>
      <c r="AJ46" s="746"/>
      <c r="AK46" s="746"/>
      <c r="AL46" s="746"/>
      <c r="AM46" s="746"/>
      <c r="AN46" s="746"/>
      <c r="AO46" s="746"/>
      <c r="AP46" s="746"/>
      <c r="AQ46" s="746"/>
      <c r="AR46" s="746"/>
      <c r="AS46" s="746"/>
      <c r="AT46" s="746"/>
      <c r="AU46" s="746"/>
      <c r="AV46" s="746"/>
      <c r="AW46" s="746"/>
      <c r="AX46" s="746"/>
      <c r="AY46" s="746"/>
      <c r="AZ46" s="746"/>
      <c r="BA46" s="746"/>
      <c r="BB46" s="746"/>
      <c r="BC46" s="746"/>
      <c r="BD46" s="746"/>
      <c r="BE46" s="746"/>
      <c r="BF46" s="746"/>
      <c r="BG46" s="746"/>
      <c r="BH46" s="746"/>
      <c r="BI46" s="746"/>
      <c r="BJ46" s="746"/>
      <c r="BK46" s="746"/>
      <c r="BL46" s="746"/>
      <c r="BM46" s="746"/>
      <c r="BN46" s="746"/>
      <c r="BO46" s="746"/>
      <c r="BP46" s="746"/>
      <c r="BQ46" s="746"/>
      <c r="BR46" s="746"/>
      <c r="BS46" s="746"/>
      <c r="BT46" s="746"/>
      <c r="BU46" s="746"/>
      <c r="BV46" s="746"/>
      <c r="BW46" s="746"/>
      <c r="BX46" s="746"/>
      <c r="BY46" s="746"/>
      <c r="BZ46" s="746"/>
      <c r="CA46" s="746"/>
      <c r="CB46" s="746"/>
      <c r="CC46" s="746"/>
      <c r="CD46" s="746"/>
      <c r="CE46" s="746"/>
      <c r="CF46" s="746"/>
      <c r="CG46" s="746"/>
      <c r="CH46" s="746"/>
      <c r="CI46" s="746"/>
      <c r="CJ46" s="746"/>
      <c r="CK46" s="746"/>
      <c r="CL46" s="746"/>
      <c r="CM46" s="746"/>
      <c r="CN46" s="746"/>
      <c r="CO46" s="746"/>
      <c r="CP46" s="746"/>
      <c r="CQ46" s="746"/>
      <c r="CR46" s="746"/>
      <c r="CS46" s="746"/>
      <c r="CT46" s="746"/>
      <c r="CU46" s="746"/>
      <c r="CV46" s="746"/>
      <c r="CW46" s="746"/>
      <c r="CX46" s="746"/>
      <c r="CY46" s="746"/>
      <c r="CZ46" s="746"/>
      <c r="DA46" s="746"/>
      <c r="DB46" s="746"/>
      <c r="DC46" s="746"/>
      <c r="DD46" s="746"/>
      <c r="DE46" s="746"/>
      <c r="DF46" s="746"/>
      <c r="DG46" s="746"/>
      <c r="DH46" s="746"/>
      <c r="DI46" s="746"/>
    </row>
    <row r="47" spans="1:113" x14ac:dyDescent="0.2">
      <c r="E47" s="746" t="s">
        <v>195</v>
      </c>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c r="AD47" s="746"/>
      <c r="AE47" s="746"/>
      <c r="AF47" s="746"/>
      <c r="AG47" s="746"/>
      <c r="AH47" s="746"/>
      <c r="AI47" s="746"/>
      <c r="AJ47" s="746"/>
      <c r="AK47" s="746"/>
      <c r="AL47" s="746"/>
      <c r="AM47" s="746"/>
      <c r="AN47" s="746"/>
      <c r="AO47" s="746"/>
      <c r="AP47" s="746"/>
      <c r="AQ47" s="746"/>
      <c r="AR47" s="746"/>
      <c r="AS47" s="746"/>
      <c r="AT47" s="746"/>
      <c r="AU47" s="746"/>
      <c r="AV47" s="746"/>
      <c r="AW47" s="746"/>
      <c r="AX47" s="746"/>
      <c r="AY47" s="746"/>
      <c r="AZ47" s="746"/>
      <c r="BA47" s="746"/>
      <c r="BB47" s="746"/>
      <c r="BC47" s="746"/>
      <c r="BD47" s="746"/>
      <c r="BE47" s="746"/>
      <c r="BF47" s="746"/>
      <c r="BG47" s="746"/>
      <c r="BH47" s="746"/>
      <c r="BI47" s="746"/>
      <c r="BJ47" s="746"/>
      <c r="BK47" s="746"/>
      <c r="BL47" s="746"/>
      <c r="BM47" s="746"/>
      <c r="BN47" s="746"/>
      <c r="BO47" s="746"/>
      <c r="BP47" s="746"/>
      <c r="BQ47" s="746"/>
      <c r="BR47" s="746"/>
      <c r="BS47" s="746"/>
      <c r="BT47" s="746"/>
      <c r="BU47" s="746"/>
      <c r="BV47" s="746"/>
      <c r="BW47" s="746"/>
      <c r="BX47" s="746"/>
      <c r="BY47" s="746"/>
      <c r="BZ47" s="746"/>
      <c r="CA47" s="746"/>
      <c r="CB47" s="746"/>
      <c r="CC47" s="746"/>
      <c r="CD47" s="746"/>
      <c r="CE47" s="746"/>
      <c r="CF47" s="746"/>
      <c r="CG47" s="746"/>
      <c r="CH47" s="746"/>
      <c r="CI47" s="746"/>
      <c r="CJ47" s="746"/>
      <c r="CK47" s="746"/>
      <c r="CL47" s="746"/>
      <c r="CM47" s="746"/>
      <c r="CN47" s="746"/>
      <c r="CO47" s="746"/>
      <c r="CP47" s="746"/>
      <c r="CQ47" s="746"/>
      <c r="CR47" s="746"/>
      <c r="CS47" s="746"/>
      <c r="CT47" s="746"/>
      <c r="CU47" s="746"/>
      <c r="CV47" s="746"/>
      <c r="CW47" s="746"/>
      <c r="CX47" s="746"/>
      <c r="CY47" s="746"/>
      <c r="CZ47" s="746"/>
      <c r="DA47" s="746"/>
      <c r="DB47" s="746"/>
      <c r="DC47" s="746"/>
      <c r="DD47" s="746"/>
      <c r="DE47" s="746"/>
      <c r="DF47" s="746"/>
      <c r="DG47" s="746"/>
      <c r="DH47" s="746"/>
      <c r="DI47" s="746"/>
    </row>
    <row r="48" spans="1:113" x14ac:dyDescent="0.2">
      <c r="E48" s="746" t="s">
        <v>196</v>
      </c>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c r="AD48" s="746"/>
      <c r="AE48" s="746"/>
      <c r="AF48" s="746"/>
      <c r="AG48" s="746"/>
      <c r="AH48" s="746"/>
      <c r="AI48" s="746"/>
      <c r="AJ48" s="746"/>
      <c r="AK48" s="746"/>
      <c r="AL48" s="746"/>
      <c r="AM48" s="746"/>
      <c r="AN48" s="746"/>
      <c r="AO48" s="746"/>
      <c r="AP48" s="746"/>
      <c r="AQ48" s="746"/>
      <c r="AR48" s="746"/>
      <c r="AS48" s="746"/>
      <c r="AT48" s="746"/>
      <c r="AU48" s="746"/>
      <c r="AV48" s="746"/>
      <c r="AW48" s="746"/>
      <c r="AX48" s="746"/>
      <c r="AY48" s="746"/>
      <c r="AZ48" s="746"/>
      <c r="BA48" s="746"/>
      <c r="BB48" s="746"/>
      <c r="BC48" s="746"/>
      <c r="BD48" s="746"/>
      <c r="BE48" s="746"/>
      <c r="BF48" s="746"/>
      <c r="BG48" s="746"/>
      <c r="BH48" s="746"/>
      <c r="BI48" s="746"/>
      <c r="BJ48" s="746"/>
      <c r="BK48" s="746"/>
      <c r="BL48" s="746"/>
      <c r="BM48" s="746"/>
      <c r="BN48" s="746"/>
      <c r="BO48" s="746"/>
      <c r="BP48" s="746"/>
      <c r="BQ48" s="746"/>
      <c r="BR48" s="746"/>
      <c r="BS48" s="746"/>
      <c r="BT48" s="746"/>
      <c r="BU48" s="746"/>
      <c r="BV48" s="746"/>
      <c r="BW48" s="746"/>
      <c r="BX48" s="746"/>
      <c r="BY48" s="746"/>
      <c r="BZ48" s="746"/>
      <c r="CA48" s="746"/>
      <c r="CB48" s="746"/>
      <c r="CC48" s="746"/>
      <c r="CD48" s="746"/>
      <c r="CE48" s="746"/>
      <c r="CF48" s="746"/>
      <c r="CG48" s="746"/>
      <c r="CH48" s="746"/>
      <c r="CI48" s="746"/>
      <c r="CJ48" s="746"/>
      <c r="CK48" s="746"/>
      <c r="CL48" s="746"/>
      <c r="CM48" s="746"/>
      <c r="CN48" s="746"/>
      <c r="CO48" s="746"/>
      <c r="CP48" s="746"/>
      <c r="CQ48" s="746"/>
      <c r="CR48" s="746"/>
      <c r="CS48" s="746"/>
      <c r="CT48" s="746"/>
      <c r="CU48" s="746"/>
      <c r="CV48" s="746"/>
      <c r="CW48" s="746"/>
      <c r="CX48" s="746"/>
      <c r="CY48" s="746"/>
      <c r="CZ48" s="746"/>
      <c r="DA48" s="746"/>
      <c r="DB48" s="746"/>
      <c r="DC48" s="746"/>
      <c r="DD48" s="746"/>
      <c r="DE48" s="746"/>
      <c r="DF48" s="746"/>
      <c r="DG48" s="746"/>
      <c r="DH48" s="746"/>
      <c r="DI48" s="746"/>
    </row>
    <row r="49" spans="5:113" x14ac:dyDescent="0.2">
      <c r="E49" s="748" t="s">
        <v>197</v>
      </c>
      <c r="F49" s="748"/>
      <c r="G49" s="748"/>
      <c r="H49" s="748"/>
      <c r="I49" s="748"/>
      <c r="J49" s="748"/>
      <c r="K49" s="748"/>
      <c r="L49" s="748"/>
      <c r="M49" s="748"/>
      <c r="N49" s="748"/>
      <c r="O49" s="748"/>
      <c r="P49" s="748"/>
      <c r="Q49" s="748"/>
      <c r="R49" s="748"/>
      <c r="S49" s="748"/>
      <c r="T49" s="748"/>
      <c r="U49" s="748"/>
      <c r="V49" s="748"/>
      <c r="W49" s="748"/>
      <c r="X49" s="748"/>
      <c r="Y49" s="748"/>
      <c r="Z49" s="748"/>
      <c r="AA49" s="748"/>
      <c r="AB49" s="748"/>
      <c r="AC49" s="748"/>
      <c r="AD49" s="748"/>
      <c r="AE49" s="748"/>
      <c r="AF49" s="748"/>
      <c r="AG49" s="748"/>
      <c r="AH49" s="748"/>
      <c r="AI49" s="748"/>
      <c r="AJ49" s="748"/>
      <c r="AK49" s="748"/>
      <c r="AL49" s="748"/>
      <c r="AM49" s="748"/>
      <c r="AN49" s="748"/>
      <c r="AO49" s="748"/>
      <c r="AP49" s="748"/>
      <c r="AQ49" s="748"/>
      <c r="AR49" s="748"/>
      <c r="AS49" s="748"/>
      <c r="AT49" s="748"/>
      <c r="AU49" s="748"/>
      <c r="AV49" s="748"/>
      <c r="AW49" s="748"/>
      <c r="AX49" s="748"/>
      <c r="AY49" s="748"/>
      <c r="AZ49" s="748"/>
      <c r="BA49" s="748"/>
      <c r="BB49" s="748"/>
      <c r="BC49" s="748"/>
      <c r="BD49" s="748"/>
      <c r="BE49" s="748"/>
      <c r="BF49" s="748"/>
      <c r="BG49" s="748"/>
      <c r="BH49" s="748"/>
      <c r="BI49" s="748"/>
      <c r="BJ49" s="748"/>
      <c r="BK49" s="748"/>
      <c r="BL49" s="748"/>
      <c r="BM49" s="748"/>
      <c r="BN49" s="748"/>
      <c r="BO49" s="748"/>
      <c r="BP49" s="748"/>
      <c r="BQ49" s="748"/>
      <c r="BR49" s="748"/>
      <c r="BS49" s="748"/>
      <c r="BT49" s="748"/>
      <c r="BU49" s="748"/>
      <c r="BV49" s="748"/>
      <c r="BW49" s="748"/>
      <c r="BX49" s="748"/>
      <c r="BY49" s="748"/>
      <c r="BZ49" s="748"/>
      <c r="CA49" s="748"/>
      <c r="CB49" s="748"/>
      <c r="CC49" s="748"/>
      <c r="CD49" s="748"/>
      <c r="CE49" s="748"/>
      <c r="CF49" s="748"/>
      <c r="CG49" s="748"/>
      <c r="CH49" s="748"/>
      <c r="CI49" s="748"/>
      <c r="CJ49" s="748"/>
      <c r="CK49" s="748"/>
      <c r="CL49" s="748"/>
      <c r="CM49" s="748"/>
      <c r="CN49" s="748"/>
      <c r="CO49" s="748"/>
      <c r="CP49" s="748"/>
      <c r="CQ49" s="748"/>
      <c r="CR49" s="748"/>
      <c r="CS49" s="748"/>
      <c r="CT49" s="748"/>
      <c r="CU49" s="748"/>
      <c r="CV49" s="748"/>
      <c r="CW49" s="748"/>
      <c r="CX49" s="748"/>
      <c r="CY49" s="748"/>
      <c r="CZ49" s="748"/>
      <c r="DA49" s="748"/>
      <c r="DB49" s="748"/>
      <c r="DC49" s="748"/>
      <c r="DD49" s="748"/>
      <c r="DE49" s="748"/>
      <c r="DF49" s="748"/>
      <c r="DG49" s="748"/>
      <c r="DH49" s="748"/>
      <c r="DI49" s="748"/>
    </row>
    <row r="50" spans="5:113" x14ac:dyDescent="0.2">
      <c r="E50" s="746" t="s">
        <v>198</v>
      </c>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46"/>
      <c r="AJ50" s="746"/>
      <c r="AK50" s="746"/>
      <c r="AL50" s="746"/>
      <c r="AM50" s="746"/>
      <c r="AN50" s="746"/>
      <c r="AO50" s="746"/>
      <c r="AP50" s="746"/>
      <c r="AQ50" s="746"/>
      <c r="AR50" s="746"/>
      <c r="AS50" s="746"/>
      <c r="AT50" s="746"/>
      <c r="AU50" s="746"/>
      <c r="AV50" s="746"/>
      <c r="AW50" s="746"/>
      <c r="AX50" s="746"/>
      <c r="AY50" s="746"/>
      <c r="AZ50" s="746"/>
      <c r="BA50" s="746"/>
      <c r="BB50" s="746"/>
      <c r="BC50" s="746"/>
      <c r="BD50" s="746"/>
      <c r="BE50" s="746"/>
      <c r="BF50" s="746"/>
      <c r="BG50" s="746"/>
      <c r="BH50" s="746"/>
      <c r="BI50" s="746"/>
      <c r="BJ50" s="746"/>
      <c r="BK50" s="746"/>
      <c r="BL50" s="746"/>
      <c r="BM50" s="746"/>
      <c r="BN50" s="746"/>
      <c r="BO50" s="746"/>
      <c r="BP50" s="746"/>
      <c r="BQ50" s="746"/>
      <c r="BR50" s="746"/>
      <c r="BS50" s="746"/>
      <c r="BT50" s="746"/>
      <c r="BU50" s="746"/>
      <c r="BV50" s="746"/>
      <c r="BW50" s="746"/>
      <c r="BX50" s="746"/>
      <c r="BY50" s="746"/>
      <c r="BZ50" s="746"/>
      <c r="CA50" s="746"/>
      <c r="CB50" s="746"/>
      <c r="CC50" s="746"/>
      <c r="CD50" s="746"/>
      <c r="CE50" s="746"/>
      <c r="CF50" s="746"/>
      <c r="CG50" s="746"/>
      <c r="CH50" s="746"/>
      <c r="CI50" s="746"/>
      <c r="CJ50" s="746"/>
      <c r="CK50" s="746"/>
      <c r="CL50" s="746"/>
      <c r="CM50" s="746"/>
      <c r="CN50" s="746"/>
      <c r="CO50" s="746"/>
      <c r="CP50" s="746"/>
      <c r="CQ50" s="746"/>
      <c r="CR50" s="746"/>
      <c r="CS50" s="746"/>
      <c r="CT50" s="746"/>
      <c r="CU50" s="746"/>
      <c r="CV50" s="746"/>
      <c r="CW50" s="746"/>
      <c r="CX50" s="746"/>
      <c r="CY50" s="746"/>
      <c r="CZ50" s="746"/>
      <c r="DA50" s="746"/>
      <c r="DB50" s="746"/>
      <c r="DC50" s="746"/>
      <c r="DD50" s="746"/>
      <c r="DE50" s="746"/>
      <c r="DF50" s="746"/>
      <c r="DG50" s="746"/>
      <c r="DH50" s="746"/>
      <c r="DI50" s="746"/>
    </row>
    <row r="51" spans="5:113" x14ac:dyDescent="0.2">
      <c r="E51" s="746" t="s">
        <v>199</v>
      </c>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c r="AF51" s="746"/>
      <c r="AG51" s="746"/>
      <c r="AH51" s="746"/>
      <c r="AI51" s="746"/>
      <c r="AJ51" s="746"/>
      <c r="AK51" s="746"/>
      <c r="AL51" s="746"/>
      <c r="AM51" s="746"/>
      <c r="AN51" s="746"/>
      <c r="AO51" s="746"/>
      <c r="AP51" s="746"/>
      <c r="AQ51" s="746"/>
      <c r="AR51" s="746"/>
      <c r="AS51" s="746"/>
      <c r="AT51" s="746"/>
      <c r="AU51" s="746"/>
      <c r="AV51" s="746"/>
      <c r="AW51" s="746"/>
      <c r="AX51" s="746"/>
      <c r="AY51" s="746"/>
      <c r="AZ51" s="746"/>
      <c r="BA51" s="746"/>
      <c r="BB51" s="746"/>
      <c r="BC51" s="746"/>
      <c r="BD51" s="746"/>
      <c r="BE51" s="746"/>
      <c r="BF51" s="746"/>
      <c r="BG51" s="746"/>
      <c r="BH51" s="746"/>
      <c r="BI51" s="746"/>
      <c r="BJ51" s="746"/>
      <c r="BK51" s="746"/>
      <c r="BL51" s="746"/>
      <c r="BM51" s="746"/>
      <c r="BN51" s="746"/>
      <c r="BO51" s="746"/>
      <c r="BP51" s="746"/>
      <c r="BQ51" s="746"/>
      <c r="BR51" s="746"/>
      <c r="BS51" s="746"/>
      <c r="BT51" s="746"/>
      <c r="BU51" s="746"/>
      <c r="BV51" s="746"/>
      <c r="BW51" s="746"/>
      <c r="BX51" s="746"/>
      <c r="BY51" s="746"/>
      <c r="BZ51" s="746"/>
      <c r="CA51" s="746"/>
      <c r="CB51" s="746"/>
      <c r="CC51" s="746"/>
      <c r="CD51" s="746"/>
      <c r="CE51" s="746"/>
      <c r="CF51" s="746"/>
      <c r="CG51" s="746"/>
      <c r="CH51" s="746"/>
      <c r="CI51" s="746"/>
      <c r="CJ51" s="746"/>
      <c r="CK51" s="746"/>
      <c r="CL51" s="746"/>
      <c r="CM51" s="746"/>
      <c r="CN51" s="746"/>
      <c r="CO51" s="746"/>
      <c r="CP51" s="746"/>
      <c r="CQ51" s="746"/>
      <c r="CR51" s="746"/>
      <c r="CS51" s="746"/>
      <c r="CT51" s="746"/>
      <c r="CU51" s="746"/>
      <c r="CV51" s="746"/>
      <c r="CW51" s="746"/>
      <c r="CX51" s="746"/>
      <c r="CY51" s="746"/>
      <c r="CZ51" s="746"/>
      <c r="DA51" s="746"/>
      <c r="DB51" s="746"/>
      <c r="DC51" s="746"/>
      <c r="DD51" s="746"/>
      <c r="DE51" s="746"/>
      <c r="DF51" s="746"/>
      <c r="DG51" s="746"/>
      <c r="DH51" s="746"/>
      <c r="DI51" s="746"/>
    </row>
    <row r="52" spans="5:113" x14ac:dyDescent="0.2">
      <c r="E52" s="746" t="s">
        <v>200</v>
      </c>
      <c r="F52" s="746"/>
      <c r="G52" s="746"/>
      <c r="H52" s="746"/>
      <c r="I52" s="746"/>
      <c r="J52" s="746"/>
      <c r="K52" s="746"/>
      <c r="L52" s="746"/>
      <c r="M52" s="746"/>
      <c r="N52" s="746"/>
      <c r="O52" s="746"/>
      <c r="P52" s="746"/>
      <c r="Q52" s="746"/>
      <c r="R52" s="746"/>
      <c r="S52" s="746"/>
      <c r="T52" s="746"/>
      <c r="U52" s="746"/>
      <c r="V52" s="746"/>
      <c r="W52" s="746"/>
      <c r="X52" s="746"/>
      <c r="Y52" s="746"/>
      <c r="Z52" s="746"/>
      <c r="AA52" s="746"/>
      <c r="AB52" s="746"/>
      <c r="AC52" s="746"/>
      <c r="AD52" s="746"/>
      <c r="AE52" s="746"/>
      <c r="AF52" s="746"/>
      <c r="AG52" s="746"/>
      <c r="AH52" s="746"/>
      <c r="AI52" s="746"/>
      <c r="AJ52" s="746"/>
      <c r="AK52" s="746"/>
      <c r="AL52" s="746"/>
      <c r="AM52" s="746"/>
      <c r="AN52" s="746"/>
      <c r="AO52" s="746"/>
      <c r="AP52" s="746"/>
      <c r="AQ52" s="746"/>
      <c r="AR52" s="746"/>
      <c r="AS52" s="746"/>
      <c r="AT52" s="746"/>
      <c r="AU52" s="746"/>
      <c r="AV52" s="746"/>
      <c r="AW52" s="746"/>
      <c r="AX52" s="746"/>
      <c r="AY52" s="746"/>
      <c r="AZ52" s="746"/>
      <c r="BA52" s="746"/>
      <c r="BB52" s="746"/>
      <c r="BC52" s="746"/>
      <c r="BD52" s="746"/>
      <c r="BE52" s="746"/>
      <c r="BF52" s="746"/>
      <c r="BG52" s="746"/>
      <c r="BH52" s="746"/>
      <c r="BI52" s="746"/>
      <c r="BJ52" s="746"/>
      <c r="BK52" s="746"/>
      <c r="BL52" s="746"/>
      <c r="BM52" s="746"/>
      <c r="BN52" s="746"/>
      <c r="BO52" s="746"/>
      <c r="BP52" s="746"/>
      <c r="BQ52" s="746"/>
      <c r="BR52" s="746"/>
      <c r="BS52" s="746"/>
      <c r="BT52" s="746"/>
      <c r="BU52" s="746"/>
      <c r="BV52" s="746"/>
      <c r="BW52" s="746"/>
      <c r="BX52" s="746"/>
      <c r="BY52" s="746"/>
      <c r="BZ52" s="746"/>
      <c r="CA52" s="746"/>
      <c r="CB52" s="746"/>
      <c r="CC52" s="746"/>
      <c r="CD52" s="746"/>
      <c r="CE52" s="746"/>
      <c r="CF52" s="746"/>
      <c r="CG52" s="746"/>
      <c r="CH52" s="746"/>
      <c r="CI52" s="746"/>
      <c r="CJ52" s="746"/>
      <c r="CK52" s="746"/>
      <c r="CL52" s="746"/>
      <c r="CM52" s="746"/>
      <c r="CN52" s="746"/>
      <c r="CO52" s="746"/>
      <c r="CP52" s="746"/>
      <c r="CQ52" s="746"/>
      <c r="CR52" s="746"/>
      <c r="CS52" s="746"/>
      <c r="CT52" s="746"/>
      <c r="CU52" s="746"/>
      <c r="CV52" s="746"/>
      <c r="CW52" s="746"/>
      <c r="CX52" s="746"/>
      <c r="CY52" s="746"/>
      <c r="CZ52" s="746"/>
      <c r="DA52" s="746"/>
      <c r="DB52" s="746"/>
      <c r="DC52" s="746"/>
      <c r="DD52" s="746"/>
      <c r="DE52" s="746"/>
      <c r="DF52" s="746"/>
      <c r="DG52" s="746"/>
      <c r="DH52" s="746"/>
      <c r="DI52" s="746"/>
    </row>
    <row r="53" spans="5:113" x14ac:dyDescent="0.2">
      <c r="E53" s="746" t="s">
        <v>201</v>
      </c>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6"/>
      <c r="AE53" s="746"/>
      <c r="AF53" s="746"/>
      <c r="AG53" s="746"/>
      <c r="AH53" s="746"/>
      <c r="AI53" s="746"/>
      <c r="AJ53" s="746"/>
      <c r="AK53" s="746"/>
      <c r="AL53" s="746"/>
      <c r="AM53" s="746"/>
      <c r="AN53" s="746"/>
      <c r="AO53" s="746"/>
      <c r="AP53" s="746"/>
      <c r="AQ53" s="746"/>
      <c r="AR53" s="746"/>
      <c r="AS53" s="746"/>
      <c r="AT53" s="746"/>
      <c r="AU53" s="746"/>
      <c r="AV53" s="746"/>
      <c r="AW53" s="746"/>
      <c r="AX53" s="746"/>
      <c r="AY53" s="746"/>
      <c r="AZ53" s="746"/>
      <c r="BA53" s="746"/>
      <c r="BB53" s="746"/>
      <c r="BC53" s="746"/>
      <c r="BD53" s="746"/>
      <c r="BE53" s="746"/>
      <c r="BF53" s="746"/>
      <c r="BG53" s="746"/>
      <c r="BH53" s="746"/>
      <c r="BI53" s="746"/>
      <c r="BJ53" s="746"/>
      <c r="BK53" s="746"/>
      <c r="BL53" s="746"/>
      <c r="BM53" s="746"/>
      <c r="BN53" s="746"/>
      <c r="BO53" s="746"/>
      <c r="BP53" s="746"/>
      <c r="BQ53" s="746"/>
      <c r="BR53" s="746"/>
      <c r="BS53" s="746"/>
      <c r="BT53" s="746"/>
      <c r="BU53" s="746"/>
      <c r="BV53" s="746"/>
      <c r="BW53" s="746"/>
      <c r="BX53" s="746"/>
      <c r="BY53" s="746"/>
      <c r="BZ53" s="746"/>
      <c r="CA53" s="746"/>
      <c r="CB53" s="746"/>
      <c r="CC53" s="746"/>
      <c r="CD53" s="746"/>
      <c r="CE53" s="746"/>
      <c r="CF53" s="746"/>
      <c r="CG53" s="746"/>
      <c r="CH53" s="746"/>
      <c r="CI53" s="746"/>
      <c r="CJ53" s="746"/>
      <c r="CK53" s="746"/>
      <c r="CL53" s="746"/>
      <c r="CM53" s="746"/>
      <c r="CN53" s="746"/>
      <c r="CO53" s="746"/>
      <c r="CP53" s="746"/>
      <c r="CQ53" s="746"/>
      <c r="CR53" s="746"/>
      <c r="CS53" s="746"/>
      <c r="CT53" s="746"/>
      <c r="CU53" s="746"/>
      <c r="CV53" s="746"/>
      <c r="CW53" s="746"/>
      <c r="CX53" s="746"/>
      <c r="CY53" s="746"/>
      <c r="CZ53" s="746"/>
      <c r="DA53" s="746"/>
      <c r="DB53" s="746"/>
      <c r="DC53" s="746"/>
      <c r="DD53" s="746"/>
      <c r="DE53" s="746"/>
      <c r="DF53" s="746"/>
      <c r="DG53" s="746"/>
      <c r="DH53" s="746"/>
      <c r="DI53" s="746"/>
    </row>
    <row r="54" spans="5:113" x14ac:dyDescent="0.2"/>
    <row r="55" spans="5:113" x14ac:dyDescent="0.2"/>
    <row r="56" spans="5:113" x14ac:dyDescent="0.2"/>
  </sheetData>
  <sheetProtection algorithmName="SHA-512" hashValue="ceZBRwOXVDRAjeSUfUSA71IeaFz0kkaGqLHZCpykoFIvqKf4b7k7STjOrfMZNb6uOqTnYGahggEESZ2OgeEzsQ==" saltValue="Xez3KXKw3lK304ytdEEGS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532</v>
      </c>
      <c r="G33" s="29" t="s">
        <v>533</v>
      </c>
      <c r="H33" s="29" t="s">
        <v>534</v>
      </c>
      <c r="I33" s="29" t="s">
        <v>535</v>
      </c>
      <c r="J33" s="30" t="s">
        <v>536</v>
      </c>
      <c r="K33" s="22"/>
      <c r="L33" s="22"/>
      <c r="M33" s="22"/>
      <c r="N33" s="22"/>
      <c r="O33" s="22"/>
      <c r="P33" s="22"/>
    </row>
    <row r="34" spans="1:16" ht="39" customHeight="1" x14ac:dyDescent="0.2">
      <c r="A34" s="22"/>
      <c r="B34" s="31"/>
      <c r="C34" s="1139" t="s">
        <v>540</v>
      </c>
      <c r="D34" s="1139"/>
      <c r="E34" s="1140"/>
      <c r="F34" s="32">
        <v>8.7899999999999991</v>
      </c>
      <c r="G34" s="33">
        <v>9.18</v>
      </c>
      <c r="H34" s="33">
        <v>9.93</v>
      </c>
      <c r="I34" s="33">
        <v>10.39</v>
      </c>
      <c r="J34" s="34">
        <v>10.87</v>
      </c>
      <c r="K34" s="22"/>
      <c r="L34" s="22"/>
      <c r="M34" s="22"/>
      <c r="N34" s="22"/>
      <c r="O34" s="22"/>
      <c r="P34" s="22"/>
    </row>
    <row r="35" spans="1:16" ht="39" customHeight="1" x14ac:dyDescent="0.2">
      <c r="A35" s="22"/>
      <c r="B35" s="35"/>
      <c r="C35" s="1135" t="s">
        <v>541</v>
      </c>
      <c r="D35" s="1135"/>
      <c r="E35" s="1136"/>
      <c r="F35" s="36">
        <v>3.21</v>
      </c>
      <c r="G35" s="37">
        <v>11.38</v>
      </c>
      <c r="H35" s="37">
        <v>9.9</v>
      </c>
      <c r="I35" s="37">
        <v>5.85</v>
      </c>
      <c r="J35" s="38">
        <v>6.28</v>
      </c>
      <c r="K35" s="22"/>
      <c r="L35" s="22"/>
      <c r="M35" s="22"/>
      <c r="N35" s="22"/>
      <c r="O35" s="22"/>
      <c r="P35" s="22"/>
    </row>
    <row r="36" spans="1:16" ht="39" customHeight="1" x14ac:dyDescent="0.2">
      <c r="A36" s="22"/>
      <c r="B36" s="35"/>
      <c r="C36" s="1135" t="s">
        <v>542</v>
      </c>
      <c r="D36" s="1135"/>
      <c r="E36" s="1136"/>
      <c r="F36" s="36">
        <v>4.84</v>
      </c>
      <c r="G36" s="37">
        <v>4.82</v>
      </c>
      <c r="H36" s="37">
        <v>5.0199999999999996</v>
      </c>
      <c r="I36" s="37">
        <v>4.97</v>
      </c>
      <c r="J36" s="38">
        <v>4.58</v>
      </c>
      <c r="K36" s="22"/>
      <c r="L36" s="22"/>
      <c r="M36" s="22"/>
      <c r="N36" s="22"/>
      <c r="O36" s="22"/>
      <c r="P36" s="22"/>
    </row>
    <row r="37" spans="1:16" ht="39" customHeight="1" x14ac:dyDescent="0.2">
      <c r="A37" s="22"/>
      <c r="B37" s="35"/>
      <c r="C37" s="1135" t="s">
        <v>543</v>
      </c>
      <c r="D37" s="1135"/>
      <c r="E37" s="1136"/>
      <c r="F37" s="36">
        <v>4.3099999999999996</v>
      </c>
      <c r="G37" s="37">
        <v>4.0599999999999996</v>
      </c>
      <c r="H37" s="37">
        <v>4</v>
      </c>
      <c r="I37" s="37">
        <v>3.87</v>
      </c>
      <c r="J37" s="38">
        <v>3.71</v>
      </c>
      <c r="K37" s="22"/>
      <c r="L37" s="22"/>
      <c r="M37" s="22"/>
      <c r="N37" s="22"/>
      <c r="O37" s="22"/>
      <c r="P37" s="22"/>
    </row>
    <row r="38" spans="1:16" ht="39" customHeight="1" x14ac:dyDescent="0.2">
      <c r="A38" s="22"/>
      <c r="B38" s="35"/>
      <c r="C38" s="1135" t="s">
        <v>544</v>
      </c>
      <c r="D38" s="1135"/>
      <c r="E38" s="1136"/>
      <c r="F38" s="36" t="s">
        <v>493</v>
      </c>
      <c r="G38" s="37" t="s">
        <v>493</v>
      </c>
      <c r="H38" s="37" t="s">
        <v>493</v>
      </c>
      <c r="I38" s="37">
        <v>3.38</v>
      </c>
      <c r="J38" s="38">
        <v>3.02</v>
      </c>
      <c r="K38" s="22"/>
      <c r="L38" s="22"/>
      <c r="M38" s="22"/>
      <c r="N38" s="22"/>
      <c r="O38" s="22"/>
      <c r="P38" s="22"/>
    </row>
    <row r="39" spans="1:16" ht="39" customHeight="1" x14ac:dyDescent="0.2">
      <c r="A39" s="22"/>
      <c r="B39" s="35"/>
      <c r="C39" s="1135" t="s">
        <v>545</v>
      </c>
      <c r="D39" s="1135"/>
      <c r="E39" s="1136"/>
      <c r="F39" s="36">
        <v>1.24</v>
      </c>
      <c r="G39" s="37">
        <v>0.64</v>
      </c>
      <c r="H39" s="37">
        <v>0.01</v>
      </c>
      <c r="I39" s="37">
        <v>0.01</v>
      </c>
      <c r="J39" s="38">
        <v>1.22</v>
      </c>
      <c r="K39" s="22"/>
      <c r="L39" s="22"/>
      <c r="M39" s="22"/>
      <c r="N39" s="22"/>
      <c r="O39" s="22"/>
      <c r="P39" s="22"/>
    </row>
    <row r="40" spans="1:16" ht="39" customHeight="1" x14ac:dyDescent="0.2">
      <c r="A40" s="22"/>
      <c r="B40" s="35"/>
      <c r="C40" s="1135" t="s">
        <v>546</v>
      </c>
      <c r="D40" s="1135"/>
      <c r="E40" s="1136"/>
      <c r="F40" s="36">
        <v>1.35</v>
      </c>
      <c r="G40" s="37">
        <v>0.64</v>
      </c>
      <c r="H40" s="37">
        <v>1.62</v>
      </c>
      <c r="I40" s="37">
        <v>1.77</v>
      </c>
      <c r="J40" s="38">
        <v>0.9</v>
      </c>
      <c r="K40" s="22"/>
      <c r="L40" s="22"/>
      <c r="M40" s="22"/>
      <c r="N40" s="22"/>
      <c r="O40" s="22"/>
      <c r="P40" s="22"/>
    </row>
    <row r="41" spans="1:16" ht="39" customHeight="1" x14ac:dyDescent="0.2">
      <c r="A41" s="22"/>
      <c r="B41" s="35"/>
      <c r="C41" s="1135" t="s">
        <v>547</v>
      </c>
      <c r="D41" s="1135"/>
      <c r="E41" s="1136"/>
      <c r="F41" s="36">
        <v>0</v>
      </c>
      <c r="G41" s="37">
        <v>0</v>
      </c>
      <c r="H41" s="37">
        <v>0.16</v>
      </c>
      <c r="I41" s="37">
        <v>0.37</v>
      </c>
      <c r="J41" s="38">
        <v>0.49</v>
      </c>
      <c r="K41" s="22"/>
      <c r="L41" s="22"/>
      <c r="M41" s="22"/>
      <c r="N41" s="22"/>
      <c r="O41" s="22"/>
      <c r="P41" s="22"/>
    </row>
    <row r="42" spans="1:16" ht="39" customHeight="1" x14ac:dyDescent="0.2">
      <c r="A42" s="22"/>
      <c r="B42" s="39"/>
      <c r="C42" s="1135" t="s">
        <v>548</v>
      </c>
      <c r="D42" s="1135"/>
      <c r="E42" s="1136"/>
      <c r="F42" s="36" t="s">
        <v>493</v>
      </c>
      <c r="G42" s="37" t="s">
        <v>493</v>
      </c>
      <c r="H42" s="37" t="s">
        <v>493</v>
      </c>
      <c r="I42" s="37" t="s">
        <v>493</v>
      </c>
      <c r="J42" s="38" t="s">
        <v>493</v>
      </c>
      <c r="K42" s="22"/>
      <c r="L42" s="22"/>
      <c r="M42" s="22"/>
      <c r="N42" s="22"/>
      <c r="O42" s="22"/>
      <c r="P42" s="22"/>
    </row>
    <row r="43" spans="1:16" ht="39" customHeight="1" thickBot="1" x14ac:dyDescent="0.25">
      <c r="A43" s="22"/>
      <c r="B43" s="40"/>
      <c r="C43" s="1137" t="s">
        <v>549</v>
      </c>
      <c r="D43" s="1137"/>
      <c r="E43" s="1138"/>
      <c r="F43" s="41">
        <v>1.34</v>
      </c>
      <c r="G43" s="42">
        <v>2.16</v>
      </c>
      <c r="H43" s="42">
        <v>6.49</v>
      </c>
      <c r="I43" s="42">
        <v>1.18</v>
      </c>
      <c r="J43" s="43">
        <v>0.72</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cZfLE7Iy4TEqVmqEjSI4dvd/EgphLTZJ/hGEUkTX21U14mBu1kiTltsvxNcGNY7BxMuERIQKoZpsQJeRIwS1yQ==" saltValue="X9khTKOXCA2AH8OVSgCde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532</v>
      </c>
      <c r="L44" s="54" t="s">
        <v>533</v>
      </c>
      <c r="M44" s="54" t="s">
        <v>534</v>
      </c>
      <c r="N44" s="54" t="s">
        <v>535</v>
      </c>
      <c r="O44" s="55" t="s">
        <v>536</v>
      </c>
      <c r="P44" s="46"/>
      <c r="Q44" s="46"/>
      <c r="R44" s="46"/>
      <c r="S44" s="46"/>
      <c r="T44" s="46"/>
      <c r="U44" s="46"/>
    </row>
    <row r="45" spans="1:21" ht="30.75" customHeight="1" x14ac:dyDescent="0.2">
      <c r="A45" s="46"/>
      <c r="B45" s="1164" t="s">
        <v>9</v>
      </c>
      <c r="C45" s="1165"/>
      <c r="D45" s="56"/>
      <c r="E45" s="1170" t="s">
        <v>10</v>
      </c>
      <c r="F45" s="1170"/>
      <c r="G45" s="1170"/>
      <c r="H45" s="1170"/>
      <c r="I45" s="1170"/>
      <c r="J45" s="1171"/>
      <c r="K45" s="57">
        <v>760</v>
      </c>
      <c r="L45" s="58">
        <v>845</v>
      </c>
      <c r="M45" s="58">
        <v>896</v>
      </c>
      <c r="N45" s="58">
        <v>923</v>
      </c>
      <c r="O45" s="59">
        <v>919</v>
      </c>
      <c r="P45" s="46"/>
      <c r="Q45" s="46"/>
      <c r="R45" s="46"/>
      <c r="S45" s="46"/>
      <c r="T45" s="46"/>
      <c r="U45" s="46"/>
    </row>
    <row r="46" spans="1:21" ht="30.75" customHeight="1" x14ac:dyDescent="0.2">
      <c r="A46" s="46"/>
      <c r="B46" s="1166"/>
      <c r="C46" s="1167"/>
      <c r="D46" s="60"/>
      <c r="E46" s="1143" t="s">
        <v>11</v>
      </c>
      <c r="F46" s="1143"/>
      <c r="G46" s="1143"/>
      <c r="H46" s="1143"/>
      <c r="I46" s="1143"/>
      <c r="J46" s="1144"/>
      <c r="K46" s="61" t="s">
        <v>493</v>
      </c>
      <c r="L46" s="62" t="s">
        <v>493</v>
      </c>
      <c r="M46" s="62" t="s">
        <v>493</v>
      </c>
      <c r="N46" s="62" t="s">
        <v>493</v>
      </c>
      <c r="O46" s="63" t="s">
        <v>493</v>
      </c>
      <c r="P46" s="46"/>
      <c r="Q46" s="46"/>
      <c r="R46" s="46"/>
      <c r="S46" s="46"/>
      <c r="T46" s="46"/>
      <c r="U46" s="46"/>
    </row>
    <row r="47" spans="1:21" ht="30.75" customHeight="1" x14ac:dyDescent="0.2">
      <c r="A47" s="46"/>
      <c r="B47" s="1166"/>
      <c r="C47" s="1167"/>
      <c r="D47" s="60"/>
      <c r="E47" s="1143" t="s">
        <v>12</v>
      </c>
      <c r="F47" s="1143"/>
      <c r="G47" s="1143"/>
      <c r="H47" s="1143"/>
      <c r="I47" s="1143"/>
      <c r="J47" s="1144"/>
      <c r="K47" s="61" t="s">
        <v>493</v>
      </c>
      <c r="L47" s="62" t="s">
        <v>493</v>
      </c>
      <c r="M47" s="62" t="s">
        <v>493</v>
      </c>
      <c r="N47" s="62" t="s">
        <v>493</v>
      </c>
      <c r="O47" s="63" t="s">
        <v>493</v>
      </c>
      <c r="P47" s="46"/>
      <c r="Q47" s="46"/>
      <c r="R47" s="46"/>
      <c r="S47" s="46"/>
      <c r="T47" s="46"/>
      <c r="U47" s="46"/>
    </row>
    <row r="48" spans="1:21" ht="30.75" customHeight="1" x14ac:dyDescent="0.2">
      <c r="A48" s="46"/>
      <c r="B48" s="1166"/>
      <c r="C48" s="1167"/>
      <c r="D48" s="60"/>
      <c r="E48" s="1143" t="s">
        <v>13</v>
      </c>
      <c r="F48" s="1143"/>
      <c r="G48" s="1143"/>
      <c r="H48" s="1143"/>
      <c r="I48" s="1143"/>
      <c r="J48" s="1144"/>
      <c r="K48" s="61">
        <v>599</v>
      </c>
      <c r="L48" s="62">
        <v>579</v>
      </c>
      <c r="M48" s="62">
        <v>580</v>
      </c>
      <c r="N48" s="62">
        <v>450</v>
      </c>
      <c r="O48" s="63">
        <v>371</v>
      </c>
      <c r="P48" s="46"/>
      <c r="Q48" s="46"/>
      <c r="R48" s="46"/>
      <c r="S48" s="46"/>
      <c r="T48" s="46"/>
      <c r="U48" s="46"/>
    </row>
    <row r="49" spans="1:21" ht="30.75" customHeight="1" x14ac:dyDescent="0.2">
      <c r="A49" s="46"/>
      <c r="B49" s="1166"/>
      <c r="C49" s="1167"/>
      <c r="D49" s="60"/>
      <c r="E49" s="1143" t="s">
        <v>14</v>
      </c>
      <c r="F49" s="1143"/>
      <c r="G49" s="1143"/>
      <c r="H49" s="1143"/>
      <c r="I49" s="1143"/>
      <c r="J49" s="1144"/>
      <c r="K49" s="61">
        <v>18</v>
      </c>
      <c r="L49" s="62">
        <v>15</v>
      </c>
      <c r="M49" s="62">
        <v>15</v>
      </c>
      <c r="N49" s="62">
        <v>14</v>
      </c>
      <c r="O49" s="63">
        <v>14</v>
      </c>
      <c r="P49" s="46"/>
      <c r="Q49" s="46"/>
      <c r="R49" s="46"/>
      <c r="S49" s="46"/>
      <c r="T49" s="46"/>
      <c r="U49" s="46"/>
    </row>
    <row r="50" spans="1:21" ht="30.75" customHeight="1" x14ac:dyDescent="0.2">
      <c r="A50" s="46"/>
      <c r="B50" s="1166"/>
      <c r="C50" s="1167"/>
      <c r="D50" s="60"/>
      <c r="E50" s="1143" t="s">
        <v>15</v>
      </c>
      <c r="F50" s="1143"/>
      <c r="G50" s="1143"/>
      <c r="H50" s="1143"/>
      <c r="I50" s="1143"/>
      <c r="J50" s="1144"/>
      <c r="K50" s="61">
        <v>24</v>
      </c>
      <c r="L50" s="62">
        <v>24</v>
      </c>
      <c r="M50" s="62">
        <v>24</v>
      </c>
      <c r="N50" s="62">
        <v>23</v>
      </c>
      <c r="O50" s="63">
        <v>21</v>
      </c>
      <c r="P50" s="46"/>
      <c r="Q50" s="46"/>
      <c r="R50" s="46"/>
      <c r="S50" s="46"/>
      <c r="T50" s="46"/>
      <c r="U50" s="46"/>
    </row>
    <row r="51" spans="1:21" ht="30.75" customHeight="1" x14ac:dyDescent="0.2">
      <c r="A51" s="46"/>
      <c r="B51" s="1168"/>
      <c r="C51" s="1169"/>
      <c r="D51" s="64"/>
      <c r="E51" s="1143" t="s">
        <v>16</v>
      </c>
      <c r="F51" s="1143"/>
      <c r="G51" s="1143"/>
      <c r="H51" s="1143"/>
      <c r="I51" s="1143"/>
      <c r="J51" s="1144"/>
      <c r="K51" s="61" t="s">
        <v>493</v>
      </c>
      <c r="L51" s="62" t="s">
        <v>493</v>
      </c>
      <c r="M51" s="62" t="s">
        <v>493</v>
      </c>
      <c r="N51" s="62" t="s">
        <v>493</v>
      </c>
      <c r="O51" s="63" t="s">
        <v>493</v>
      </c>
      <c r="P51" s="46"/>
      <c r="Q51" s="46"/>
      <c r="R51" s="46"/>
      <c r="S51" s="46"/>
      <c r="T51" s="46"/>
      <c r="U51" s="46"/>
    </row>
    <row r="52" spans="1:21" ht="30.75" customHeight="1" x14ac:dyDescent="0.2">
      <c r="A52" s="46"/>
      <c r="B52" s="1141" t="s">
        <v>17</v>
      </c>
      <c r="C52" s="1142"/>
      <c r="D52" s="64"/>
      <c r="E52" s="1143" t="s">
        <v>18</v>
      </c>
      <c r="F52" s="1143"/>
      <c r="G52" s="1143"/>
      <c r="H52" s="1143"/>
      <c r="I52" s="1143"/>
      <c r="J52" s="1144"/>
      <c r="K52" s="61">
        <v>1094</v>
      </c>
      <c r="L52" s="62">
        <v>1089</v>
      </c>
      <c r="M52" s="62">
        <v>1114</v>
      </c>
      <c r="N52" s="62">
        <v>1073</v>
      </c>
      <c r="O52" s="63">
        <v>1051</v>
      </c>
      <c r="P52" s="46"/>
      <c r="Q52" s="46"/>
      <c r="R52" s="46"/>
      <c r="S52" s="46"/>
      <c r="T52" s="46"/>
      <c r="U52" s="46"/>
    </row>
    <row r="53" spans="1:21" ht="30.75" customHeight="1" thickBot="1" x14ac:dyDescent="0.25">
      <c r="A53" s="46"/>
      <c r="B53" s="1145" t="s">
        <v>19</v>
      </c>
      <c r="C53" s="1146"/>
      <c r="D53" s="65"/>
      <c r="E53" s="1147" t="s">
        <v>20</v>
      </c>
      <c r="F53" s="1147"/>
      <c r="G53" s="1147"/>
      <c r="H53" s="1147"/>
      <c r="I53" s="1147"/>
      <c r="J53" s="1148"/>
      <c r="K53" s="66">
        <v>307</v>
      </c>
      <c r="L53" s="67">
        <v>374</v>
      </c>
      <c r="M53" s="67">
        <v>401</v>
      </c>
      <c r="N53" s="67">
        <v>337</v>
      </c>
      <c r="O53" s="68">
        <v>274</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550</v>
      </c>
      <c r="L57" s="79" t="s">
        <v>551</v>
      </c>
      <c r="M57" s="79" t="s">
        <v>552</v>
      </c>
      <c r="N57" s="79" t="s">
        <v>553</v>
      </c>
      <c r="O57" s="80" t="s">
        <v>554</v>
      </c>
      <c r="P57" s="46"/>
      <c r="Q57" s="46"/>
      <c r="R57" s="46"/>
      <c r="S57" s="46"/>
      <c r="T57" s="46"/>
      <c r="U57" s="46"/>
    </row>
    <row r="58" spans="1:21" ht="31.5" customHeight="1" x14ac:dyDescent="0.2">
      <c r="B58" s="1149" t="s">
        <v>24</v>
      </c>
      <c r="C58" s="1150"/>
      <c r="D58" s="1155" t="s">
        <v>25</v>
      </c>
      <c r="E58" s="1156"/>
      <c r="F58" s="1156"/>
      <c r="G58" s="1156"/>
      <c r="H58" s="1156"/>
      <c r="I58" s="1156"/>
      <c r="J58" s="1157"/>
      <c r="K58" s="81"/>
      <c r="L58" s="82"/>
      <c r="M58" s="82"/>
      <c r="N58" s="82"/>
      <c r="O58" s="83"/>
    </row>
    <row r="59" spans="1:21" ht="31.5" customHeight="1" x14ac:dyDescent="0.2">
      <c r="B59" s="1151"/>
      <c r="C59" s="1152"/>
      <c r="D59" s="1158" t="s">
        <v>26</v>
      </c>
      <c r="E59" s="1159"/>
      <c r="F59" s="1159"/>
      <c r="G59" s="1159"/>
      <c r="H59" s="1159"/>
      <c r="I59" s="1159"/>
      <c r="J59" s="1160"/>
      <c r="K59" s="84"/>
      <c r="L59" s="85"/>
      <c r="M59" s="85"/>
      <c r="N59" s="85"/>
      <c r="O59" s="86"/>
    </row>
    <row r="60" spans="1:21" ht="31.5" customHeight="1" thickBot="1" x14ac:dyDescent="0.25">
      <c r="B60" s="1153"/>
      <c r="C60" s="1154"/>
      <c r="D60" s="1161" t="s">
        <v>27</v>
      </c>
      <c r="E60" s="1162"/>
      <c r="F60" s="1162"/>
      <c r="G60" s="1162"/>
      <c r="H60" s="1162"/>
      <c r="I60" s="1162"/>
      <c r="J60" s="1163"/>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obKduAJYZg9R2WYPrWgs4he+twEG4ZUv1ujXwx/kVUScnRy2LW5HO+xr3PaLk658mCwYG8+AxNeTWP5cg8036g==" saltValue="hmUUZzrCA+SacIpBZEchY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532</v>
      </c>
      <c r="J40" s="101" t="s">
        <v>533</v>
      </c>
      <c r="K40" s="101" t="s">
        <v>534</v>
      </c>
      <c r="L40" s="101" t="s">
        <v>535</v>
      </c>
      <c r="M40" s="102" t="s">
        <v>536</v>
      </c>
    </row>
    <row r="41" spans="2:13" ht="27.75" customHeight="1" x14ac:dyDescent="0.2">
      <c r="B41" s="1184" t="s">
        <v>30</v>
      </c>
      <c r="C41" s="1185"/>
      <c r="D41" s="103"/>
      <c r="E41" s="1186" t="s">
        <v>31</v>
      </c>
      <c r="F41" s="1186"/>
      <c r="G41" s="1186"/>
      <c r="H41" s="1187"/>
      <c r="I41" s="330">
        <v>9282</v>
      </c>
      <c r="J41" s="331">
        <v>9130</v>
      </c>
      <c r="K41" s="331">
        <v>8808</v>
      </c>
      <c r="L41" s="331">
        <v>9459</v>
      </c>
      <c r="M41" s="332">
        <v>9958</v>
      </c>
    </row>
    <row r="42" spans="2:13" ht="27.75" customHeight="1" x14ac:dyDescent="0.2">
      <c r="B42" s="1174"/>
      <c r="C42" s="1175"/>
      <c r="D42" s="104"/>
      <c r="E42" s="1178" t="s">
        <v>32</v>
      </c>
      <c r="F42" s="1178"/>
      <c r="G42" s="1178"/>
      <c r="H42" s="1179"/>
      <c r="I42" s="333">
        <v>2307</v>
      </c>
      <c r="J42" s="334">
        <v>2060</v>
      </c>
      <c r="K42" s="334">
        <v>2093</v>
      </c>
      <c r="L42" s="334">
        <v>1829</v>
      </c>
      <c r="M42" s="335">
        <v>1584</v>
      </c>
    </row>
    <row r="43" spans="2:13" ht="27.75" customHeight="1" x14ac:dyDescent="0.2">
      <c r="B43" s="1174"/>
      <c r="C43" s="1175"/>
      <c r="D43" s="104"/>
      <c r="E43" s="1178" t="s">
        <v>33</v>
      </c>
      <c r="F43" s="1178"/>
      <c r="G43" s="1178"/>
      <c r="H43" s="1179"/>
      <c r="I43" s="333">
        <v>4577</v>
      </c>
      <c r="J43" s="334">
        <v>4078</v>
      </c>
      <c r="K43" s="334">
        <v>4087</v>
      </c>
      <c r="L43" s="334">
        <v>3705</v>
      </c>
      <c r="M43" s="335">
        <v>3405</v>
      </c>
    </row>
    <row r="44" spans="2:13" ht="27.75" customHeight="1" x14ac:dyDescent="0.2">
      <c r="B44" s="1174"/>
      <c r="C44" s="1175"/>
      <c r="D44" s="104"/>
      <c r="E44" s="1178" t="s">
        <v>34</v>
      </c>
      <c r="F44" s="1178"/>
      <c r="G44" s="1178"/>
      <c r="H44" s="1179"/>
      <c r="I44" s="333">
        <v>219</v>
      </c>
      <c r="J44" s="334">
        <v>158</v>
      </c>
      <c r="K44" s="334">
        <v>33</v>
      </c>
      <c r="L44" s="334">
        <v>16</v>
      </c>
      <c r="M44" s="335" t="s">
        <v>493</v>
      </c>
    </row>
    <row r="45" spans="2:13" ht="27.75" customHeight="1" x14ac:dyDescent="0.2">
      <c r="B45" s="1174"/>
      <c r="C45" s="1175"/>
      <c r="D45" s="104"/>
      <c r="E45" s="1178" t="s">
        <v>35</v>
      </c>
      <c r="F45" s="1178"/>
      <c r="G45" s="1178"/>
      <c r="H45" s="1179"/>
      <c r="I45" s="333">
        <v>847</v>
      </c>
      <c r="J45" s="334">
        <v>980</v>
      </c>
      <c r="K45" s="334">
        <v>959</v>
      </c>
      <c r="L45" s="334">
        <v>910</v>
      </c>
      <c r="M45" s="335">
        <v>906</v>
      </c>
    </row>
    <row r="46" spans="2:13" ht="27.75" customHeight="1" x14ac:dyDescent="0.2">
      <c r="B46" s="1174"/>
      <c r="C46" s="1175"/>
      <c r="D46" s="105"/>
      <c r="E46" s="1178" t="s">
        <v>36</v>
      </c>
      <c r="F46" s="1178"/>
      <c r="G46" s="1178"/>
      <c r="H46" s="1179"/>
      <c r="I46" s="333" t="s">
        <v>493</v>
      </c>
      <c r="J46" s="334" t="s">
        <v>493</v>
      </c>
      <c r="K46" s="334" t="s">
        <v>493</v>
      </c>
      <c r="L46" s="334" t="s">
        <v>493</v>
      </c>
      <c r="M46" s="335" t="s">
        <v>493</v>
      </c>
    </row>
    <row r="47" spans="2:13" ht="27.75" customHeight="1" x14ac:dyDescent="0.2">
      <c r="B47" s="1174"/>
      <c r="C47" s="1175"/>
      <c r="D47" s="106"/>
      <c r="E47" s="1188" t="s">
        <v>37</v>
      </c>
      <c r="F47" s="1189"/>
      <c r="G47" s="1189"/>
      <c r="H47" s="1190"/>
      <c r="I47" s="333" t="s">
        <v>493</v>
      </c>
      <c r="J47" s="334" t="s">
        <v>493</v>
      </c>
      <c r="K47" s="334" t="s">
        <v>493</v>
      </c>
      <c r="L47" s="334" t="s">
        <v>493</v>
      </c>
      <c r="M47" s="335" t="s">
        <v>493</v>
      </c>
    </row>
    <row r="48" spans="2:13" ht="27.75" customHeight="1" x14ac:dyDescent="0.2">
      <c r="B48" s="1174"/>
      <c r="C48" s="1175"/>
      <c r="D48" s="104"/>
      <c r="E48" s="1178" t="s">
        <v>38</v>
      </c>
      <c r="F48" s="1178"/>
      <c r="G48" s="1178"/>
      <c r="H48" s="1179"/>
      <c r="I48" s="333" t="s">
        <v>493</v>
      </c>
      <c r="J48" s="334" t="s">
        <v>493</v>
      </c>
      <c r="K48" s="334" t="s">
        <v>493</v>
      </c>
      <c r="L48" s="334" t="s">
        <v>493</v>
      </c>
      <c r="M48" s="335" t="s">
        <v>493</v>
      </c>
    </row>
    <row r="49" spans="2:13" ht="27.75" customHeight="1" x14ac:dyDescent="0.2">
      <c r="B49" s="1176"/>
      <c r="C49" s="1177"/>
      <c r="D49" s="104"/>
      <c r="E49" s="1178" t="s">
        <v>39</v>
      </c>
      <c r="F49" s="1178"/>
      <c r="G49" s="1178"/>
      <c r="H49" s="1179"/>
      <c r="I49" s="333" t="s">
        <v>493</v>
      </c>
      <c r="J49" s="334" t="s">
        <v>493</v>
      </c>
      <c r="K49" s="334" t="s">
        <v>493</v>
      </c>
      <c r="L49" s="334" t="s">
        <v>493</v>
      </c>
      <c r="M49" s="335" t="s">
        <v>493</v>
      </c>
    </row>
    <row r="50" spans="2:13" ht="27.75" customHeight="1" x14ac:dyDescent="0.2">
      <c r="B50" s="1172" t="s">
        <v>40</v>
      </c>
      <c r="C50" s="1173"/>
      <c r="D50" s="107"/>
      <c r="E50" s="1178" t="s">
        <v>41</v>
      </c>
      <c r="F50" s="1178"/>
      <c r="G50" s="1178"/>
      <c r="H50" s="1179"/>
      <c r="I50" s="333">
        <v>3558</v>
      </c>
      <c r="J50" s="334">
        <v>3704</v>
      </c>
      <c r="K50" s="334">
        <v>4132</v>
      </c>
      <c r="L50" s="334">
        <v>4501</v>
      </c>
      <c r="M50" s="335">
        <v>4964</v>
      </c>
    </row>
    <row r="51" spans="2:13" ht="27.75" customHeight="1" x14ac:dyDescent="0.2">
      <c r="B51" s="1174"/>
      <c r="C51" s="1175"/>
      <c r="D51" s="104"/>
      <c r="E51" s="1178" t="s">
        <v>42</v>
      </c>
      <c r="F51" s="1178"/>
      <c r="G51" s="1178"/>
      <c r="H51" s="1179"/>
      <c r="I51" s="333">
        <v>584</v>
      </c>
      <c r="J51" s="334">
        <v>562</v>
      </c>
      <c r="K51" s="334">
        <v>516</v>
      </c>
      <c r="L51" s="334">
        <v>413</v>
      </c>
      <c r="M51" s="335">
        <v>295</v>
      </c>
    </row>
    <row r="52" spans="2:13" ht="27.75" customHeight="1" x14ac:dyDescent="0.2">
      <c r="B52" s="1176"/>
      <c r="C52" s="1177"/>
      <c r="D52" s="104"/>
      <c r="E52" s="1178" t="s">
        <v>43</v>
      </c>
      <c r="F52" s="1178"/>
      <c r="G52" s="1178"/>
      <c r="H52" s="1179"/>
      <c r="I52" s="333">
        <v>10978</v>
      </c>
      <c r="J52" s="334">
        <v>10546</v>
      </c>
      <c r="K52" s="334">
        <v>9979</v>
      </c>
      <c r="L52" s="334">
        <v>10128</v>
      </c>
      <c r="M52" s="335">
        <v>9972</v>
      </c>
    </row>
    <row r="53" spans="2:13" ht="27.75" customHeight="1" thickBot="1" x14ac:dyDescent="0.25">
      <c r="B53" s="1180" t="s">
        <v>19</v>
      </c>
      <c r="C53" s="1181"/>
      <c r="D53" s="108"/>
      <c r="E53" s="1182" t="s">
        <v>44</v>
      </c>
      <c r="F53" s="1182"/>
      <c r="G53" s="1182"/>
      <c r="H53" s="1183"/>
      <c r="I53" s="336">
        <v>2113</v>
      </c>
      <c r="J53" s="337">
        <v>1594</v>
      </c>
      <c r="K53" s="337">
        <v>1353</v>
      </c>
      <c r="L53" s="337">
        <v>876</v>
      </c>
      <c r="M53" s="338">
        <v>622</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5RrF8qhYyO7dLvB45fZav7pcBPiszWgNHIib2F1q1VY3bj4Xd3tt5oIdXthqQa4BLWgUlkggbMX7DmlzHS9xnw==" saltValue="tbM8vjPE1GgjUKQqhDTbL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H59" sqref="H59"/>
    </sheetView>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534</v>
      </c>
      <c r="G54" s="117" t="s">
        <v>535</v>
      </c>
      <c r="H54" s="118" t="s">
        <v>536</v>
      </c>
    </row>
    <row r="55" spans="2:8" ht="52.5" customHeight="1" x14ac:dyDescent="0.2">
      <c r="B55" s="119"/>
      <c r="C55" s="1199" t="s">
        <v>46</v>
      </c>
      <c r="D55" s="1199"/>
      <c r="E55" s="1200"/>
      <c r="F55" s="339">
        <v>2883</v>
      </c>
      <c r="G55" s="339">
        <v>3168</v>
      </c>
      <c r="H55" s="340">
        <v>3545</v>
      </c>
    </row>
    <row r="56" spans="2:8" ht="52.5" customHeight="1" x14ac:dyDescent="0.2">
      <c r="B56" s="120"/>
      <c r="C56" s="1201" t="s">
        <v>47</v>
      </c>
      <c r="D56" s="1201"/>
      <c r="E56" s="1202"/>
      <c r="F56" s="341">
        <v>483</v>
      </c>
      <c r="G56" s="341">
        <v>506</v>
      </c>
      <c r="H56" s="342">
        <v>524</v>
      </c>
    </row>
    <row r="57" spans="2:8" ht="53.25" customHeight="1" x14ac:dyDescent="0.2">
      <c r="B57" s="120"/>
      <c r="C57" s="1203" t="s">
        <v>48</v>
      </c>
      <c r="D57" s="1203"/>
      <c r="E57" s="1204"/>
      <c r="F57" s="343">
        <v>1413</v>
      </c>
      <c r="G57" s="343">
        <v>1431</v>
      </c>
      <c r="H57" s="344">
        <v>1455</v>
      </c>
    </row>
    <row r="58" spans="2:8" ht="45.75" customHeight="1" x14ac:dyDescent="0.2">
      <c r="B58" s="121"/>
      <c r="C58" s="1191" t="s">
        <v>569</v>
      </c>
      <c r="D58" s="1192"/>
      <c r="E58" s="1193"/>
      <c r="F58" s="345">
        <v>1110</v>
      </c>
      <c r="G58" s="345">
        <v>1114</v>
      </c>
      <c r="H58" s="346">
        <v>1118</v>
      </c>
    </row>
    <row r="59" spans="2:8" ht="45.75" customHeight="1" x14ac:dyDescent="0.2">
      <c r="B59" s="121"/>
      <c r="C59" s="1191" t="s">
        <v>570</v>
      </c>
      <c r="D59" s="1192"/>
      <c r="E59" s="1193"/>
      <c r="F59" s="345">
        <v>104</v>
      </c>
      <c r="G59" s="345">
        <v>104</v>
      </c>
      <c r="H59" s="346">
        <v>104</v>
      </c>
    </row>
    <row r="60" spans="2:8" ht="45.75" customHeight="1" x14ac:dyDescent="0.2">
      <c r="B60" s="121"/>
      <c r="C60" s="1191" t="s">
        <v>571</v>
      </c>
      <c r="D60" s="1192"/>
      <c r="E60" s="1193"/>
      <c r="F60" s="345">
        <v>64</v>
      </c>
      <c r="G60" s="345">
        <v>64</v>
      </c>
      <c r="H60" s="346">
        <v>64</v>
      </c>
    </row>
    <row r="61" spans="2:8" ht="45.75" customHeight="1" x14ac:dyDescent="0.2">
      <c r="B61" s="121"/>
      <c r="C61" s="1191" t="s">
        <v>572</v>
      </c>
      <c r="D61" s="1192"/>
      <c r="E61" s="1193"/>
      <c r="F61" s="345">
        <v>64</v>
      </c>
      <c r="G61" s="345">
        <v>64</v>
      </c>
      <c r="H61" s="346">
        <v>64</v>
      </c>
    </row>
    <row r="62" spans="2:8" ht="45.75" customHeight="1" thickBot="1" x14ac:dyDescent="0.25">
      <c r="B62" s="122"/>
      <c r="C62" s="1194" t="s">
        <v>573</v>
      </c>
      <c r="D62" s="1195"/>
      <c r="E62" s="1196"/>
      <c r="F62" s="347">
        <v>42</v>
      </c>
      <c r="G62" s="347">
        <v>42</v>
      </c>
      <c r="H62" s="348">
        <v>42</v>
      </c>
    </row>
    <row r="63" spans="2:8" ht="52.5" customHeight="1" thickBot="1" x14ac:dyDescent="0.25">
      <c r="B63" s="123"/>
      <c r="C63" s="1197" t="s">
        <v>49</v>
      </c>
      <c r="D63" s="1197"/>
      <c r="E63" s="1198"/>
      <c r="F63" s="349">
        <v>4779</v>
      </c>
      <c r="G63" s="349">
        <v>5105</v>
      </c>
      <c r="H63" s="350">
        <v>5524</v>
      </c>
    </row>
    <row r="64" spans="2:8" ht="13" x14ac:dyDescent="0.2"/>
  </sheetData>
  <sheetProtection algorithmName="SHA-512" hashValue="IkDcDjyXlmuk7Gx2LCa0pJsYzFqHDVUSqwTS4gBbiEFSMu4isCjtj1mnMoz55kIn91iIxyK2si7WgySnOnUtVw==" saltValue="2XvV9/ihPd8Uvmcj1MUxL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531</v>
      </c>
      <c r="G2" s="137"/>
      <c r="H2" s="138"/>
    </row>
    <row r="3" spans="1:8" x14ac:dyDescent="0.2">
      <c r="A3" s="134" t="s">
        <v>524</v>
      </c>
      <c r="B3" s="139"/>
      <c r="C3" s="140"/>
      <c r="D3" s="141">
        <v>76265</v>
      </c>
      <c r="E3" s="142"/>
      <c r="F3" s="143">
        <v>94796</v>
      </c>
      <c r="G3" s="144"/>
      <c r="H3" s="145"/>
    </row>
    <row r="4" spans="1:8" x14ac:dyDescent="0.2">
      <c r="A4" s="146"/>
      <c r="B4" s="147"/>
      <c r="C4" s="148"/>
      <c r="D4" s="149">
        <v>58074</v>
      </c>
      <c r="E4" s="150"/>
      <c r="F4" s="151">
        <v>55781</v>
      </c>
      <c r="G4" s="152"/>
      <c r="H4" s="153"/>
    </row>
    <row r="5" spans="1:8" x14ac:dyDescent="0.2">
      <c r="A5" s="134" t="s">
        <v>526</v>
      </c>
      <c r="B5" s="139"/>
      <c r="C5" s="140"/>
      <c r="D5" s="141">
        <v>56760</v>
      </c>
      <c r="E5" s="142"/>
      <c r="F5" s="143">
        <v>85942</v>
      </c>
      <c r="G5" s="144"/>
      <c r="H5" s="145"/>
    </row>
    <row r="6" spans="1:8" x14ac:dyDescent="0.2">
      <c r="A6" s="146"/>
      <c r="B6" s="147"/>
      <c r="C6" s="148"/>
      <c r="D6" s="149">
        <v>44105</v>
      </c>
      <c r="E6" s="150"/>
      <c r="F6" s="151">
        <v>48630</v>
      </c>
      <c r="G6" s="152"/>
      <c r="H6" s="153"/>
    </row>
    <row r="7" spans="1:8" x14ac:dyDescent="0.2">
      <c r="A7" s="134" t="s">
        <v>527</v>
      </c>
      <c r="B7" s="139"/>
      <c r="C7" s="140"/>
      <c r="D7" s="141">
        <v>69885</v>
      </c>
      <c r="E7" s="142"/>
      <c r="F7" s="143">
        <v>95007</v>
      </c>
      <c r="G7" s="144"/>
      <c r="H7" s="145"/>
    </row>
    <row r="8" spans="1:8" x14ac:dyDescent="0.2">
      <c r="A8" s="146"/>
      <c r="B8" s="147"/>
      <c r="C8" s="148"/>
      <c r="D8" s="149">
        <v>53712</v>
      </c>
      <c r="E8" s="150"/>
      <c r="F8" s="151">
        <v>48509</v>
      </c>
      <c r="G8" s="152"/>
      <c r="H8" s="153"/>
    </row>
    <row r="9" spans="1:8" x14ac:dyDescent="0.2">
      <c r="A9" s="134" t="s">
        <v>528</v>
      </c>
      <c r="B9" s="139"/>
      <c r="C9" s="140"/>
      <c r="D9" s="141">
        <v>154353</v>
      </c>
      <c r="E9" s="142"/>
      <c r="F9" s="143">
        <v>98176</v>
      </c>
      <c r="G9" s="144"/>
      <c r="H9" s="145"/>
    </row>
    <row r="10" spans="1:8" x14ac:dyDescent="0.2">
      <c r="A10" s="146"/>
      <c r="B10" s="147"/>
      <c r="C10" s="148"/>
      <c r="D10" s="149">
        <v>111128</v>
      </c>
      <c r="E10" s="150"/>
      <c r="F10" s="151">
        <v>58489</v>
      </c>
      <c r="G10" s="152"/>
      <c r="H10" s="153"/>
    </row>
    <row r="11" spans="1:8" x14ac:dyDescent="0.2">
      <c r="A11" s="134" t="s">
        <v>529</v>
      </c>
      <c r="B11" s="139"/>
      <c r="C11" s="140"/>
      <c r="D11" s="141">
        <v>141403</v>
      </c>
      <c r="E11" s="142"/>
      <c r="F11" s="143">
        <v>119283</v>
      </c>
      <c r="G11" s="144"/>
      <c r="H11" s="145"/>
    </row>
    <row r="12" spans="1:8" x14ac:dyDescent="0.2">
      <c r="A12" s="146"/>
      <c r="B12" s="147"/>
      <c r="C12" s="154"/>
      <c r="D12" s="149">
        <v>107691</v>
      </c>
      <c r="E12" s="150"/>
      <c r="F12" s="151">
        <v>64747</v>
      </c>
      <c r="G12" s="152"/>
      <c r="H12" s="153"/>
    </row>
    <row r="13" spans="1:8" x14ac:dyDescent="0.2">
      <c r="A13" s="134"/>
      <c r="B13" s="139"/>
      <c r="C13" s="140"/>
      <c r="D13" s="141">
        <v>99733</v>
      </c>
      <c r="E13" s="142"/>
      <c r="F13" s="143">
        <v>98641</v>
      </c>
      <c r="G13" s="155"/>
      <c r="H13" s="145"/>
    </row>
    <row r="14" spans="1:8" x14ac:dyDescent="0.2">
      <c r="A14" s="146"/>
      <c r="B14" s="147"/>
      <c r="C14" s="148"/>
      <c r="D14" s="149">
        <v>74942</v>
      </c>
      <c r="E14" s="150"/>
      <c r="F14" s="151">
        <v>55231</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7.54</v>
      </c>
      <c r="C19" s="156">
        <f>ROUND(VALUE(SUBSTITUTE(実質収支比率等に係る経年分析!G$48,"▲","-")),2)</f>
        <v>15.47</v>
      </c>
      <c r="D19" s="156">
        <f>ROUND(VALUE(SUBSTITUTE(実質収支比率等に係る経年分析!H$48,"▲","-")),2)</f>
        <v>13.94</v>
      </c>
      <c r="E19" s="156">
        <f>ROUND(VALUE(SUBSTITUTE(実質収支比率等に係る経年分析!I$48,"▲","-")),2)</f>
        <v>9.76</v>
      </c>
      <c r="F19" s="156">
        <f>ROUND(VALUE(SUBSTITUTE(実質収支比率等に係る経年分析!J$48,"▲","-")),2)</f>
        <v>10.029999999999999</v>
      </c>
    </row>
    <row r="20" spans="1:11" x14ac:dyDescent="0.2">
      <c r="A20" s="156" t="s">
        <v>53</v>
      </c>
      <c r="B20" s="156">
        <f>ROUND(VALUE(SUBSTITUTE(実質収支比率等に係る経年分析!F$47,"▲","-")),2)</f>
        <v>43.69</v>
      </c>
      <c r="C20" s="156">
        <f>ROUND(VALUE(SUBSTITUTE(実質収支比率等に係る経年分析!G$47,"▲","-")),2)</f>
        <v>43.98</v>
      </c>
      <c r="D20" s="156">
        <f>ROUND(VALUE(SUBSTITUTE(実質収支比率等に係る経年分析!H$47,"▲","-")),2)</f>
        <v>51.34</v>
      </c>
      <c r="E20" s="156">
        <f>ROUND(VALUE(SUBSTITUTE(実質収支比率等に係る経年分析!I$47,"▲","-")),2)</f>
        <v>55.87</v>
      </c>
      <c r="F20" s="156">
        <f>ROUND(VALUE(SUBSTITUTE(実質収支比率等に係る経年分析!J$47,"▲","-")),2)</f>
        <v>61.35</v>
      </c>
    </row>
    <row r="21" spans="1:11" x14ac:dyDescent="0.2">
      <c r="A21" s="156" t="s">
        <v>54</v>
      </c>
      <c r="B21" s="156">
        <f>IF(ISNUMBER(VALUE(SUBSTITUTE(実質収支比率等に係る経年分析!F$49,"▲","-"))),ROUND(VALUE(SUBSTITUTE(実質収支比率等に係る経年分析!F$49,"▲","-")),2),NA())</f>
        <v>-0.74</v>
      </c>
      <c r="C21" s="156">
        <f>IF(ISNUMBER(VALUE(SUBSTITUTE(実質収支比率等に係る経年分析!G$49,"▲","-"))),ROUND(VALUE(SUBSTITUTE(実質収支比率等に係る経年分析!G$49,"▲","-")),2),NA())</f>
        <v>8.19</v>
      </c>
      <c r="D21" s="156">
        <f>IF(ISNUMBER(VALUE(SUBSTITUTE(実質収支比率等に係る経年分析!H$49,"▲","-"))),ROUND(VALUE(SUBSTITUTE(実質収支比率等に係る経年分析!H$49,"▲","-")),2),NA())</f>
        <v>-0.51</v>
      </c>
      <c r="E21" s="156">
        <f>IF(ISNUMBER(VALUE(SUBSTITUTE(実質収支比率等に係る経年分析!I$49,"▲","-"))),ROUND(VALUE(SUBSTITUTE(実質収支比率等に係る経年分析!I$49,"▲","-")),2),NA())</f>
        <v>-3.94</v>
      </c>
      <c r="F21" s="156">
        <f>IF(ISNUMBER(VALUE(SUBSTITUTE(実質収支比率等に係る経年分析!J$49,"▲","-"))),ROUND(VALUE(SUBSTITUTE(実質収支比率等に係る経年分析!J$49,"▲","-")),2),NA())</f>
        <v>4.1100000000000003</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1.34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2.16</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6.49</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1.18</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0.72</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和気町地域開発事業特別会計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0.16</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0.37</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0.49</v>
      </c>
    </row>
    <row r="30" spans="1:11" x14ac:dyDescent="0.2">
      <c r="A30" s="157" t="str">
        <f>IF(連結実質赤字比率に係る赤字・黒字の構成分析!C$40="",NA(),連結実質赤字比率に係る赤字・黒字の構成分析!C$40)</f>
        <v>和気町介護保険事業特別会計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1.35</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0.64</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1.62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1.77</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0.9</v>
      </c>
    </row>
    <row r="31" spans="1:11" x14ac:dyDescent="0.2">
      <c r="A31" s="157" t="str">
        <f>IF(連結実質赤字比率に係る赤字・黒字の構成分析!C$39="",NA(),連結実質赤字比率に係る赤字・黒字の構成分析!C$39)</f>
        <v>和気町和気鵜飼谷温泉事業特別会計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1.24</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0.64</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1.22</v>
      </c>
    </row>
    <row r="32" spans="1:11" x14ac:dyDescent="0.2">
      <c r="A32" s="157" t="str">
        <f>IF(連結実質赤字比率に係る赤字・黒字の構成分析!C$38="",NA(),連結実質赤字比率に係る赤字・黒字の構成分析!C$38)</f>
        <v>和気町下水道事業会計</v>
      </c>
      <c r="B32" s="157" t="e">
        <f>IF(ROUND(VALUE(SUBSTITUTE(連結実質赤字比率に係る赤字・黒字の構成分析!F$38,"▲", "-")), 2) &lt; 0, ABS(ROUND(VALUE(SUBSTITUTE(連結実質赤字比率に係る赤字・黒字の構成分析!F$38,"▲", "-")), 2)), NA())</f>
        <v>#VALUE!</v>
      </c>
      <c r="C32" s="157" t="e">
        <f>IF(ROUND(VALUE(SUBSTITUTE(連結実質赤字比率に係る赤字・黒字の構成分析!F$38,"▲", "-")), 2) &gt;= 0, ABS(ROUND(VALUE(SUBSTITUTE(連結実質赤字比率に係る赤字・黒字の構成分析!F$38,"▲", "-")), 2)), NA())</f>
        <v>#VALUE!</v>
      </c>
      <c r="D32" s="157" t="e">
        <f>IF(ROUND(VALUE(SUBSTITUTE(連結実質赤字比率に係る赤字・黒字の構成分析!G$38,"▲", "-")), 2) &lt; 0, ABS(ROUND(VALUE(SUBSTITUTE(連結実質赤字比率に係る赤字・黒字の構成分析!G$38,"▲", "-")), 2)), NA())</f>
        <v>#VALUE!</v>
      </c>
      <c r="E32" s="157" t="e">
        <f>IF(ROUND(VALUE(SUBSTITUTE(連結実質赤字比率に係る赤字・黒字の構成分析!G$38,"▲", "-")), 2) &gt;= 0, ABS(ROUND(VALUE(SUBSTITUTE(連結実質赤字比率に係る赤字・黒字の構成分析!G$38,"▲", "-")), 2)), NA())</f>
        <v>#VALUE!</v>
      </c>
      <c r="F32" s="157" t="e">
        <f>IF(ROUND(VALUE(SUBSTITUTE(連結実質赤字比率に係る赤字・黒字の構成分析!H$38,"▲", "-")), 2) &lt; 0, ABS(ROUND(VALUE(SUBSTITUTE(連結実質赤字比率に係る赤字・黒字の構成分析!H$38,"▲", "-")), 2)), NA())</f>
        <v>#VALUE!</v>
      </c>
      <c r="G32" s="157" t="e">
        <f>IF(ROUND(VALUE(SUBSTITUTE(連結実質赤字比率に係る赤字・黒字の構成分析!H$38,"▲", "-")), 2) &gt;= 0, ABS(ROUND(VALUE(SUBSTITUTE(連結実質赤字比率に係る赤字・黒字の構成分析!H$38,"▲", "-")), 2)), NA())</f>
        <v>#VALUE!</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3.38</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3.02</v>
      </c>
    </row>
    <row r="33" spans="1:16" x14ac:dyDescent="0.2">
      <c r="A33" s="157" t="str">
        <f>IF(連結実質赤字比率に係る赤字・黒字の構成分析!C$37="",NA(),連結実質赤字比率に係る赤字・黒字の構成分析!C$37)</f>
        <v>和気町ごみ焼却施設解体事業特別会計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4.3099999999999996</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4.0599999999999996</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3.87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3.71</v>
      </c>
    </row>
    <row r="34" spans="1:16" x14ac:dyDescent="0.2">
      <c r="A34" s="157" t="str">
        <f>IF(連結実質赤字比率に係る赤字・黒字の構成分析!C$36="",NA(),連結実質赤字比率に係る赤字・黒字の構成分析!C$36)</f>
        <v>和気町簡易水道事業会計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4.84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4.82</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5.0199999999999996</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4.97</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4.58</v>
      </c>
    </row>
    <row r="35" spans="1:16" x14ac:dyDescent="0.2">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3.21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11.38</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9.9</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5.85</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6.28</v>
      </c>
    </row>
    <row r="36" spans="1:16" x14ac:dyDescent="0.2">
      <c r="A36" s="157" t="str">
        <f>IF(連結実質赤字比率に係る赤字・黒字の構成分析!C$34="",NA(),連結実質赤字比率に係る赤字・黒字の構成分析!C$34)</f>
        <v>和気町上水道事業会計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8.7899999999999991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9.18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9.93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10.39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10.87</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1094</v>
      </c>
      <c r="E42" s="158"/>
      <c r="F42" s="158"/>
      <c r="G42" s="158">
        <f>'実質公債費比率（分子）の構造'!L$52</f>
        <v>1089</v>
      </c>
      <c r="H42" s="158"/>
      <c r="I42" s="158"/>
      <c r="J42" s="158">
        <f>'実質公債費比率（分子）の構造'!M$52</f>
        <v>1114</v>
      </c>
      <c r="K42" s="158"/>
      <c r="L42" s="158"/>
      <c r="M42" s="158">
        <f>'実質公債費比率（分子）の構造'!N$52</f>
        <v>1073</v>
      </c>
      <c r="N42" s="158"/>
      <c r="O42" s="158"/>
      <c r="P42" s="158">
        <f>'実質公債費比率（分子）の構造'!O$52</f>
        <v>1051</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24</v>
      </c>
      <c r="C44" s="158"/>
      <c r="D44" s="158"/>
      <c r="E44" s="158">
        <f>'実質公債費比率（分子）の構造'!L$50</f>
        <v>24</v>
      </c>
      <c r="F44" s="158"/>
      <c r="G44" s="158"/>
      <c r="H44" s="158">
        <f>'実質公債費比率（分子）の構造'!M$50</f>
        <v>24</v>
      </c>
      <c r="I44" s="158"/>
      <c r="J44" s="158"/>
      <c r="K44" s="158">
        <f>'実質公債費比率（分子）の構造'!N$50</f>
        <v>23</v>
      </c>
      <c r="L44" s="158"/>
      <c r="M44" s="158"/>
      <c r="N44" s="158">
        <f>'実質公債費比率（分子）の構造'!O$50</f>
        <v>21</v>
      </c>
      <c r="O44" s="158"/>
      <c r="P44" s="158"/>
    </row>
    <row r="45" spans="1:16" x14ac:dyDescent="0.2">
      <c r="A45" s="158" t="s">
        <v>63</v>
      </c>
      <c r="B45" s="158">
        <f>'実質公債費比率（分子）の構造'!K$49</f>
        <v>18</v>
      </c>
      <c r="C45" s="158"/>
      <c r="D45" s="158"/>
      <c r="E45" s="158">
        <f>'実質公債費比率（分子）の構造'!L$49</f>
        <v>15</v>
      </c>
      <c r="F45" s="158"/>
      <c r="G45" s="158"/>
      <c r="H45" s="158">
        <f>'実質公債費比率（分子）の構造'!M$49</f>
        <v>15</v>
      </c>
      <c r="I45" s="158"/>
      <c r="J45" s="158"/>
      <c r="K45" s="158">
        <f>'実質公債費比率（分子）の構造'!N$49</f>
        <v>14</v>
      </c>
      <c r="L45" s="158"/>
      <c r="M45" s="158"/>
      <c r="N45" s="158">
        <f>'実質公債費比率（分子）の構造'!O$49</f>
        <v>14</v>
      </c>
      <c r="O45" s="158"/>
      <c r="P45" s="158"/>
    </row>
    <row r="46" spans="1:16" x14ac:dyDescent="0.2">
      <c r="A46" s="158" t="s">
        <v>64</v>
      </c>
      <c r="B46" s="158">
        <f>'実質公債費比率（分子）の構造'!K$48</f>
        <v>599</v>
      </c>
      <c r="C46" s="158"/>
      <c r="D46" s="158"/>
      <c r="E46" s="158">
        <f>'実質公債費比率（分子）の構造'!L$48</f>
        <v>579</v>
      </c>
      <c r="F46" s="158"/>
      <c r="G46" s="158"/>
      <c r="H46" s="158">
        <f>'実質公債費比率（分子）の構造'!M$48</f>
        <v>580</v>
      </c>
      <c r="I46" s="158"/>
      <c r="J46" s="158"/>
      <c r="K46" s="158">
        <f>'実質公債費比率（分子）の構造'!N$48</f>
        <v>450</v>
      </c>
      <c r="L46" s="158"/>
      <c r="M46" s="158"/>
      <c r="N46" s="158">
        <f>'実質公債費比率（分子）の構造'!O$48</f>
        <v>371</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760</v>
      </c>
      <c r="C49" s="158"/>
      <c r="D49" s="158"/>
      <c r="E49" s="158">
        <f>'実質公債費比率（分子）の構造'!L$45</f>
        <v>845</v>
      </c>
      <c r="F49" s="158"/>
      <c r="G49" s="158"/>
      <c r="H49" s="158">
        <f>'実質公債費比率（分子）の構造'!M$45</f>
        <v>896</v>
      </c>
      <c r="I49" s="158"/>
      <c r="J49" s="158"/>
      <c r="K49" s="158">
        <f>'実質公債費比率（分子）の構造'!N$45</f>
        <v>923</v>
      </c>
      <c r="L49" s="158"/>
      <c r="M49" s="158"/>
      <c r="N49" s="158">
        <f>'実質公債費比率（分子）の構造'!O$45</f>
        <v>919</v>
      </c>
      <c r="O49" s="158"/>
      <c r="P49" s="158"/>
    </row>
    <row r="50" spans="1:16" x14ac:dyDescent="0.2">
      <c r="A50" s="158" t="s">
        <v>67</v>
      </c>
      <c r="B50" s="158" t="e">
        <f>NA()</f>
        <v>#N/A</v>
      </c>
      <c r="C50" s="158">
        <f>IF(ISNUMBER('実質公債費比率（分子）の構造'!K$53),'実質公債費比率（分子）の構造'!K$53,NA())</f>
        <v>307</v>
      </c>
      <c r="D50" s="158" t="e">
        <f>NA()</f>
        <v>#N/A</v>
      </c>
      <c r="E50" s="158" t="e">
        <f>NA()</f>
        <v>#N/A</v>
      </c>
      <c r="F50" s="158">
        <f>IF(ISNUMBER('実質公債費比率（分子）の構造'!L$53),'実質公債費比率（分子）の構造'!L$53,NA())</f>
        <v>374</v>
      </c>
      <c r="G50" s="158" t="e">
        <f>NA()</f>
        <v>#N/A</v>
      </c>
      <c r="H50" s="158" t="e">
        <f>NA()</f>
        <v>#N/A</v>
      </c>
      <c r="I50" s="158">
        <f>IF(ISNUMBER('実質公債費比率（分子）の構造'!M$53),'実質公債費比率（分子）の構造'!M$53,NA())</f>
        <v>401</v>
      </c>
      <c r="J50" s="158" t="e">
        <f>NA()</f>
        <v>#N/A</v>
      </c>
      <c r="K50" s="158" t="e">
        <f>NA()</f>
        <v>#N/A</v>
      </c>
      <c r="L50" s="158">
        <f>IF(ISNUMBER('実質公債費比率（分子）の構造'!N$53),'実質公債費比率（分子）の構造'!N$53,NA())</f>
        <v>337</v>
      </c>
      <c r="M50" s="158" t="e">
        <f>NA()</f>
        <v>#N/A</v>
      </c>
      <c r="N50" s="158" t="e">
        <f>NA()</f>
        <v>#N/A</v>
      </c>
      <c r="O50" s="158">
        <f>IF(ISNUMBER('実質公債費比率（分子）の構造'!O$53),'実質公債費比率（分子）の構造'!O$53,NA())</f>
        <v>274</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10978</v>
      </c>
      <c r="E56" s="157"/>
      <c r="F56" s="157"/>
      <c r="G56" s="157">
        <f>'将来負担比率（分子）の構造'!J$52</f>
        <v>10546</v>
      </c>
      <c r="H56" s="157"/>
      <c r="I56" s="157"/>
      <c r="J56" s="157">
        <f>'将来負担比率（分子）の構造'!K$52</f>
        <v>9979</v>
      </c>
      <c r="K56" s="157"/>
      <c r="L56" s="157"/>
      <c r="M56" s="157">
        <f>'将来負担比率（分子）の構造'!L$52</f>
        <v>10128</v>
      </c>
      <c r="N56" s="157"/>
      <c r="O56" s="157"/>
      <c r="P56" s="157">
        <f>'将来負担比率（分子）の構造'!M$52</f>
        <v>9972</v>
      </c>
    </row>
    <row r="57" spans="1:16" x14ac:dyDescent="0.2">
      <c r="A57" s="157" t="s">
        <v>42</v>
      </c>
      <c r="B57" s="157"/>
      <c r="C57" s="157"/>
      <c r="D57" s="157">
        <f>'将来負担比率（分子）の構造'!I$51</f>
        <v>584</v>
      </c>
      <c r="E57" s="157"/>
      <c r="F57" s="157"/>
      <c r="G57" s="157">
        <f>'将来負担比率（分子）の構造'!J$51</f>
        <v>562</v>
      </c>
      <c r="H57" s="157"/>
      <c r="I57" s="157"/>
      <c r="J57" s="157">
        <f>'将来負担比率（分子）の構造'!K$51</f>
        <v>516</v>
      </c>
      <c r="K57" s="157"/>
      <c r="L57" s="157"/>
      <c r="M57" s="157">
        <f>'将来負担比率（分子）の構造'!L$51</f>
        <v>413</v>
      </c>
      <c r="N57" s="157"/>
      <c r="O57" s="157"/>
      <c r="P57" s="157">
        <f>'将来負担比率（分子）の構造'!M$51</f>
        <v>295</v>
      </c>
    </row>
    <row r="58" spans="1:16" x14ac:dyDescent="0.2">
      <c r="A58" s="157" t="s">
        <v>41</v>
      </c>
      <c r="B58" s="157"/>
      <c r="C58" s="157"/>
      <c r="D58" s="157">
        <f>'将来負担比率（分子）の構造'!I$50</f>
        <v>3558</v>
      </c>
      <c r="E58" s="157"/>
      <c r="F58" s="157"/>
      <c r="G58" s="157">
        <f>'将来負担比率（分子）の構造'!J$50</f>
        <v>3704</v>
      </c>
      <c r="H58" s="157"/>
      <c r="I58" s="157"/>
      <c r="J58" s="157">
        <f>'将来負担比率（分子）の構造'!K$50</f>
        <v>4132</v>
      </c>
      <c r="K58" s="157"/>
      <c r="L58" s="157"/>
      <c r="M58" s="157">
        <f>'将来負担比率（分子）の構造'!L$50</f>
        <v>4501</v>
      </c>
      <c r="N58" s="157"/>
      <c r="O58" s="157"/>
      <c r="P58" s="157">
        <f>'将来負担比率（分子）の構造'!M$50</f>
        <v>4964</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847</v>
      </c>
      <c r="C62" s="157"/>
      <c r="D62" s="157"/>
      <c r="E62" s="157">
        <f>'将来負担比率（分子）の構造'!J$45</f>
        <v>980</v>
      </c>
      <c r="F62" s="157"/>
      <c r="G62" s="157"/>
      <c r="H62" s="157">
        <f>'将来負担比率（分子）の構造'!K$45</f>
        <v>959</v>
      </c>
      <c r="I62" s="157"/>
      <c r="J62" s="157"/>
      <c r="K62" s="157">
        <f>'将来負担比率（分子）の構造'!L$45</f>
        <v>910</v>
      </c>
      <c r="L62" s="157"/>
      <c r="M62" s="157"/>
      <c r="N62" s="157">
        <f>'将来負担比率（分子）の構造'!M$45</f>
        <v>906</v>
      </c>
      <c r="O62" s="157"/>
      <c r="P62" s="157"/>
    </row>
    <row r="63" spans="1:16" x14ac:dyDescent="0.2">
      <c r="A63" s="157" t="s">
        <v>34</v>
      </c>
      <c r="B63" s="157">
        <f>'将来負担比率（分子）の構造'!I$44</f>
        <v>219</v>
      </c>
      <c r="C63" s="157"/>
      <c r="D63" s="157"/>
      <c r="E63" s="157">
        <f>'将来負担比率（分子）の構造'!J$44</f>
        <v>158</v>
      </c>
      <c r="F63" s="157"/>
      <c r="G63" s="157"/>
      <c r="H63" s="157">
        <f>'将来負担比率（分子）の構造'!K$44</f>
        <v>33</v>
      </c>
      <c r="I63" s="157"/>
      <c r="J63" s="157"/>
      <c r="K63" s="157">
        <f>'将来負担比率（分子）の構造'!L$44</f>
        <v>16</v>
      </c>
      <c r="L63" s="157"/>
      <c r="M63" s="157"/>
      <c r="N63" s="157" t="str">
        <f>'将来負担比率（分子）の構造'!M$44</f>
        <v>-</v>
      </c>
      <c r="O63" s="157"/>
      <c r="P63" s="157"/>
    </row>
    <row r="64" spans="1:16" x14ac:dyDescent="0.2">
      <c r="A64" s="157" t="s">
        <v>33</v>
      </c>
      <c r="B64" s="157">
        <f>'将来負担比率（分子）の構造'!I$43</f>
        <v>4577</v>
      </c>
      <c r="C64" s="157"/>
      <c r="D64" s="157"/>
      <c r="E64" s="157">
        <f>'将来負担比率（分子）の構造'!J$43</f>
        <v>4078</v>
      </c>
      <c r="F64" s="157"/>
      <c r="G64" s="157"/>
      <c r="H64" s="157">
        <f>'将来負担比率（分子）の構造'!K$43</f>
        <v>4087</v>
      </c>
      <c r="I64" s="157"/>
      <c r="J64" s="157"/>
      <c r="K64" s="157">
        <f>'将来負担比率（分子）の構造'!L$43</f>
        <v>3705</v>
      </c>
      <c r="L64" s="157"/>
      <c r="M64" s="157"/>
      <c r="N64" s="157">
        <f>'将来負担比率（分子）の構造'!M$43</f>
        <v>3405</v>
      </c>
      <c r="O64" s="157"/>
      <c r="P64" s="157"/>
    </row>
    <row r="65" spans="1:16" x14ac:dyDescent="0.2">
      <c r="A65" s="157" t="s">
        <v>32</v>
      </c>
      <c r="B65" s="157">
        <f>'将来負担比率（分子）の構造'!I$42</f>
        <v>2307</v>
      </c>
      <c r="C65" s="157"/>
      <c r="D65" s="157"/>
      <c r="E65" s="157">
        <f>'将来負担比率（分子）の構造'!J$42</f>
        <v>2060</v>
      </c>
      <c r="F65" s="157"/>
      <c r="G65" s="157"/>
      <c r="H65" s="157">
        <f>'将来負担比率（分子）の構造'!K$42</f>
        <v>2093</v>
      </c>
      <c r="I65" s="157"/>
      <c r="J65" s="157"/>
      <c r="K65" s="157">
        <f>'将来負担比率（分子）の構造'!L$42</f>
        <v>1829</v>
      </c>
      <c r="L65" s="157"/>
      <c r="M65" s="157"/>
      <c r="N65" s="157">
        <f>'将来負担比率（分子）の構造'!M$42</f>
        <v>1584</v>
      </c>
      <c r="O65" s="157"/>
      <c r="P65" s="157"/>
    </row>
    <row r="66" spans="1:16" x14ac:dyDescent="0.2">
      <c r="A66" s="157" t="s">
        <v>31</v>
      </c>
      <c r="B66" s="157">
        <f>'将来負担比率（分子）の構造'!I$41</f>
        <v>9282</v>
      </c>
      <c r="C66" s="157"/>
      <c r="D66" s="157"/>
      <c r="E66" s="157">
        <f>'将来負担比率（分子）の構造'!J$41</f>
        <v>9130</v>
      </c>
      <c r="F66" s="157"/>
      <c r="G66" s="157"/>
      <c r="H66" s="157">
        <f>'将来負担比率（分子）の構造'!K$41</f>
        <v>8808</v>
      </c>
      <c r="I66" s="157"/>
      <c r="J66" s="157"/>
      <c r="K66" s="157">
        <f>'将来負担比率（分子）の構造'!L$41</f>
        <v>9459</v>
      </c>
      <c r="L66" s="157"/>
      <c r="M66" s="157"/>
      <c r="N66" s="157">
        <f>'将来負担比率（分子）の構造'!M$41</f>
        <v>9958</v>
      </c>
      <c r="O66" s="157"/>
      <c r="P66" s="157"/>
    </row>
    <row r="67" spans="1:16" x14ac:dyDescent="0.2">
      <c r="A67" s="157" t="s">
        <v>71</v>
      </c>
      <c r="B67" s="157" t="e">
        <f>NA()</f>
        <v>#N/A</v>
      </c>
      <c r="C67" s="157">
        <f>IF(ISNUMBER('将来負担比率（分子）の構造'!I$53), IF('将来負担比率（分子）の構造'!I$53 &lt; 0, 0, '将来負担比率（分子）の構造'!I$53), NA())</f>
        <v>2113</v>
      </c>
      <c r="D67" s="157" t="e">
        <f>NA()</f>
        <v>#N/A</v>
      </c>
      <c r="E67" s="157" t="e">
        <f>NA()</f>
        <v>#N/A</v>
      </c>
      <c r="F67" s="157">
        <f>IF(ISNUMBER('将来負担比率（分子）の構造'!J$53), IF('将来負担比率（分子）の構造'!J$53 &lt; 0, 0, '将来負担比率（分子）の構造'!J$53), NA())</f>
        <v>1594</v>
      </c>
      <c r="G67" s="157" t="e">
        <f>NA()</f>
        <v>#N/A</v>
      </c>
      <c r="H67" s="157" t="e">
        <f>NA()</f>
        <v>#N/A</v>
      </c>
      <c r="I67" s="157">
        <f>IF(ISNUMBER('将来負担比率（分子）の構造'!K$53), IF('将来負担比率（分子）の構造'!K$53 &lt; 0, 0, '将来負担比率（分子）の構造'!K$53), NA())</f>
        <v>1353</v>
      </c>
      <c r="J67" s="157" t="e">
        <f>NA()</f>
        <v>#N/A</v>
      </c>
      <c r="K67" s="157" t="e">
        <f>NA()</f>
        <v>#N/A</v>
      </c>
      <c r="L67" s="157">
        <f>IF(ISNUMBER('将来負担比率（分子）の構造'!L$53), IF('将来負担比率（分子）の構造'!L$53 &lt; 0, 0, '将来負担比率（分子）の構造'!L$53), NA())</f>
        <v>876</v>
      </c>
      <c r="M67" s="157" t="e">
        <f>NA()</f>
        <v>#N/A</v>
      </c>
      <c r="N67" s="157" t="e">
        <f>NA()</f>
        <v>#N/A</v>
      </c>
      <c r="O67" s="157">
        <f>IF(ISNUMBER('将来負担比率（分子）の構造'!M$53), IF('将来負担比率（分子）の構造'!M$53 &lt; 0, 0, '将来負担比率（分子）の構造'!M$53), NA())</f>
        <v>622</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2883</v>
      </c>
      <c r="C72" s="161">
        <f>基金残高に係る経年分析!G55</f>
        <v>3168</v>
      </c>
      <c r="D72" s="161">
        <f>基金残高に係る経年分析!H55</f>
        <v>3545</v>
      </c>
    </row>
    <row r="73" spans="1:16" x14ac:dyDescent="0.2">
      <c r="A73" s="160" t="s">
        <v>74</v>
      </c>
      <c r="B73" s="161">
        <f>基金残高に係る経年分析!F56</f>
        <v>483</v>
      </c>
      <c r="C73" s="161">
        <f>基金残高に係る経年分析!G56</f>
        <v>506</v>
      </c>
      <c r="D73" s="161">
        <f>基金残高に係る経年分析!H56</f>
        <v>524</v>
      </c>
    </row>
    <row r="74" spans="1:16" x14ac:dyDescent="0.2">
      <c r="A74" s="160" t="s">
        <v>75</v>
      </c>
      <c r="B74" s="161">
        <f>基金残高に係る経年分析!F57</f>
        <v>1413</v>
      </c>
      <c r="C74" s="161">
        <f>基金残高に係る経年分析!G57</f>
        <v>1431</v>
      </c>
      <c r="D74" s="161">
        <f>基金残高に係る経年分析!H57</f>
        <v>1455</v>
      </c>
    </row>
  </sheetData>
  <sheetProtection algorithmName="SHA-512" hashValue="hlt4dYB97bR4ZskTMa5gsg6zGPY+/T8WFIgNBBfpEzn73jn/vou1BBfEbsbgT2vYYiLhnpvQED/I9HRE/pYR+Q==" saltValue="H9nq0h1Rz9iWtYytquRlp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099" t="s">
        <v>202</v>
      </c>
      <c r="DI1" s="1100"/>
      <c r="DJ1" s="1100"/>
      <c r="DK1" s="1100"/>
      <c r="DL1" s="1100"/>
      <c r="DM1" s="1100"/>
      <c r="DN1" s="1101"/>
      <c r="DO1" s="196"/>
      <c r="DP1" s="1099" t="s">
        <v>203</v>
      </c>
      <c r="DQ1" s="1100"/>
      <c r="DR1" s="1100"/>
      <c r="DS1" s="1100"/>
      <c r="DT1" s="1100"/>
      <c r="DU1" s="1100"/>
      <c r="DV1" s="1100"/>
      <c r="DW1" s="1100"/>
      <c r="DX1" s="1100"/>
      <c r="DY1" s="1100"/>
      <c r="DZ1" s="1100"/>
      <c r="EA1" s="1100"/>
      <c r="EB1" s="1100"/>
      <c r="EC1" s="110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1055" t="s">
        <v>205</v>
      </c>
      <c r="C3" s="1056"/>
      <c r="D3" s="1056"/>
      <c r="E3" s="1056"/>
      <c r="F3" s="1056"/>
      <c r="G3" s="1056"/>
      <c r="H3" s="1056"/>
      <c r="I3" s="1056"/>
      <c r="J3" s="1056"/>
      <c r="K3" s="1056"/>
      <c r="L3" s="1056"/>
      <c r="M3" s="1056"/>
      <c r="N3" s="1056"/>
      <c r="O3" s="1056"/>
      <c r="P3" s="1056"/>
      <c r="Q3" s="1056"/>
      <c r="R3" s="1056"/>
      <c r="S3" s="1056"/>
      <c r="T3" s="1056"/>
      <c r="U3" s="1056"/>
      <c r="V3" s="1056"/>
      <c r="W3" s="1056"/>
      <c r="X3" s="1056"/>
      <c r="Y3" s="1056"/>
      <c r="Z3" s="1056"/>
      <c r="AA3" s="1056"/>
      <c r="AB3" s="1056"/>
      <c r="AC3" s="1056"/>
      <c r="AD3" s="1056"/>
      <c r="AE3" s="1056"/>
      <c r="AF3" s="1056"/>
      <c r="AG3" s="1056"/>
      <c r="AH3" s="1056"/>
      <c r="AI3" s="1056"/>
      <c r="AJ3" s="1056"/>
      <c r="AK3" s="1056"/>
      <c r="AL3" s="1056"/>
      <c r="AM3" s="1056"/>
      <c r="AN3" s="1056"/>
      <c r="AO3" s="1056"/>
      <c r="AP3" s="1055" t="s">
        <v>206</v>
      </c>
      <c r="AQ3" s="1056"/>
      <c r="AR3" s="1056"/>
      <c r="AS3" s="1056"/>
      <c r="AT3" s="1056"/>
      <c r="AU3" s="1056"/>
      <c r="AV3" s="1056"/>
      <c r="AW3" s="1056"/>
      <c r="AX3" s="1056"/>
      <c r="AY3" s="1056"/>
      <c r="AZ3" s="1056"/>
      <c r="BA3" s="1056"/>
      <c r="BB3" s="1056"/>
      <c r="BC3" s="1056"/>
      <c r="BD3" s="1056"/>
      <c r="BE3" s="1056"/>
      <c r="BF3" s="1056"/>
      <c r="BG3" s="1056"/>
      <c r="BH3" s="1056"/>
      <c r="BI3" s="1056"/>
      <c r="BJ3" s="1056"/>
      <c r="BK3" s="1056"/>
      <c r="BL3" s="1056"/>
      <c r="BM3" s="1056"/>
      <c r="BN3" s="1056"/>
      <c r="BO3" s="1056"/>
      <c r="BP3" s="1056"/>
      <c r="BQ3" s="1056"/>
      <c r="BR3" s="1056"/>
      <c r="BS3" s="1056"/>
      <c r="BT3" s="1056"/>
      <c r="BU3" s="1056"/>
      <c r="BV3" s="1056"/>
      <c r="BW3" s="1056"/>
      <c r="BX3" s="1056"/>
      <c r="BY3" s="1056"/>
      <c r="BZ3" s="1056"/>
      <c r="CA3" s="1056"/>
      <c r="CB3" s="1057"/>
      <c r="CD3" s="1055" t="s">
        <v>207</v>
      </c>
      <c r="CE3" s="1056"/>
      <c r="CF3" s="1056"/>
      <c r="CG3" s="1056"/>
      <c r="CH3" s="1056"/>
      <c r="CI3" s="1056"/>
      <c r="CJ3" s="1056"/>
      <c r="CK3" s="1056"/>
      <c r="CL3" s="1056"/>
      <c r="CM3" s="1056"/>
      <c r="CN3" s="1056"/>
      <c r="CO3" s="1056"/>
      <c r="CP3" s="1056"/>
      <c r="CQ3" s="1056"/>
      <c r="CR3" s="1056"/>
      <c r="CS3" s="1056"/>
      <c r="CT3" s="1056"/>
      <c r="CU3" s="1056"/>
      <c r="CV3" s="1056"/>
      <c r="CW3" s="1056"/>
      <c r="CX3" s="1056"/>
      <c r="CY3" s="1056"/>
      <c r="CZ3" s="1056"/>
      <c r="DA3" s="1056"/>
      <c r="DB3" s="1056"/>
      <c r="DC3" s="1056"/>
      <c r="DD3" s="1056"/>
      <c r="DE3" s="1056"/>
      <c r="DF3" s="1056"/>
      <c r="DG3" s="1056"/>
      <c r="DH3" s="1056"/>
      <c r="DI3" s="1056"/>
      <c r="DJ3" s="1056"/>
      <c r="DK3" s="1056"/>
      <c r="DL3" s="1056"/>
      <c r="DM3" s="1056"/>
      <c r="DN3" s="1056"/>
      <c r="DO3" s="1056"/>
      <c r="DP3" s="1056"/>
      <c r="DQ3" s="1056"/>
      <c r="DR3" s="1056"/>
      <c r="DS3" s="1056"/>
      <c r="DT3" s="1056"/>
      <c r="DU3" s="1056"/>
      <c r="DV3" s="1056"/>
      <c r="DW3" s="1056"/>
      <c r="DX3" s="1056"/>
      <c r="DY3" s="1056"/>
      <c r="DZ3" s="1056"/>
      <c r="EA3" s="1056"/>
      <c r="EB3" s="1056"/>
      <c r="EC3" s="1057"/>
    </row>
    <row r="4" spans="2:143" ht="11.25" customHeight="1" x14ac:dyDescent="0.2">
      <c r="B4" s="1055" t="s">
        <v>1</v>
      </c>
      <c r="C4" s="1056"/>
      <c r="D4" s="1056"/>
      <c r="E4" s="1056"/>
      <c r="F4" s="1056"/>
      <c r="G4" s="1056"/>
      <c r="H4" s="1056"/>
      <c r="I4" s="1056"/>
      <c r="J4" s="1056"/>
      <c r="K4" s="1056"/>
      <c r="L4" s="1056"/>
      <c r="M4" s="1056"/>
      <c r="N4" s="1056"/>
      <c r="O4" s="1056"/>
      <c r="P4" s="1056"/>
      <c r="Q4" s="1057"/>
      <c r="R4" s="1055" t="s">
        <v>208</v>
      </c>
      <c r="S4" s="1056"/>
      <c r="T4" s="1056"/>
      <c r="U4" s="1056"/>
      <c r="V4" s="1056"/>
      <c r="W4" s="1056"/>
      <c r="X4" s="1056"/>
      <c r="Y4" s="1057"/>
      <c r="Z4" s="1055" t="s">
        <v>209</v>
      </c>
      <c r="AA4" s="1056"/>
      <c r="AB4" s="1056"/>
      <c r="AC4" s="1057"/>
      <c r="AD4" s="1055" t="s">
        <v>210</v>
      </c>
      <c r="AE4" s="1056"/>
      <c r="AF4" s="1056"/>
      <c r="AG4" s="1056"/>
      <c r="AH4" s="1056"/>
      <c r="AI4" s="1056"/>
      <c r="AJ4" s="1056"/>
      <c r="AK4" s="1057"/>
      <c r="AL4" s="1055" t="s">
        <v>209</v>
      </c>
      <c r="AM4" s="1056"/>
      <c r="AN4" s="1056"/>
      <c r="AO4" s="1057"/>
      <c r="AP4" s="1102" t="s">
        <v>211</v>
      </c>
      <c r="AQ4" s="1102"/>
      <c r="AR4" s="1102"/>
      <c r="AS4" s="1102"/>
      <c r="AT4" s="1102"/>
      <c r="AU4" s="1102"/>
      <c r="AV4" s="1102"/>
      <c r="AW4" s="1102"/>
      <c r="AX4" s="1102"/>
      <c r="AY4" s="1102"/>
      <c r="AZ4" s="1102"/>
      <c r="BA4" s="1102"/>
      <c r="BB4" s="1102"/>
      <c r="BC4" s="1102"/>
      <c r="BD4" s="1102"/>
      <c r="BE4" s="1102"/>
      <c r="BF4" s="1102"/>
      <c r="BG4" s="1102" t="s">
        <v>212</v>
      </c>
      <c r="BH4" s="1102"/>
      <c r="BI4" s="1102"/>
      <c r="BJ4" s="1102"/>
      <c r="BK4" s="1102"/>
      <c r="BL4" s="1102"/>
      <c r="BM4" s="1102"/>
      <c r="BN4" s="1102"/>
      <c r="BO4" s="1102" t="s">
        <v>209</v>
      </c>
      <c r="BP4" s="1102"/>
      <c r="BQ4" s="1102"/>
      <c r="BR4" s="1102"/>
      <c r="BS4" s="1102" t="s">
        <v>213</v>
      </c>
      <c r="BT4" s="1102"/>
      <c r="BU4" s="1102"/>
      <c r="BV4" s="1102"/>
      <c r="BW4" s="1102"/>
      <c r="BX4" s="1102"/>
      <c r="BY4" s="1102"/>
      <c r="BZ4" s="1102"/>
      <c r="CA4" s="1102"/>
      <c r="CB4" s="1102"/>
      <c r="CD4" s="1055" t="s">
        <v>214</v>
      </c>
      <c r="CE4" s="1056"/>
      <c r="CF4" s="1056"/>
      <c r="CG4" s="1056"/>
      <c r="CH4" s="1056"/>
      <c r="CI4" s="1056"/>
      <c r="CJ4" s="1056"/>
      <c r="CK4" s="1056"/>
      <c r="CL4" s="1056"/>
      <c r="CM4" s="1056"/>
      <c r="CN4" s="1056"/>
      <c r="CO4" s="1056"/>
      <c r="CP4" s="1056"/>
      <c r="CQ4" s="1056"/>
      <c r="CR4" s="1056"/>
      <c r="CS4" s="1056"/>
      <c r="CT4" s="1056"/>
      <c r="CU4" s="1056"/>
      <c r="CV4" s="1056"/>
      <c r="CW4" s="1056"/>
      <c r="CX4" s="1056"/>
      <c r="CY4" s="1056"/>
      <c r="CZ4" s="1056"/>
      <c r="DA4" s="1056"/>
      <c r="DB4" s="1056"/>
      <c r="DC4" s="1056"/>
      <c r="DD4" s="1056"/>
      <c r="DE4" s="1056"/>
      <c r="DF4" s="1056"/>
      <c r="DG4" s="1056"/>
      <c r="DH4" s="1056"/>
      <c r="DI4" s="1056"/>
      <c r="DJ4" s="1056"/>
      <c r="DK4" s="1056"/>
      <c r="DL4" s="1056"/>
      <c r="DM4" s="1056"/>
      <c r="DN4" s="1056"/>
      <c r="DO4" s="1056"/>
      <c r="DP4" s="1056"/>
      <c r="DQ4" s="1056"/>
      <c r="DR4" s="1056"/>
      <c r="DS4" s="1056"/>
      <c r="DT4" s="1056"/>
      <c r="DU4" s="1056"/>
      <c r="DV4" s="1056"/>
      <c r="DW4" s="1056"/>
      <c r="DX4" s="1056"/>
      <c r="DY4" s="1056"/>
      <c r="DZ4" s="1056"/>
      <c r="EA4" s="1056"/>
      <c r="EB4" s="1056"/>
      <c r="EC4" s="1057"/>
    </row>
    <row r="5" spans="2:143" ht="11.25" customHeight="1" x14ac:dyDescent="0.2">
      <c r="B5" s="1061" t="s">
        <v>215</v>
      </c>
      <c r="C5" s="1062"/>
      <c r="D5" s="1062"/>
      <c r="E5" s="1062"/>
      <c r="F5" s="1062"/>
      <c r="G5" s="1062"/>
      <c r="H5" s="1062"/>
      <c r="I5" s="1062"/>
      <c r="J5" s="1062"/>
      <c r="K5" s="1062"/>
      <c r="L5" s="1062"/>
      <c r="M5" s="1062"/>
      <c r="N5" s="1062"/>
      <c r="O5" s="1062"/>
      <c r="P5" s="1062"/>
      <c r="Q5" s="1063"/>
      <c r="R5" s="1058">
        <v>1765465</v>
      </c>
      <c r="S5" s="1059"/>
      <c r="T5" s="1059"/>
      <c r="U5" s="1059"/>
      <c r="V5" s="1059"/>
      <c r="W5" s="1059"/>
      <c r="X5" s="1059"/>
      <c r="Y5" s="1084"/>
      <c r="Z5" s="1097">
        <v>17</v>
      </c>
      <c r="AA5" s="1097"/>
      <c r="AB5" s="1097"/>
      <c r="AC5" s="1097"/>
      <c r="AD5" s="1098">
        <v>1765309</v>
      </c>
      <c r="AE5" s="1098"/>
      <c r="AF5" s="1098"/>
      <c r="AG5" s="1098"/>
      <c r="AH5" s="1098"/>
      <c r="AI5" s="1098"/>
      <c r="AJ5" s="1098"/>
      <c r="AK5" s="1098"/>
      <c r="AL5" s="1085">
        <v>31.3</v>
      </c>
      <c r="AM5" s="1067"/>
      <c r="AN5" s="1067"/>
      <c r="AO5" s="1086"/>
      <c r="AP5" s="1061" t="s">
        <v>216</v>
      </c>
      <c r="AQ5" s="1062"/>
      <c r="AR5" s="1062"/>
      <c r="AS5" s="1062"/>
      <c r="AT5" s="1062"/>
      <c r="AU5" s="1062"/>
      <c r="AV5" s="1062"/>
      <c r="AW5" s="1062"/>
      <c r="AX5" s="1062"/>
      <c r="AY5" s="1062"/>
      <c r="AZ5" s="1062"/>
      <c r="BA5" s="1062"/>
      <c r="BB5" s="1062"/>
      <c r="BC5" s="1062"/>
      <c r="BD5" s="1062"/>
      <c r="BE5" s="1062"/>
      <c r="BF5" s="1063"/>
      <c r="BG5" s="1003">
        <v>1758825</v>
      </c>
      <c r="BH5" s="1004"/>
      <c r="BI5" s="1004"/>
      <c r="BJ5" s="1004"/>
      <c r="BK5" s="1004"/>
      <c r="BL5" s="1004"/>
      <c r="BM5" s="1004"/>
      <c r="BN5" s="1005"/>
      <c r="BO5" s="1041">
        <v>99.6</v>
      </c>
      <c r="BP5" s="1041"/>
      <c r="BQ5" s="1041"/>
      <c r="BR5" s="1041"/>
      <c r="BS5" s="1042">
        <v>23089</v>
      </c>
      <c r="BT5" s="1042"/>
      <c r="BU5" s="1042"/>
      <c r="BV5" s="1042"/>
      <c r="BW5" s="1042"/>
      <c r="BX5" s="1042"/>
      <c r="BY5" s="1042"/>
      <c r="BZ5" s="1042"/>
      <c r="CA5" s="1042"/>
      <c r="CB5" s="1077"/>
      <c r="CD5" s="1055" t="s">
        <v>211</v>
      </c>
      <c r="CE5" s="1056"/>
      <c r="CF5" s="1056"/>
      <c r="CG5" s="1056"/>
      <c r="CH5" s="1056"/>
      <c r="CI5" s="1056"/>
      <c r="CJ5" s="1056"/>
      <c r="CK5" s="1056"/>
      <c r="CL5" s="1056"/>
      <c r="CM5" s="1056"/>
      <c r="CN5" s="1056"/>
      <c r="CO5" s="1056"/>
      <c r="CP5" s="1056"/>
      <c r="CQ5" s="1057"/>
      <c r="CR5" s="1055" t="s">
        <v>217</v>
      </c>
      <c r="CS5" s="1056"/>
      <c r="CT5" s="1056"/>
      <c r="CU5" s="1056"/>
      <c r="CV5" s="1056"/>
      <c r="CW5" s="1056"/>
      <c r="CX5" s="1056"/>
      <c r="CY5" s="1057"/>
      <c r="CZ5" s="1055" t="s">
        <v>209</v>
      </c>
      <c r="DA5" s="1056"/>
      <c r="DB5" s="1056"/>
      <c r="DC5" s="1057"/>
      <c r="DD5" s="1055" t="s">
        <v>218</v>
      </c>
      <c r="DE5" s="1056"/>
      <c r="DF5" s="1056"/>
      <c r="DG5" s="1056"/>
      <c r="DH5" s="1056"/>
      <c r="DI5" s="1056"/>
      <c r="DJ5" s="1056"/>
      <c r="DK5" s="1056"/>
      <c r="DL5" s="1056"/>
      <c r="DM5" s="1056"/>
      <c r="DN5" s="1056"/>
      <c r="DO5" s="1056"/>
      <c r="DP5" s="1057"/>
      <c r="DQ5" s="1055" t="s">
        <v>219</v>
      </c>
      <c r="DR5" s="1056"/>
      <c r="DS5" s="1056"/>
      <c r="DT5" s="1056"/>
      <c r="DU5" s="1056"/>
      <c r="DV5" s="1056"/>
      <c r="DW5" s="1056"/>
      <c r="DX5" s="1056"/>
      <c r="DY5" s="1056"/>
      <c r="DZ5" s="1056"/>
      <c r="EA5" s="1056"/>
      <c r="EB5" s="1056"/>
      <c r="EC5" s="1057"/>
    </row>
    <row r="6" spans="2:143" ht="11.25" customHeight="1" x14ac:dyDescent="0.2">
      <c r="B6" s="1000" t="s">
        <v>220</v>
      </c>
      <c r="C6" s="1001"/>
      <c r="D6" s="1001"/>
      <c r="E6" s="1001"/>
      <c r="F6" s="1001"/>
      <c r="G6" s="1001"/>
      <c r="H6" s="1001"/>
      <c r="I6" s="1001"/>
      <c r="J6" s="1001"/>
      <c r="K6" s="1001"/>
      <c r="L6" s="1001"/>
      <c r="M6" s="1001"/>
      <c r="N6" s="1001"/>
      <c r="O6" s="1001"/>
      <c r="P6" s="1001"/>
      <c r="Q6" s="1002"/>
      <c r="R6" s="1003">
        <v>79058</v>
      </c>
      <c r="S6" s="1004"/>
      <c r="T6" s="1004"/>
      <c r="U6" s="1004"/>
      <c r="V6" s="1004"/>
      <c r="W6" s="1004"/>
      <c r="X6" s="1004"/>
      <c r="Y6" s="1005"/>
      <c r="Z6" s="1041">
        <v>0.8</v>
      </c>
      <c r="AA6" s="1041"/>
      <c r="AB6" s="1041"/>
      <c r="AC6" s="1041"/>
      <c r="AD6" s="1042">
        <v>79058</v>
      </c>
      <c r="AE6" s="1042"/>
      <c r="AF6" s="1042"/>
      <c r="AG6" s="1042"/>
      <c r="AH6" s="1042"/>
      <c r="AI6" s="1042"/>
      <c r="AJ6" s="1042"/>
      <c r="AK6" s="1042"/>
      <c r="AL6" s="1006">
        <v>1.4</v>
      </c>
      <c r="AM6" s="1007"/>
      <c r="AN6" s="1007"/>
      <c r="AO6" s="1043"/>
      <c r="AP6" s="1000" t="s">
        <v>221</v>
      </c>
      <c r="AQ6" s="1001"/>
      <c r="AR6" s="1001"/>
      <c r="AS6" s="1001"/>
      <c r="AT6" s="1001"/>
      <c r="AU6" s="1001"/>
      <c r="AV6" s="1001"/>
      <c r="AW6" s="1001"/>
      <c r="AX6" s="1001"/>
      <c r="AY6" s="1001"/>
      <c r="AZ6" s="1001"/>
      <c r="BA6" s="1001"/>
      <c r="BB6" s="1001"/>
      <c r="BC6" s="1001"/>
      <c r="BD6" s="1001"/>
      <c r="BE6" s="1001"/>
      <c r="BF6" s="1002"/>
      <c r="BG6" s="1003">
        <v>1758825</v>
      </c>
      <c r="BH6" s="1004"/>
      <c r="BI6" s="1004"/>
      <c r="BJ6" s="1004"/>
      <c r="BK6" s="1004"/>
      <c r="BL6" s="1004"/>
      <c r="BM6" s="1004"/>
      <c r="BN6" s="1005"/>
      <c r="BO6" s="1041">
        <v>99.6</v>
      </c>
      <c r="BP6" s="1041"/>
      <c r="BQ6" s="1041"/>
      <c r="BR6" s="1041"/>
      <c r="BS6" s="1042">
        <v>23089</v>
      </c>
      <c r="BT6" s="1042"/>
      <c r="BU6" s="1042"/>
      <c r="BV6" s="1042"/>
      <c r="BW6" s="1042"/>
      <c r="BX6" s="1042"/>
      <c r="BY6" s="1042"/>
      <c r="BZ6" s="1042"/>
      <c r="CA6" s="1042"/>
      <c r="CB6" s="1077"/>
      <c r="CD6" s="1061" t="s">
        <v>222</v>
      </c>
      <c r="CE6" s="1062"/>
      <c r="CF6" s="1062"/>
      <c r="CG6" s="1062"/>
      <c r="CH6" s="1062"/>
      <c r="CI6" s="1062"/>
      <c r="CJ6" s="1062"/>
      <c r="CK6" s="1062"/>
      <c r="CL6" s="1062"/>
      <c r="CM6" s="1062"/>
      <c r="CN6" s="1062"/>
      <c r="CO6" s="1062"/>
      <c r="CP6" s="1062"/>
      <c r="CQ6" s="1063"/>
      <c r="CR6" s="1003">
        <v>83307</v>
      </c>
      <c r="CS6" s="1004"/>
      <c r="CT6" s="1004"/>
      <c r="CU6" s="1004"/>
      <c r="CV6" s="1004"/>
      <c r="CW6" s="1004"/>
      <c r="CX6" s="1004"/>
      <c r="CY6" s="1005"/>
      <c r="CZ6" s="1085">
        <v>0.9</v>
      </c>
      <c r="DA6" s="1067"/>
      <c r="DB6" s="1067"/>
      <c r="DC6" s="1087"/>
      <c r="DD6" s="1009" t="s">
        <v>122</v>
      </c>
      <c r="DE6" s="1004"/>
      <c r="DF6" s="1004"/>
      <c r="DG6" s="1004"/>
      <c r="DH6" s="1004"/>
      <c r="DI6" s="1004"/>
      <c r="DJ6" s="1004"/>
      <c r="DK6" s="1004"/>
      <c r="DL6" s="1004"/>
      <c r="DM6" s="1004"/>
      <c r="DN6" s="1004"/>
      <c r="DO6" s="1004"/>
      <c r="DP6" s="1005"/>
      <c r="DQ6" s="1009">
        <v>82707</v>
      </c>
      <c r="DR6" s="1004"/>
      <c r="DS6" s="1004"/>
      <c r="DT6" s="1004"/>
      <c r="DU6" s="1004"/>
      <c r="DV6" s="1004"/>
      <c r="DW6" s="1004"/>
      <c r="DX6" s="1004"/>
      <c r="DY6" s="1004"/>
      <c r="DZ6" s="1004"/>
      <c r="EA6" s="1004"/>
      <c r="EB6" s="1004"/>
      <c r="EC6" s="1040"/>
    </row>
    <row r="7" spans="2:143" ht="11.25" customHeight="1" x14ac:dyDescent="0.2">
      <c r="B7" s="1000" t="s">
        <v>223</v>
      </c>
      <c r="C7" s="1001"/>
      <c r="D7" s="1001"/>
      <c r="E7" s="1001"/>
      <c r="F7" s="1001"/>
      <c r="G7" s="1001"/>
      <c r="H7" s="1001"/>
      <c r="I7" s="1001"/>
      <c r="J7" s="1001"/>
      <c r="K7" s="1001"/>
      <c r="L7" s="1001"/>
      <c r="M7" s="1001"/>
      <c r="N7" s="1001"/>
      <c r="O7" s="1001"/>
      <c r="P7" s="1001"/>
      <c r="Q7" s="1002"/>
      <c r="R7" s="1003">
        <v>727</v>
      </c>
      <c r="S7" s="1004"/>
      <c r="T7" s="1004"/>
      <c r="U7" s="1004"/>
      <c r="V7" s="1004"/>
      <c r="W7" s="1004"/>
      <c r="X7" s="1004"/>
      <c r="Y7" s="1005"/>
      <c r="Z7" s="1041">
        <v>0</v>
      </c>
      <c r="AA7" s="1041"/>
      <c r="AB7" s="1041"/>
      <c r="AC7" s="1041"/>
      <c r="AD7" s="1042">
        <v>727</v>
      </c>
      <c r="AE7" s="1042"/>
      <c r="AF7" s="1042"/>
      <c r="AG7" s="1042"/>
      <c r="AH7" s="1042"/>
      <c r="AI7" s="1042"/>
      <c r="AJ7" s="1042"/>
      <c r="AK7" s="1042"/>
      <c r="AL7" s="1006">
        <v>0</v>
      </c>
      <c r="AM7" s="1007"/>
      <c r="AN7" s="1007"/>
      <c r="AO7" s="1043"/>
      <c r="AP7" s="1000" t="s">
        <v>224</v>
      </c>
      <c r="AQ7" s="1001"/>
      <c r="AR7" s="1001"/>
      <c r="AS7" s="1001"/>
      <c r="AT7" s="1001"/>
      <c r="AU7" s="1001"/>
      <c r="AV7" s="1001"/>
      <c r="AW7" s="1001"/>
      <c r="AX7" s="1001"/>
      <c r="AY7" s="1001"/>
      <c r="AZ7" s="1001"/>
      <c r="BA7" s="1001"/>
      <c r="BB7" s="1001"/>
      <c r="BC7" s="1001"/>
      <c r="BD7" s="1001"/>
      <c r="BE7" s="1001"/>
      <c r="BF7" s="1002"/>
      <c r="BG7" s="1003">
        <v>579108</v>
      </c>
      <c r="BH7" s="1004"/>
      <c r="BI7" s="1004"/>
      <c r="BJ7" s="1004"/>
      <c r="BK7" s="1004"/>
      <c r="BL7" s="1004"/>
      <c r="BM7" s="1004"/>
      <c r="BN7" s="1005"/>
      <c r="BO7" s="1041">
        <v>32.799999999999997</v>
      </c>
      <c r="BP7" s="1041"/>
      <c r="BQ7" s="1041"/>
      <c r="BR7" s="1041"/>
      <c r="BS7" s="1042">
        <v>23089</v>
      </c>
      <c r="BT7" s="1042"/>
      <c r="BU7" s="1042"/>
      <c r="BV7" s="1042"/>
      <c r="BW7" s="1042"/>
      <c r="BX7" s="1042"/>
      <c r="BY7" s="1042"/>
      <c r="BZ7" s="1042"/>
      <c r="CA7" s="1042"/>
      <c r="CB7" s="1077"/>
      <c r="CD7" s="1000" t="s">
        <v>225</v>
      </c>
      <c r="CE7" s="1001"/>
      <c r="CF7" s="1001"/>
      <c r="CG7" s="1001"/>
      <c r="CH7" s="1001"/>
      <c r="CI7" s="1001"/>
      <c r="CJ7" s="1001"/>
      <c r="CK7" s="1001"/>
      <c r="CL7" s="1001"/>
      <c r="CM7" s="1001"/>
      <c r="CN7" s="1001"/>
      <c r="CO7" s="1001"/>
      <c r="CP7" s="1001"/>
      <c r="CQ7" s="1002"/>
      <c r="CR7" s="1003">
        <v>1619830</v>
      </c>
      <c r="CS7" s="1004"/>
      <c r="CT7" s="1004"/>
      <c r="CU7" s="1004"/>
      <c r="CV7" s="1004"/>
      <c r="CW7" s="1004"/>
      <c r="CX7" s="1004"/>
      <c r="CY7" s="1005"/>
      <c r="CZ7" s="1041">
        <v>16.600000000000001</v>
      </c>
      <c r="DA7" s="1041"/>
      <c r="DB7" s="1041"/>
      <c r="DC7" s="1041"/>
      <c r="DD7" s="1009">
        <v>158100</v>
      </c>
      <c r="DE7" s="1004"/>
      <c r="DF7" s="1004"/>
      <c r="DG7" s="1004"/>
      <c r="DH7" s="1004"/>
      <c r="DI7" s="1004"/>
      <c r="DJ7" s="1004"/>
      <c r="DK7" s="1004"/>
      <c r="DL7" s="1004"/>
      <c r="DM7" s="1004"/>
      <c r="DN7" s="1004"/>
      <c r="DO7" s="1004"/>
      <c r="DP7" s="1005"/>
      <c r="DQ7" s="1009">
        <v>993194</v>
      </c>
      <c r="DR7" s="1004"/>
      <c r="DS7" s="1004"/>
      <c r="DT7" s="1004"/>
      <c r="DU7" s="1004"/>
      <c r="DV7" s="1004"/>
      <c r="DW7" s="1004"/>
      <c r="DX7" s="1004"/>
      <c r="DY7" s="1004"/>
      <c r="DZ7" s="1004"/>
      <c r="EA7" s="1004"/>
      <c r="EB7" s="1004"/>
      <c r="EC7" s="1040"/>
    </row>
    <row r="8" spans="2:143" ht="11.25" customHeight="1" x14ac:dyDescent="0.2">
      <c r="B8" s="1000" t="s">
        <v>226</v>
      </c>
      <c r="C8" s="1001"/>
      <c r="D8" s="1001"/>
      <c r="E8" s="1001"/>
      <c r="F8" s="1001"/>
      <c r="G8" s="1001"/>
      <c r="H8" s="1001"/>
      <c r="I8" s="1001"/>
      <c r="J8" s="1001"/>
      <c r="K8" s="1001"/>
      <c r="L8" s="1001"/>
      <c r="M8" s="1001"/>
      <c r="N8" s="1001"/>
      <c r="O8" s="1001"/>
      <c r="P8" s="1001"/>
      <c r="Q8" s="1002"/>
      <c r="R8" s="1003">
        <v>10145</v>
      </c>
      <c r="S8" s="1004"/>
      <c r="T8" s="1004"/>
      <c r="U8" s="1004"/>
      <c r="V8" s="1004"/>
      <c r="W8" s="1004"/>
      <c r="X8" s="1004"/>
      <c r="Y8" s="1005"/>
      <c r="Z8" s="1041">
        <v>0.1</v>
      </c>
      <c r="AA8" s="1041"/>
      <c r="AB8" s="1041"/>
      <c r="AC8" s="1041"/>
      <c r="AD8" s="1042">
        <v>10145</v>
      </c>
      <c r="AE8" s="1042"/>
      <c r="AF8" s="1042"/>
      <c r="AG8" s="1042"/>
      <c r="AH8" s="1042"/>
      <c r="AI8" s="1042"/>
      <c r="AJ8" s="1042"/>
      <c r="AK8" s="1042"/>
      <c r="AL8" s="1006">
        <v>0.2</v>
      </c>
      <c r="AM8" s="1007"/>
      <c r="AN8" s="1007"/>
      <c r="AO8" s="1043"/>
      <c r="AP8" s="1000" t="s">
        <v>227</v>
      </c>
      <c r="AQ8" s="1001"/>
      <c r="AR8" s="1001"/>
      <c r="AS8" s="1001"/>
      <c r="AT8" s="1001"/>
      <c r="AU8" s="1001"/>
      <c r="AV8" s="1001"/>
      <c r="AW8" s="1001"/>
      <c r="AX8" s="1001"/>
      <c r="AY8" s="1001"/>
      <c r="AZ8" s="1001"/>
      <c r="BA8" s="1001"/>
      <c r="BB8" s="1001"/>
      <c r="BC8" s="1001"/>
      <c r="BD8" s="1001"/>
      <c r="BE8" s="1001"/>
      <c r="BF8" s="1002"/>
      <c r="BG8" s="1003">
        <v>21778</v>
      </c>
      <c r="BH8" s="1004"/>
      <c r="BI8" s="1004"/>
      <c r="BJ8" s="1004"/>
      <c r="BK8" s="1004"/>
      <c r="BL8" s="1004"/>
      <c r="BM8" s="1004"/>
      <c r="BN8" s="1005"/>
      <c r="BO8" s="1041">
        <v>1.2</v>
      </c>
      <c r="BP8" s="1041"/>
      <c r="BQ8" s="1041"/>
      <c r="BR8" s="1041"/>
      <c r="BS8" s="1042" t="s">
        <v>122</v>
      </c>
      <c r="BT8" s="1042"/>
      <c r="BU8" s="1042"/>
      <c r="BV8" s="1042"/>
      <c r="BW8" s="1042"/>
      <c r="BX8" s="1042"/>
      <c r="BY8" s="1042"/>
      <c r="BZ8" s="1042"/>
      <c r="CA8" s="1042"/>
      <c r="CB8" s="1077"/>
      <c r="CD8" s="1000" t="s">
        <v>228</v>
      </c>
      <c r="CE8" s="1001"/>
      <c r="CF8" s="1001"/>
      <c r="CG8" s="1001"/>
      <c r="CH8" s="1001"/>
      <c r="CI8" s="1001"/>
      <c r="CJ8" s="1001"/>
      <c r="CK8" s="1001"/>
      <c r="CL8" s="1001"/>
      <c r="CM8" s="1001"/>
      <c r="CN8" s="1001"/>
      <c r="CO8" s="1001"/>
      <c r="CP8" s="1001"/>
      <c r="CQ8" s="1002"/>
      <c r="CR8" s="1003">
        <v>2514009</v>
      </c>
      <c r="CS8" s="1004"/>
      <c r="CT8" s="1004"/>
      <c r="CU8" s="1004"/>
      <c r="CV8" s="1004"/>
      <c r="CW8" s="1004"/>
      <c r="CX8" s="1004"/>
      <c r="CY8" s="1005"/>
      <c r="CZ8" s="1041">
        <v>25.8</v>
      </c>
      <c r="DA8" s="1041"/>
      <c r="DB8" s="1041"/>
      <c r="DC8" s="1041"/>
      <c r="DD8" s="1009">
        <v>5128</v>
      </c>
      <c r="DE8" s="1004"/>
      <c r="DF8" s="1004"/>
      <c r="DG8" s="1004"/>
      <c r="DH8" s="1004"/>
      <c r="DI8" s="1004"/>
      <c r="DJ8" s="1004"/>
      <c r="DK8" s="1004"/>
      <c r="DL8" s="1004"/>
      <c r="DM8" s="1004"/>
      <c r="DN8" s="1004"/>
      <c r="DO8" s="1004"/>
      <c r="DP8" s="1005"/>
      <c r="DQ8" s="1009">
        <v>1373907</v>
      </c>
      <c r="DR8" s="1004"/>
      <c r="DS8" s="1004"/>
      <c r="DT8" s="1004"/>
      <c r="DU8" s="1004"/>
      <c r="DV8" s="1004"/>
      <c r="DW8" s="1004"/>
      <c r="DX8" s="1004"/>
      <c r="DY8" s="1004"/>
      <c r="DZ8" s="1004"/>
      <c r="EA8" s="1004"/>
      <c r="EB8" s="1004"/>
      <c r="EC8" s="1040"/>
    </row>
    <row r="9" spans="2:143" ht="11.25" customHeight="1" x14ac:dyDescent="0.2">
      <c r="B9" s="1000" t="s">
        <v>229</v>
      </c>
      <c r="C9" s="1001"/>
      <c r="D9" s="1001"/>
      <c r="E9" s="1001"/>
      <c r="F9" s="1001"/>
      <c r="G9" s="1001"/>
      <c r="H9" s="1001"/>
      <c r="I9" s="1001"/>
      <c r="J9" s="1001"/>
      <c r="K9" s="1001"/>
      <c r="L9" s="1001"/>
      <c r="M9" s="1001"/>
      <c r="N9" s="1001"/>
      <c r="O9" s="1001"/>
      <c r="P9" s="1001"/>
      <c r="Q9" s="1002"/>
      <c r="R9" s="1003">
        <v>16501</v>
      </c>
      <c r="S9" s="1004"/>
      <c r="T9" s="1004"/>
      <c r="U9" s="1004"/>
      <c r="V9" s="1004"/>
      <c r="W9" s="1004"/>
      <c r="X9" s="1004"/>
      <c r="Y9" s="1005"/>
      <c r="Z9" s="1041">
        <v>0.2</v>
      </c>
      <c r="AA9" s="1041"/>
      <c r="AB9" s="1041"/>
      <c r="AC9" s="1041"/>
      <c r="AD9" s="1042">
        <v>16501</v>
      </c>
      <c r="AE9" s="1042"/>
      <c r="AF9" s="1042"/>
      <c r="AG9" s="1042"/>
      <c r="AH9" s="1042"/>
      <c r="AI9" s="1042"/>
      <c r="AJ9" s="1042"/>
      <c r="AK9" s="1042"/>
      <c r="AL9" s="1006">
        <v>0.3</v>
      </c>
      <c r="AM9" s="1007"/>
      <c r="AN9" s="1007"/>
      <c r="AO9" s="1043"/>
      <c r="AP9" s="1000" t="s">
        <v>230</v>
      </c>
      <c r="AQ9" s="1001"/>
      <c r="AR9" s="1001"/>
      <c r="AS9" s="1001"/>
      <c r="AT9" s="1001"/>
      <c r="AU9" s="1001"/>
      <c r="AV9" s="1001"/>
      <c r="AW9" s="1001"/>
      <c r="AX9" s="1001"/>
      <c r="AY9" s="1001"/>
      <c r="AZ9" s="1001"/>
      <c r="BA9" s="1001"/>
      <c r="BB9" s="1001"/>
      <c r="BC9" s="1001"/>
      <c r="BD9" s="1001"/>
      <c r="BE9" s="1001"/>
      <c r="BF9" s="1002"/>
      <c r="BG9" s="1003">
        <v>442581</v>
      </c>
      <c r="BH9" s="1004"/>
      <c r="BI9" s="1004"/>
      <c r="BJ9" s="1004"/>
      <c r="BK9" s="1004"/>
      <c r="BL9" s="1004"/>
      <c r="BM9" s="1004"/>
      <c r="BN9" s="1005"/>
      <c r="BO9" s="1041">
        <v>25.1</v>
      </c>
      <c r="BP9" s="1041"/>
      <c r="BQ9" s="1041"/>
      <c r="BR9" s="1041"/>
      <c r="BS9" s="1042" t="s">
        <v>122</v>
      </c>
      <c r="BT9" s="1042"/>
      <c r="BU9" s="1042"/>
      <c r="BV9" s="1042"/>
      <c r="BW9" s="1042"/>
      <c r="BX9" s="1042"/>
      <c r="BY9" s="1042"/>
      <c r="BZ9" s="1042"/>
      <c r="CA9" s="1042"/>
      <c r="CB9" s="1077"/>
      <c r="CD9" s="1000" t="s">
        <v>231</v>
      </c>
      <c r="CE9" s="1001"/>
      <c r="CF9" s="1001"/>
      <c r="CG9" s="1001"/>
      <c r="CH9" s="1001"/>
      <c r="CI9" s="1001"/>
      <c r="CJ9" s="1001"/>
      <c r="CK9" s="1001"/>
      <c r="CL9" s="1001"/>
      <c r="CM9" s="1001"/>
      <c r="CN9" s="1001"/>
      <c r="CO9" s="1001"/>
      <c r="CP9" s="1001"/>
      <c r="CQ9" s="1002"/>
      <c r="CR9" s="1003">
        <v>605899</v>
      </c>
      <c r="CS9" s="1004"/>
      <c r="CT9" s="1004"/>
      <c r="CU9" s="1004"/>
      <c r="CV9" s="1004"/>
      <c r="CW9" s="1004"/>
      <c r="CX9" s="1004"/>
      <c r="CY9" s="1005"/>
      <c r="CZ9" s="1041">
        <v>6.2</v>
      </c>
      <c r="DA9" s="1041"/>
      <c r="DB9" s="1041"/>
      <c r="DC9" s="1041"/>
      <c r="DD9" s="1009">
        <v>31826</v>
      </c>
      <c r="DE9" s="1004"/>
      <c r="DF9" s="1004"/>
      <c r="DG9" s="1004"/>
      <c r="DH9" s="1004"/>
      <c r="DI9" s="1004"/>
      <c r="DJ9" s="1004"/>
      <c r="DK9" s="1004"/>
      <c r="DL9" s="1004"/>
      <c r="DM9" s="1004"/>
      <c r="DN9" s="1004"/>
      <c r="DO9" s="1004"/>
      <c r="DP9" s="1005"/>
      <c r="DQ9" s="1009">
        <v>514240</v>
      </c>
      <c r="DR9" s="1004"/>
      <c r="DS9" s="1004"/>
      <c r="DT9" s="1004"/>
      <c r="DU9" s="1004"/>
      <c r="DV9" s="1004"/>
      <c r="DW9" s="1004"/>
      <c r="DX9" s="1004"/>
      <c r="DY9" s="1004"/>
      <c r="DZ9" s="1004"/>
      <c r="EA9" s="1004"/>
      <c r="EB9" s="1004"/>
      <c r="EC9" s="1040"/>
    </row>
    <row r="10" spans="2:143" ht="11.25" customHeight="1" x14ac:dyDescent="0.2">
      <c r="B10" s="1000" t="s">
        <v>232</v>
      </c>
      <c r="C10" s="1001"/>
      <c r="D10" s="1001"/>
      <c r="E10" s="1001"/>
      <c r="F10" s="1001"/>
      <c r="G10" s="1001"/>
      <c r="H10" s="1001"/>
      <c r="I10" s="1001"/>
      <c r="J10" s="1001"/>
      <c r="K10" s="1001"/>
      <c r="L10" s="1001"/>
      <c r="M10" s="1001"/>
      <c r="N10" s="1001"/>
      <c r="O10" s="1001"/>
      <c r="P10" s="1001"/>
      <c r="Q10" s="1002"/>
      <c r="R10" s="1003" t="s">
        <v>122</v>
      </c>
      <c r="S10" s="1004"/>
      <c r="T10" s="1004"/>
      <c r="U10" s="1004"/>
      <c r="V10" s="1004"/>
      <c r="W10" s="1004"/>
      <c r="X10" s="1004"/>
      <c r="Y10" s="1005"/>
      <c r="Z10" s="1041" t="s">
        <v>122</v>
      </c>
      <c r="AA10" s="1041"/>
      <c r="AB10" s="1041"/>
      <c r="AC10" s="1041"/>
      <c r="AD10" s="1042" t="s">
        <v>122</v>
      </c>
      <c r="AE10" s="1042"/>
      <c r="AF10" s="1042"/>
      <c r="AG10" s="1042"/>
      <c r="AH10" s="1042"/>
      <c r="AI10" s="1042"/>
      <c r="AJ10" s="1042"/>
      <c r="AK10" s="1042"/>
      <c r="AL10" s="1006" t="s">
        <v>122</v>
      </c>
      <c r="AM10" s="1007"/>
      <c r="AN10" s="1007"/>
      <c r="AO10" s="1043"/>
      <c r="AP10" s="1000" t="s">
        <v>233</v>
      </c>
      <c r="AQ10" s="1001"/>
      <c r="AR10" s="1001"/>
      <c r="AS10" s="1001"/>
      <c r="AT10" s="1001"/>
      <c r="AU10" s="1001"/>
      <c r="AV10" s="1001"/>
      <c r="AW10" s="1001"/>
      <c r="AX10" s="1001"/>
      <c r="AY10" s="1001"/>
      <c r="AZ10" s="1001"/>
      <c r="BA10" s="1001"/>
      <c r="BB10" s="1001"/>
      <c r="BC10" s="1001"/>
      <c r="BD10" s="1001"/>
      <c r="BE10" s="1001"/>
      <c r="BF10" s="1002"/>
      <c r="BG10" s="1003">
        <v>33934</v>
      </c>
      <c r="BH10" s="1004"/>
      <c r="BI10" s="1004"/>
      <c r="BJ10" s="1004"/>
      <c r="BK10" s="1004"/>
      <c r="BL10" s="1004"/>
      <c r="BM10" s="1004"/>
      <c r="BN10" s="1005"/>
      <c r="BO10" s="1041">
        <v>1.9</v>
      </c>
      <c r="BP10" s="1041"/>
      <c r="BQ10" s="1041"/>
      <c r="BR10" s="1041"/>
      <c r="BS10" s="1042" t="s">
        <v>122</v>
      </c>
      <c r="BT10" s="1042"/>
      <c r="BU10" s="1042"/>
      <c r="BV10" s="1042"/>
      <c r="BW10" s="1042"/>
      <c r="BX10" s="1042"/>
      <c r="BY10" s="1042"/>
      <c r="BZ10" s="1042"/>
      <c r="CA10" s="1042"/>
      <c r="CB10" s="1077"/>
      <c r="CD10" s="1000" t="s">
        <v>234</v>
      </c>
      <c r="CE10" s="1001"/>
      <c r="CF10" s="1001"/>
      <c r="CG10" s="1001"/>
      <c r="CH10" s="1001"/>
      <c r="CI10" s="1001"/>
      <c r="CJ10" s="1001"/>
      <c r="CK10" s="1001"/>
      <c r="CL10" s="1001"/>
      <c r="CM10" s="1001"/>
      <c r="CN10" s="1001"/>
      <c r="CO10" s="1001"/>
      <c r="CP10" s="1001"/>
      <c r="CQ10" s="1002"/>
      <c r="CR10" s="1003" t="s">
        <v>122</v>
      </c>
      <c r="CS10" s="1004"/>
      <c r="CT10" s="1004"/>
      <c r="CU10" s="1004"/>
      <c r="CV10" s="1004"/>
      <c r="CW10" s="1004"/>
      <c r="CX10" s="1004"/>
      <c r="CY10" s="1005"/>
      <c r="CZ10" s="1041" t="s">
        <v>122</v>
      </c>
      <c r="DA10" s="1041"/>
      <c r="DB10" s="1041"/>
      <c r="DC10" s="1041"/>
      <c r="DD10" s="1009" t="s">
        <v>122</v>
      </c>
      <c r="DE10" s="1004"/>
      <c r="DF10" s="1004"/>
      <c r="DG10" s="1004"/>
      <c r="DH10" s="1004"/>
      <c r="DI10" s="1004"/>
      <c r="DJ10" s="1004"/>
      <c r="DK10" s="1004"/>
      <c r="DL10" s="1004"/>
      <c r="DM10" s="1004"/>
      <c r="DN10" s="1004"/>
      <c r="DO10" s="1004"/>
      <c r="DP10" s="1005"/>
      <c r="DQ10" s="1009" t="s">
        <v>122</v>
      </c>
      <c r="DR10" s="1004"/>
      <c r="DS10" s="1004"/>
      <c r="DT10" s="1004"/>
      <c r="DU10" s="1004"/>
      <c r="DV10" s="1004"/>
      <c r="DW10" s="1004"/>
      <c r="DX10" s="1004"/>
      <c r="DY10" s="1004"/>
      <c r="DZ10" s="1004"/>
      <c r="EA10" s="1004"/>
      <c r="EB10" s="1004"/>
      <c r="EC10" s="1040"/>
    </row>
    <row r="11" spans="2:143" ht="11.25" customHeight="1" x14ac:dyDescent="0.2">
      <c r="B11" s="1000" t="s">
        <v>235</v>
      </c>
      <c r="C11" s="1001"/>
      <c r="D11" s="1001"/>
      <c r="E11" s="1001"/>
      <c r="F11" s="1001"/>
      <c r="G11" s="1001"/>
      <c r="H11" s="1001"/>
      <c r="I11" s="1001"/>
      <c r="J11" s="1001"/>
      <c r="K11" s="1001"/>
      <c r="L11" s="1001"/>
      <c r="M11" s="1001"/>
      <c r="N11" s="1001"/>
      <c r="O11" s="1001"/>
      <c r="P11" s="1001"/>
      <c r="Q11" s="1002"/>
      <c r="R11" s="1003">
        <v>350684</v>
      </c>
      <c r="S11" s="1004"/>
      <c r="T11" s="1004"/>
      <c r="U11" s="1004"/>
      <c r="V11" s="1004"/>
      <c r="W11" s="1004"/>
      <c r="X11" s="1004"/>
      <c r="Y11" s="1005"/>
      <c r="Z11" s="1006">
        <v>3.4</v>
      </c>
      <c r="AA11" s="1007"/>
      <c r="AB11" s="1007"/>
      <c r="AC11" s="1008"/>
      <c r="AD11" s="1009">
        <v>350684</v>
      </c>
      <c r="AE11" s="1004"/>
      <c r="AF11" s="1004"/>
      <c r="AG11" s="1004"/>
      <c r="AH11" s="1004"/>
      <c r="AI11" s="1004"/>
      <c r="AJ11" s="1004"/>
      <c r="AK11" s="1005"/>
      <c r="AL11" s="1006">
        <v>6.2</v>
      </c>
      <c r="AM11" s="1007"/>
      <c r="AN11" s="1007"/>
      <c r="AO11" s="1043"/>
      <c r="AP11" s="1000" t="s">
        <v>236</v>
      </c>
      <c r="AQ11" s="1001"/>
      <c r="AR11" s="1001"/>
      <c r="AS11" s="1001"/>
      <c r="AT11" s="1001"/>
      <c r="AU11" s="1001"/>
      <c r="AV11" s="1001"/>
      <c r="AW11" s="1001"/>
      <c r="AX11" s="1001"/>
      <c r="AY11" s="1001"/>
      <c r="AZ11" s="1001"/>
      <c r="BA11" s="1001"/>
      <c r="BB11" s="1001"/>
      <c r="BC11" s="1001"/>
      <c r="BD11" s="1001"/>
      <c r="BE11" s="1001"/>
      <c r="BF11" s="1002"/>
      <c r="BG11" s="1003">
        <v>80815</v>
      </c>
      <c r="BH11" s="1004"/>
      <c r="BI11" s="1004"/>
      <c r="BJ11" s="1004"/>
      <c r="BK11" s="1004"/>
      <c r="BL11" s="1004"/>
      <c r="BM11" s="1004"/>
      <c r="BN11" s="1005"/>
      <c r="BO11" s="1041">
        <v>4.5999999999999996</v>
      </c>
      <c r="BP11" s="1041"/>
      <c r="BQ11" s="1041"/>
      <c r="BR11" s="1041"/>
      <c r="BS11" s="1042">
        <v>23089</v>
      </c>
      <c r="BT11" s="1042"/>
      <c r="BU11" s="1042"/>
      <c r="BV11" s="1042"/>
      <c r="BW11" s="1042"/>
      <c r="BX11" s="1042"/>
      <c r="BY11" s="1042"/>
      <c r="BZ11" s="1042"/>
      <c r="CA11" s="1042"/>
      <c r="CB11" s="1077"/>
      <c r="CD11" s="1000" t="s">
        <v>237</v>
      </c>
      <c r="CE11" s="1001"/>
      <c r="CF11" s="1001"/>
      <c r="CG11" s="1001"/>
      <c r="CH11" s="1001"/>
      <c r="CI11" s="1001"/>
      <c r="CJ11" s="1001"/>
      <c r="CK11" s="1001"/>
      <c r="CL11" s="1001"/>
      <c r="CM11" s="1001"/>
      <c r="CN11" s="1001"/>
      <c r="CO11" s="1001"/>
      <c r="CP11" s="1001"/>
      <c r="CQ11" s="1002"/>
      <c r="CR11" s="1003">
        <v>423981</v>
      </c>
      <c r="CS11" s="1004"/>
      <c r="CT11" s="1004"/>
      <c r="CU11" s="1004"/>
      <c r="CV11" s="1004"/>
      <c r="CW11" s="1004"/>
      <c r="CX11" s="1004"/>
      <c r="CY11" s="1005"/>
      <c r="CZ11" s="1041">
        <v>4.3</v>
      </c>
      <c r="DA11" s="1041"/>
      <c r="DB11" s="1041"/>
      <c r="DC11" s="1041"/>
      <c r="DD11" s="1009">
        <v>137813</v>
      </c>
      <c r="DE11" s="1004"/>
      <c r="DF11" s="1004"/>
      <c r="DG11" s="1004"/>
      <c r="DH11" s="1004"/>
      <c r="DI11" s="1004"/>
      <c r="DJ11" s="1004"/>
      <c r="DK11" s="1004"/>
      <c r="DL11" s="1004"/>
      <c r="DM11" s="1004"/>
      <c r="DN11" s="1004"/>
      <c r="DO11" s="1004"/>
      <c r="DP11" s="1005"/>
      <c r="DQ11" s="1009">
        <v>209845</v>
      </c>
      <c r="DR11" s="1004"/>
      <c r="DS11" s="1004"/>
      <c r="DT11" s="1004"/>
      <c r="DU11" s="1004"/>
      <c r="DV11" s="1004"/>
      <c r="DW11" s="1004"/>
      <c r="DX11" s="1004"/>
      <c r="DY11" s="1004"/>
      <c r="DZ11" s="1004"/>
      <c r="EA11" s="1004"/>
      <c r="EB11" s="1004"/>
      <c r="EC11" s="1040"/>
    </row>
    <row r="12" spans="2:143" ht="11.25" customHeight="1" x14ac:dyDescent="0.2">
      <c r="B12" s="1000" t="s">
        <v>238</v>
      </c>
      <c r="C12" s="1001"/>
      <c r="D12" s="1001"/>
      <c r="E12" s="1001"/>
      <c r="F12" s="1001"/>
      <c r="G12" s="1001"/>
      <c r="H12" s="1001"/>
      <c r="I12" s="1001"/>
      <c r="J12" s="1001"/>
      <c r="K12" s="1001"/>
      <c r="L12" s="1001"/>
      <c r="M12" s="1001"/>
      <c r="N12" s="1001"/>
      <c r="O12" s="1001"/>
      <c r="P12" s="1001"/>
      <c r="Q12" s="1002"/>
      <c r="R12" s="1003" t="s">
        <v>122</v>
      </c>
      <c r="S12" s="1004"/>
      <c r="T12" s="1004"/>
      <c r="U12" s="1004"/>
      <c r="V12" s="1004"/>
      <c r="W12" s="1004"/>
      <c r="X12" s="1004"/>
      <c r="Y12" s="1005"/>
      <c r="Z12" s="1041" t="s">
        <v>122</v>
      </c>
      <c r="AA12" s="1041"/>
      <c r="AB12" s="1041"/>
      <c r="AC12" s="1041"/>
      <c r="AD12" s="1042" t="s">
        <v>122</v>
      </c>
      <c r="AE12" s="1042"/>
      <c r="AF12" s="1042"/>
      <c r="AG12" s="1042"/>
      <c r="AH12" s="1042"/>
      <c r="AI12" s="1042"/>
      <c r="AJ12" s="1042"/>
      <c r="AK12" s="1042"/>
      <c r="AL12" s="1006" t="s">
        <v>122</v>
      </c>
      <c r="AM12" s="1007"/>
      <c r="AN12" s="1007"/>
      <c r="AO12" s="1043"/>
      <c r="AP12" s="1000" t="s">
        <v>239</v>
      </c>
      <c r="AQ12" s="1001"/>
      <c r="AR12" s="1001"/>
      <c r="AS12" s="1001"/>
      <c r="AT12" s="1001"/>
      <c r="AU12" s="1001"/>
      <c r="AV12" s="1001"/>
      <c r="AW12" s="1001"/>
      <c r="AX12" s="1001"/>
      <c r="AY12" s="1001"/>
      <c r="AZ12" s="1001"/>
      <c r="BA12" s="1001"/>
      <c r="BB12" s="1001"/>
      <c r="BC12" s="1001"/>
      <c r="BD12" s="1001"/>
      <c r="BE12" s="1001"/>
      <c r="BF12" s="1002"/>
      <c r="BG12" s="1003">
        <v>1027639</v>
      </c>
      <c r="BH12" s="1004"/>
      <c r="BI12" s="1004"/>
      <c r="BJ12" s="1004"/>
      <c r="BK12" s="1004"/>
      <c r="BL12" s="1004"/>
      <c r="BM12" s="1004"/>
      <c r="BN12" s="1005"/>
      <c r="BO12" s="1041">
        <v>58.2</v>
      </c>
      <c r="BP12" s="1041"/>
      <c r="BQ12" s="1041"/>
      <c r="BR12" s="1041"/>
      <c r="BS12" s="1042" t="s">
        <v>122</v>
      </c>
      <c r="BT12" s="1042"/>
      <c r="BU12" s="1042"/>
      <c r="BV12" s="1042"/>
      <c r="BW12" s="1042"/>
      <c r="BX12" s="1042"/>
      <c r="BY12" s="1042"/>
      <c r="BZ12" s="1042"/>
      <c r="CA12" s="1042"/>
      <c r="CB12" s="1077"/>
      <c r="CD12" s="1000" t="s">
        <v>240</v>
      </c>
      <c r="CE12" s="1001"/>
      <c r="CF12" s="1001"/>
      <c r="CG12" s="1001"/>
      <c r="CH12" s="1001"/>
      <c r="CI12" s="1001"/>
      <c r="CJ12" s="1001"/>
      <c r="CK12" s="1001"/>
      <c r="CL12" s="1001"/>
      <c r="CM12" s="1001"/>
      <c r="CN12" s="1001"/>
      <c r="CO12" s="1001"/>
      <c r="CP12" s="1001"/>
      <c r="CQ12" s="1002"/>
      <c r="CR12" s="1003">
        <v>171997</v>
      </c>
      <c r="CS12" s="1004"/>
      <c r="CT12" s="1004"/>
      <c r="CU12" s="1004"/>
      <c r="CV12" s="1004"/>
      <c r="CW12" s="1004"/>
      <c r="CX12" s="1004"/>
      <c r="CY12" s="1005"/>
      <c r="CZ12" s="1041">
        <v>1.8</v>
      </c>
      <c r="DA12" s="1041"/>
      <c r="DB12" s="1041"/>
      <c r="DC12" s="1041"/>
      <c r="DD12" s="1009">
        <v>3158</v>
      </c>
      <c r="DE12" s="1004"/>
      <c r="DF12" s="1004"/>
      <c r="DG12" s="1004"/>
      <c r="DH12" s="1004"/>
      <c r="DI12" s="1004"/>
      <c r="DJ12" s="1004"/>
      <c r="DK12" s="1004"/>
      <c r="DL12" s="1004"/>
      <c r="DM12" s="1004"/>
      <c r="DN12" s="1004"/>
      <c r="DO12" s="1004"/>
      <c r="DP12" s="1005"/>
      <c r="DQ12" s="1009">
        <v>109384</v>
      </c>
      <c r="DR12" s="1004"/>
      <c r="DS12" s="1004"/>
      <c r="DT12" s="1004"/>
      <c r="DU12" s="1004"/>
      <c r="DV12" s="1004"/>
      <c r="DW12" s="1004"/>
      <c r="DX12" s="1004"/>
      <c r="DY12" s="1004"/>
      <c r="DZ12" s="1004"/>
      <c r="EA12" s="1004"/>
      <c r="EB12" s="1004"/>
      <c r="EC12" s="1040"/>
    </row>
    <row r="13" spans="2:143" ht="11.25" customHeight="1" x14ac:dyDescent="0.2">
      <c r="B13" s="1000" t="s">
        <v>241</v>
      </c>
      <c r="C13" s="1001"/>
      <c r="D13" s="1001"/>
      <c r="E13" s="1001"/>
      <c r="F13" s="1001"/>
      <c r="G13" s="1001"/>
      <c r="H13" s="1001"/>
      <c r="I13" s="1001"/>
      <c r="J13" s="1001"/>
      <c r="K13" s="1001"/>
      <c r="L13" s="1001"/>
      <c r="M13" s="1001"/>
      <c r="N13" s="1001"/>
      <c r="O13" s="1001"/>
      <c r="P13" s="1001"/>
      <c r="Q13" s="1002"/>
      <c r="R13" s="1003" t="s">
        <v>122</v>
      </c>
      <c r="S13" s="1004"/>
      <c r="T13" s="1004"/>
      <c r="U13" s="1004"/>
      <c r="V13" s="1004"/>
      <c r="W13" s="1004"/>
      <c r="X13" s="1004"/>
      <c r="Y13" s="1005"/>
      <c r="Z13" s="1041" t="s">
        <v>122</v>
      </c>
      <c r="AA13" s="1041"/>
      <c r="AB13" s="1041"/>
      <c r="AC13" s="1041"/>
      <c r="AD13" s="1042" t="s">
        <v>122</v>
      </c>
      <c r="AE13" s="1042"/>
      <c r="AF13" s="1042"/>
      <c r="AG13" s="1042"/>
      <c r="AH13" s="1042"/>
      <c r="AI13" s="1042"/>
      <c r="AJ13" s="1042"/>
      <c r="AK13" s="1042"/>
      <c r="AL13" s="1006" t="s">
        <v>122</v>
      </c>
      <c r="AM13" s="1007"/>
      <c r="AN13" s="1007"/>
      <c r="AO13" s="1043"/>
      <c r="AP13" s="1000" t="s">
        <v>242</v>
      </c>
      <c r="AQ13" s="1001"/>
      <c r="AR13" s="1001"/>
      <c r="AS13" s="1001"/>
      <c r="AT13" s="1001"/>
      <c r="AU13" s="1001"/>
      <c r="AV13" s="1001"/>
      <c r="AW13" s="1001"/>
      <c r="AX13" s="1001"/>
      <c r="AY13" s="1001"/>
      <c r="AZ13" s="1001"/>
      <c r="BA13" s="1001"/>
      <c r="BB13" s="1001"/>
      <c r="BC13" s="1001"/>
      <c r="BD13" s="1001"/>
      <c r="BE13" s="1001"/>
      <c r="BF13" s="1002"/>
      <c r="BG13" s="1003">
        <v>1022511</v>
      </c>
      <c r="BH13" s="1004"/>
      <c r="BI13" s="1004"/>
      <c r="BJ13" s="1004"/>
      <c r="BK13" s="1004"/>
      <c r="BL13" s="1004"/>
      <c r="BM13" s="1004"/>
      <c r="BN13" s="1005"/>
      <c r="BO13" s="1041">
        <v>57.9</v>
      </c>
      <c r="BP13" s="1041"/>
      <c r="BQ13" s="1041"/>
      <c r="BR13" s="1041"/>
      <c r="BS13" s="1042" t="s">
        <v>122</v>
      </c>
      <c r="BT13" s="1042"/>
      <c r="BU13" s="1042"/>
      <c r="BV13" s="1042"/>
      <c r="BW13" s="1042"/>
      <c r="BX13" s="1042"/>
      <c r="BY13" s="1042"/>
      <c r="BZ13" s="1042"/>
      <c r="CA13" s="1042"/>
      <c r="CB13" s="1077"/>
      <c r="CD13" s="1000" t="s">
        <v>243</v>
      </c>
      <c r="CE13" s="1001"/>
      <c r="CF13" s="1001"/>
      <c r="CG13" s="1001"/>
      <c r="CH13" s="1001"/>
      <c r="CI13" s="1001"/>
      <c r="CJ13" s="1001"/>
      <c r="CK13" s="1001"/>
      <c r="CL13" s="1001"/>
      <c r="CM13" s="1001"/>
      <c r="CN13" s="1001"/>
      <c r="CO13" s="1001"/>
      <c r="CP13" s="1001"/>
      <c r="CQ13" s="1002"/>
      <c r="CR13" s="1003">
        <v>1144221</v>
      </c>
      <c r="CS13" s="1004"/>
      <c r="CT13" s="1004"/>
      <c r="CU13" s="1004"/>
      <c r="CV13" s="1004"/>
      <c r="CW13" s="1004"/>
      <c r="CX13" s="1004"/>
      <c r="CY13" s="1005"/>
      <c r="CZ13" s="1041">
        <v>11.7</v>
      </c>
      <c r="DA13" s="1041"/>
      <c r="DB13" s="1041"/>
      <c r="DC13" s="1041"/>
      <c r="DD13" s="1009">
        <v>454875</v>
      </c>
      <c r="DE13" s="1004"/>
      <c r="DF13" s="1004"/>
      <c r="DG13" s="1004"/>
      <c r="DH13" s="1004"/>
      <c r="DI13" s="1004"/>
      <c r="DJ13" s="1004"/>
      <c r="DK13" s="1004"/>
      <c r="DL13" s="1004"/>
      <c r="DM13" s="1004"/>
      <c r="DN13" s="1004"/>
      <c r="DO13" s="1004"/>
      <c r="DP13" s="1005"/>
      <c r="DQ13" s="1009">
        <v>803168</v>
      </c>
      <c r="DR13" s="1004"/>
      <c r="DS13" s="1004"/>
      <c r="DT13" s="1004"/>
      <c r="DU13" s="1004"/>
      <c r="DV13" s="1004"/>
      <c r="DW13" s="1004"/>
      <c r="DX13" s="1004"/>
      <c r="DY13" s="1004"/>
      <c r="DZ13" s="1004"/>
      <c r="EA13" s="1004"/>
      <c r="EB13" s="1004"/>
      <c r="EC13" s="1040"/>
    </row>
    <row r="14" spans="2:143" ht="11.25" customHeight="1" x14ac:dyDescent="0.2">
      <c r="B14" s="1000" t="s">
        <v>244</v>
      </c>
      <c r="C14" s="1001"/>
      <c r="D14" s="1001"/>
      <c r="E14" s="1001"/>
      <c r="F14" s="1001"/>
      <c r="G14" s="1001"/>
      <c r="H14" s="1001"/>
      <c r="I14" s="1001"/>
      <c r="J14" s="1001"/>
      <c r="K14" s="1001"/>
      <c r="L14" s="1001"/>
      <c r="M14" s="1001"/>
      <c r="N14" s="1001"/>
      <c r="O14" s="1001"/>
      <c r="P14" s="1001"/>
      <c r="Q14" s="1002"/>
      <c r="R14" s="1003" t="s">
        <v>122</v>
      </c>
      <c r="S14" s="1004"/>
      <c r="T14" s="1004"/>
      <c r="U14" s="1004"/>
      <c r="V14" s="1004"/>
      <c r="W14" s="1004"/>
      <c r="X14" s="1004"/>
      <c r="Y14" s="1005"/>
      <c r="Z14" s="1041" t="s">
        <v>122</v>
      </c>
      <c r="AA14" s="1041"/>
      <c r="AB14" s="1041"/>
      <c r="AC14" s="1041"/>
      <c r="AD14" s="1042" t="s">
        <v>122</v>
      </c>
      <c r="AE14" s="1042"/>
      <c r="AF14" s="1042"/>
      <c r="AG14" s="1042"/>
      <c r="AH14" s="1042"/>
      <c r="AI14" s="1042"/>
      <c r="AJ14" s="1042"/>
      <c r="AK14" s="1042"/>
      <c r="AL14" s="1006" t="s">
        <v>122</v>
      </c>
      <c r="AM14" s="1007"/>
      <c r="AN14" s="1007"/>
      <c r="AO14" s="1043"/>
      <c r="AP14" s="1000" t="s">
        <v>245</v>
      </c>
      <c r="AQ14" s="1001"/>
      <c r="AR14" s="1001"/>
      <c r="AS14" s="1001"/>
      <c r="AT14" s="1001"/>
      <c r="AU14" s="1001"/>
      <c r="AV14" s="1001"/>
      <c r="AW14" s="1001"/>
      <c r="AX14" s="1001"/>
      <c r="AY14" s="1001"/>
      <c r="AZ14" s="1001"/>
      <c r="BA14" s="1001"/>
      <c r="BB14" s="1001"/>
      <c r="BC14" s="1001"/>
      <c r="BD14" s="1001"/>
      <c r="BE14" s="1001"/>
      <c r="BF14" s="1002"/>
      <c r="BG14" s="1003">
        <v>63948</v>
      </c>
      <c r="BH14" s="1004"/>
      <c r="BI14" s="1004"/>
      <c r="BJ14" s="1004"/>
      <c r="BK14" s="1004"/>
      <c r="BL14" s="1004"/>
      <c r="BM14" s="1004"/>
      <c r="BN14" s="1005"/>
      <c r="BO14" s="1041">
        <v>3.6</v>
      </c>
      <c r="BP14" s="1041"/>
      <c r="BQ14" s="1041"/>
      <c r="BR14" s="1041"/>
      <c r="BS14" s="1042" t="s">
        <v>122</v>
      </c>
      <c r="BT14" s="1042"/>
      <c r="BU14" s="1042"/>
      <c r="BV14" s="1042"/>
      <c r="BW14" s="1042"/>
      <c r="BX14" s="1042"/>
      <c r="BY14" s="1042"/>
      <c r="BZ14" s="1042"/>
      <c r="CA14" s="1042"/>
      <c r="CB14" s="1077"/>
      <c r="CD14" s="1000" t="s">
        <v>246</v>
      </c>
      <c r="CE14" s="1001"/>
      <c r="CF14" s="1001"/>
      <c r="CG14" s="1001"/>
      <c r="CH14" s="1001"/>
      <c r="CI14" s="1001"/>
      <c r="CJ14" s="1001"/>
      <c r="CK14" s="1001"/>
      <c r="CL14" s="1001"/>
      <c r="CM14" s="1001"/>
      <c r="CN14" s="1001"/>
      <c r="CO14" s="1001"/>
      <c r="CP14" s="1001"/>
      <c r="CQ14" s="1002"/>
      <c r="CR14" s="1003">
        <v>449579</v>
      </c>
      <c r="CS14" s="1004"/>
      <c r="CT14" s="1004"/>
      <c r="CU14" s="1004"/>
      <c r="CV14" s="1004"/>
      <c r="CW14" s="1004"/>
      <c r="CX14" s="1004"/>
      <c r="CY14" s="1005"/>
      <c r="CZ14" s="1041">
        <v>4.5999999999999996</v>
      </c>
      <c r="DA14" s="1041"/>
      <c r="DB14" s="1041"/>
      <c r="DC14" s="1041"/>
      <c r="DD14" s="1009">
        <v>96773</v>
      </c>
      <c r="DE14" s="1004"/>
      <c r="DF14" s="1004"/>
      <c r="DG14" s="1004"/>
      <c r="DH14" s="1004"/>
      <c r="DI14" s="1004"/>
      <c r="DJ14" s="1004"/>
      <c r="DK14" s="1004"/>
      <c r="DL14" s="1004"/>
      <c r="DM14" s="1004"/>
      <c r="DN14" s="1004"/>
      <c r="DO14" s="1004"/>
      <c r="DP14" s="1005"/>
      <c r="DQ14" s="1009">
        <v>358882</v>
      </c>
      <c r="DR14" s="1004"/>
      <c r="DS14" s="1004"/>
      <c r="DT14" s="1004"/>
      <c r="DU14" s="1004"/>
      <c r="DV14" s="1004"/>
      <c r="DW14" s="1004"/>
      <c r="DX14" s="1004"/>
      <c r="DY14" s="1004"/>
      <c r="DZ14" s="1004"/>
      <c r="EA14" s="1004"/>
      <c r="EB14" s="1004"/>
      <c r="EC14" s="1040"/>
    </row>
    <row r="15" spans="2:143" ht="11.25" customHeight="1" x14ac:dyDescent="0.2">
      <c r="B15" s="1000" t="s">
        <v>247</v>
      </c>
      <c r="C15" s="1001"/>
      <c r="D15" s="1001"/>
      <c r="E15" s="1001"/>
      <c r="F15" s="1001"/>
      <c r="G15" s="1001"/>
      <c r="H15" s="1001"/>
      <c r="I15" s="1001"/>
      <c r="J15" s="1001"/>
      <c r="K15" s="1001"/>
      <c r="L15" s="1001"/>
      <c r="M15" s="1001"/>
      <c r="N15" s="1001"/>
      <c r="O15" s="1001"/>
      <c r="P15" s="1001"/>
      <c r="Q15" s="1002"/>
      <c r="R15" s="1003">
        <v>9376</v>
      </c>
      <c r="S15" s="1004"/>
      <c r="T15" s="1004"/>
      <c r="U15" s="1004"/>
      <c r="V15" s="1004"/>
      <c r="W15" s="1004"/>
      <c r="X15" s="1004"/>
      <c r="Y15" s="1005"/>
      <c r="Z15" s="1041">
        <v>0.1</v>
      </c>
      <c r="AA15" s="1041"/>
      <c r="AB15" s="1041"/>
      <c r="AC15" s="1041"/>
      <c r="AD15" s="1042">
        <v>9376</v>
      </c>
      <c r="AE15" s="1042"/>
      <c r="AF15" s="1042"/>
      <c r="AG15" s="1042"/>
      <c r="AH15" s="1042"/>
      <c r="AI15" s="1042"/>
      <c r="AJ15" s="1042"/>
      <c r="AK15" s="1042"/>
      <c r="AL15" s="1006">
        <v>0.2</v>
      </c>
      <c r="AM15" s="1007"/>
      <c r="AN15" s="1007"/>
      <c r="AO15" s="1043"/>
      <c r="AP15" s="1000" t="s">
        <v>248</v>
      </c>
      <c r="AQ15" s="1001"/>
      <c r="AR15" s="1001"/>
      <c r="AS15" s="1001"/>
      <c r="AT15" s="1001"/>
      <c r="AU15" s="1001"/>
      <c r="AV15" s="1001"/>
      <c r="AW15" s="1001"/>
      <c r="AX15" s="1001"/>
      <c r="AY15" s="1001"/>
      <c r="AZ15" s="1001"/>
      <c r="BA15" s="1001"/>
      <c r="BB15" s="1001"/>
      <c r="BC15" s="1001"/>
      <c r="BD15" s="1001"/>
      <c r="BE15" s="1001"/>
      <c r="BF15" s="1002"/>
      <c r="BG15" s="1003">
        <v>88130</v>
      </c>
      <c r="BH15" s="1004"/>
      <c r="BI15" s="1004"/>
      <c r="BJ15" s="1004"/>
      <c r="BK15" s="1004"/>
      <c r="BL15" s="1004"/>
      <c r="BM15" s="1004"/>
      <c r="BN15" s="1005"/>
      <c r="BO15" s="1041">
        <v>5</v>
      </c>
      <c r="BP15" s="1041"/>
      <c r="BQ15" s="1041"/>
      <c r="BR15" s="1041"/>
      <c r="BS15" s="1042" t="s">
        <v>122</v>
      </c>
      <c r="BT15" s="1042"/>
      <c r="BU15" s="1042"/>
      <c r="BV15" s="1042"/>
      <c r="BW15" s="1042"/>
      <c r="BX15" s="1042"/>
      <c r="BY15" s="1042"/>
      <c r="BZ15" s="1042"/>
      <c r="CA15" s="1042"/>
      <c r="CB15" s="1077"/>
      <c r="CD15" s="1000" t="s">
        <v>249</v>
      </c>
      <c r="CE15" s="1001"/>
      <c r="CF15" s="1001"/>
      <c r="CG15" s="1001"/>
      <c r="CH15" s="1001"/>
      <c r="CI15" s="1001"/>
      <c r="CJ15" s="1001"/>
      <c r="CK15" s="1001"/>
      <c r="CL15" s="1001"/>
      <c r="CM15" s="1001"/>
      <c r="CN15" s="1001"/>
      <c r="CO15" s="1001"/>
      <c r="CP15" s="1001"/>
      <c r="CQ15" s="1002"/>
      <c r="CR15" s="1003">
        <v>1804682</v>
      </c>
      <c r="CS15" s="1004"/>
      <c r="CT15" s="1004"/>
      <c r="CU15" s="1004"/>
      <c r="CV15" s="1004"/>
      <c r="CW15" s="1004"/>
      <c r="CX15" s="1004"/>
      <c r="CY15" s="1005"/>
      <c r="CZ15" s="1041">
        <v>18.5</v>
      </c>
      <c r="DA15" s="1041"/>
      <c r="DB15" s="1041"/>
      <c r="DC15" s="1041"/>
      <c r="DD15" s="1009">
        <v>932319</v>
      </c>
      <c r="DE15" s="1004"/>
      <c r="DF15" s="1004"/>
      <c r="DG15" s="1004"/>
      <c r="DH15" s="1004"/>
      <c r="DI15" s="1004"/>
      <c r="DJ15" s="1004"/>
      <c r="DK15" s="1004"/>
      <c r="DL15" s="1004"/>
      <c r="DM15" s="1004"/>
      <c r="DN15" s="1004"/>
      <c r="DO15" s="1004"/>
      <c r="DP15" s="1005"/>
      <c r="DQ15" s="1009">
        <v>807479</v>
      </c>
      <c r="DR15" s="1004"/>
      <c r="DS15" s="1004"/>
      <c r="DT15" s="1004"/>
      <c r="DU15" s="1004"/>
      <c r="DV15" s="1004"/>
      <c r="DW15" s="1004"/>
      <c r="DX15" s="1004"/>
      <c r="DY15" s="1004"/>
      <c r="DZ15" s="1004"/>
      <c r="EA15" s="1004"/>
      <c r="EB15" s="1004"/>
      <c r="EC15" s="1040"/>
    </row>
    <row r="16" spans="2:143" ht="11.25" customHeight="1" x14ac:dyDescent="0.2">
      <c r="B16" s="1000" t="s">
        <v>250</v>
      </c>
      <c r="C16" s="1001"/>
      <c r="D16" s="1001"/>
      <c r="E16" s="1001"/>
      <c r="F16" s="1001"/>
      <c r="G16" s="1001"/>
      <c r="H16" s="1001"/>
      <c r="I16" s="1001"/>
      <c r="J16" s="1001"/>
      <c r="K16" s="1001"/>
      <c r="L16" s="1001"/>
      <c r="M16" s="1001"/>
      <c r="N16" s="1001"/>
      <c r="O16" s="1001"/>
      <c r="P16" s="1001"/>
      <c r="Q16" s="1002"/>
      <c r="R16" s="1003">
        <v>31188</v>
      </c>
      <c r="S16" s="1004"/>
      <c r="T16" s="1004"/>
      <c r="U16" s="1004"/>
      <c r="V16" s="1004"/>
      <c r="W16" s="1004"/>
      <c r="X16" s="1004"/>
      <c r="Y16" s="1005"/>
      <c r="Z16" s="1041">
        <v>0.3</v>
      </c>
      <c r="AA16" s="1041"/>
      <c r="AB16" s="1041"/>
      <c r="AC16" s="1041"/>
      <c r="AD16" s="1042">
        <v>31188</v>
      </c>
      <c r="AE16" s="1042"/>
      <c r="AF16" s="1042"/>
      <c r="AG16" s="1042"/>
      <c r="AH16" s="1042"/>
      <c r="AI16" s="1042"/>
      <c r="AJ16" s="1042"/>
      <c r="AK16" s="1042"/>
      <c r="AL16" s="1006">
        <v>0.6</v>
      </c>
      <c r="AM16" s="1007"/>
      <c r="AN16" s="1007"/>
      <c r="AO16" s="1043"/>
      <c r="AP16" s="1000" t="s">
        <v>251</v>
      </c>
      <c r="AQ16" s="1001"/>
      <c r="AR16" s="1001"/>
      <c r="AS16" s="1001"/>
      <c r="AT16" s="1001"/>
      <c r="AU16" s="1001"/>
      <c r="AV16" s="1001"/>
      <c r="AW16" s="1001"/>
      <c r="AX16" s="1001"/>
      <c r="AY16" s="1001"/>
      <c r="AZ16" s="1001"/>
      <c r="BA16" s="1001"/>
      <c r="BB16" s="1001"/>
      <c r="BC16" s="1001"/>
      <c r="BD16" s="1001"/>
      <c r="BE16" s="1001"/>
      <c r="BF16" s="1002"/>
      <c r="BG16" s="1003" t="s">
        <v>122</v>
      </c>
      <c r="BH16" s="1004"/>
      <c r="BI16" s="1004"/>
      <c r="BJ16" s="1004"/>
      <c r="BK16" s="1004"/>
      <c r="BL16" s="1004"/>
      <c r="BM16" s="1004"/>
      <c r="BN16" s="1005"/>
      <c r="BO16" s="1041" t="s">
        <v>122</v>
      </c>
      <c r="BP16" s="1041"/>
      <c r="BQ16" s="1041"/>
      <c r="BR16" s="1041"/>
      <c r="BS16" s="1042" t="s">
        <v>122</v>
      </c>
      <c r="BT16" s="1042"/>
      <c r="BU16" s="1042"/>
      <c r="BV16" s="1042"/>
      <c r="BW16" s="1042"/>
      <c r="BX16" s="1042"/>
      <c r="BY16" s="1042"/>
      <c r="BZ16" s="1042"/>
      <c r="CA16" s="1042"/>
      <c r="CB16" s="1077"/>
      <c r="CD16" s="1000" t="s">
        <v>252</v>
      </c>
      <c r="CE16" s="1001"/>
      <c r="CF16" s="1001"/>
      <c r="CG16" s="1001"/>
      <c r="CH16" s="1001"/>
      <c r="CI16" s="1001"/>
      <c r="CJ16" s="1001"/>
      <c r="CK16" s="1001"/>
      <c r="CL16" s="1001"/>
      <c r="CM16" s="1001"/>
      <c r="CN16" s="1001"/>
      <c r="CO16" s="1001"/>
      <c r="CP16" s="1001"/>
      <c r="CQ16" s="1002"/>
      <c r="CR16" s="1003">
        <v>11829</v>
      </c>
      <c r="CS16" s="1004"/>
      <c r="CT16" s="1004"/>
      <c r="CU16" s="1004"/>
      <c r="CV16" s="1004"/>
      <c r="CW16" s="1004"/>
      <c r="CX16" s="1004"/>
      <c r="CY16" s="1005"/>
      <c r="CZ16" s="1041">
        <v>0.1</v>
      </c>
      <c r="DA16" s="1041"/>
      <c r="DB16" s="1041"/>
      <c r="DC16" s="1041"/>
      <c r="DD16" s="1009" t="s">
        <v>122</v>
      </c>
      <c r="DE16" s="1004"/>
      <c r="DF16" s="1004"/>
      <c r="DG16" s="1004"/>
      <c r="DH16" s="1004"/>
      <c r="DI16" s="1004"/>
      <c r="DJ16" s="1004"/>
      <c r="DK16" s="1004"/>
      <c r="DL16" s="1004"/>
      <c r="DM16" s="1004"/>
      <c r="DN16" s="1004"/>
      <c r="DO16" s="1004"/>
      <c r="DP16" s="1005"/>
      <c r="DQ16" s="1009">
        <v>3935</v>
      </c>
      <c r="DR16" s="1004"/>
      <c r="DS16" s="1004"/>
      <c r="DT16" s="1004"/>
      <c r="DU16" s="1004"/>
      <c r="DV16" s="1004"/>
      <c r="DW16" s="1004"/>
      <c r="DX16" s="1004"/>
      <c r="DY16" s="1004"/>
      <c r="DZ16" s="1004"/>
      <c r="EA16" s="1004"/>
      <c r="EB16" s="1004"/>
      <c r="EC16" s="1040"/>
    </row>
    <row r="17" spans="2:133" ht="11.25" customHeight="1" x14ac:dyDescent="0.2">
      <c r="B17" s="1000" t="s">
        <v>253</v>
      </c>
      <c r="C17" s="1001"/>
      <c r="D17" s="1001"/>
      <c r="E17" s="1001"/>
      <c r="F17" s="1001"/>
      <c r="G17" s="1001"/>
      <c r="H17" s="1001"/>
      <c r="I17" s="1001"/>
      <c r="J17" s="1001"/>
      <c r="K17" s="1001"/>
      <c r="L17" s="1001"/>
      <c r="M17" s="1001"/>
      <c r="N17" s="1001"/>
      <c r="O17" s="1001"/>
      <c r="P17" s="1001"/>
      <c r="Q17" s="1002"/>
      <c r="R17" s="1003">
        <v>60668</v>
      </c>
      <c r="S17" s="1004"/>
      <c r="T17" s="1004"/>
      <c r="U17" s="1004"/>
      <c r="V17" s="1004"/>
      <c r="W17" s="1004"/>
      <c r="X17" s="1004"/>
      <c r="Y17" s="1005"/>
      <c r="Z17" s="1041">
        <v>0.6</v>
      </c>
      <c r="AA17" s="1041"/>
      <c r="AB17" s="1041"/>
      <c r="AC17" s="1041"/>
      <c r="AD17" s="1042">
        <v>60668</v>
      </c>
      <c r="AE17" s="1042"/>
      <c r="AF17" s="1042"/>
      <c r="AG17" s="1042"/>
      <c r="AH17" s="1042"/>
      <c r="AI17" s="1042"/>
      <c r="AJ17" s="1042"/>
      <c r="AK17" s="1042"/>
      <c r="AL17" s="1006">
        <v>1.1000000000000001</v>
      </c>
      <c r="AM17" s="1007"/>
      <c r="AN17" s="1007"/>
      <c r="AO17" s="1043"/>
      <c r="AP17" s="1000" t="s">
        <v>254</v>
      </c>
      <c r="AQ17" s="1001"/>
      <c r="AR17" s="1001"/>
      <c r="AS17" s="1001"/>
      <c r="AT17" s="1001"/>
      <c r="AU17" s="1001"/>
      <c r="AV17" s="1001"/>
      <c r="AW17" s="1001"/>
      <c r="AX17" s="1001"/>
      <c r="AY17" s="1001"/>
      <c r="AZ17" s="1001"/>
      <c r="BA17" s="1001"/>
      <c r="BB17" s="1001"/>
      <c r="BC17" s="1001"/>
      <c r="BD17" s="1001"/>
      <c r="BE17" s="1001"/>
      <c r="BF17" s="1002"/>
      <c r="BG17" s="1003" t="s">
        <v>122</v>
      </c>
      <c r="BH17" s="1004"/>
      <c r="BI17" s="1004"/>
      <c r="BJ17" s="1004"/>
      <c r="BK17" s="1004"/>
      <c r="BL17" s="1004"/>
      <c r="BM17" s="1004"/>
      <c r="BN17" s="1005"/>
      <c r="BO17" s="1041" t="s">
        <v>122</v>
      </c>
      <c r="BP17" s="1041"/>
      <c r="BQ17" s="1041"/>
      <c r="BR17" s="1041"/>
      <c r="BS17" s="1042" t="s">
        <v>122</v>
      </c>
      <c r="BT17" s="1042"/>
      <c r="BU17" s="1042"/>
      <c r="BV17" s="1042"/>
      <c r="BW17" s="1042"/>
      <c r="BX17" s="1042"/>
      <c r="BY17" s="1042"/>
      <c r="BZ17" s="1042"/>
      <c r="CA17" s="1042"/>
      <c r="CB17" s="1077"/>
      <c r="CD17" s="1000" t="s">
        <v>255</v>
      </c>
      <c r="CE17" s="1001"/>
      <c r="CF17" s="1001"/>
      <c r="CG17" s="1001"/>
      <c r="CH17" s="1001"/>
      <c r="CI17" s="1001"/>
      <c r="CJ17" s="1001"/>
      <c r="CK17" s="1001"/>
      <c r="CL17" s="1001"/>
      <c r="CM17" s="1001"/>
      <c r="CN17" s="1001"/>
      <c r="CO17" s="1001"/>
      <c r="CP17" s="1001"/>
      <c r="CQ17" s="1002"/>
      <c r="CR17" s="1003">
        <v>919178</v>
      </c>
      <c r="CS17" s="1004"/>
      <c r="CT17" s="1004"/>
      <c r="CU17" s="1004"/>
      <c r="CV17" s="1004"/>
      <c r="CW17" s="1004"/>
      <c r="CX17" s="1004"/>
      <c r="CY17" s="1005"/>
      <c r="CZ17" s="1041">
        <v>9.4</v>
      </c>
      <c r="DA17" s="1041"/>
      <c r="DB17" s="1041"/>
      <c r="DC17" s="1041"/>
      <c r="DD17" s="1009" t="s">
        <v>122</v>
      </c>
      <c r="DE17" s="1004"/>
      <c r="DF17" s="1004"/>
      <c r="DG17" s="1004"/>
      <c r="DH17" s="1004"/>
      <c r="DI17" s="1004"/>
      <c r="DJ17" s="1004"/>
      <c r="DK17" s="1004"/>
      <c r="DL17" s="1004"/>
      <c r="DM17" s="1004"/>
      <c r="DN17" s="1004"/>
      <c r="DO17" s="1004"/>
      <c r="DP17" s="1005"/>
      <c r="DQ17" s="1009">
        <v>902067</v>
      </c>
      <c r="DR17" s="1004"/>
      <c r="DS17" s="1004"/>
      <c r="DT17" s="1004"/>
      <c r="DU17" s="1004"/>
      <c r="DV17" s="1004"/>
      <c r="DW17" s="1004"/>
      <c r="DX17" s="1004"/>
      <c r="DY17" s="1004"/>
      <c r="DZ17" s="1004"/>
      <c r="EA17" s="1004"/>
      <c r="EB17" s="1004"/>
      <c r="EC17" s="1040"/>
    </row>
    <row r="18" spans="2:133" ht="11.25" customHeight="1" x14ac:dyDescent="0.2">
      <c r="B18" s="1000" t="s">
        <v>256</v>
      </c>
      <c r="C18" s="1001"/>
      <c r="D18" s="1001"/>
      <c r="E18" s="1001"/>
      <c r="F18" s="1001"/>
      <c r="G18" s="1001"/>
      <c r="H18" s="1001"/>
      <c r="I18" s="1001"/>
      <c r="J18" s="1001"/>
      <c r="K18" s="1001"/>
      <c r="L18" s="1001"/>
      <c r="M18" s="1001"/>
      <c r="N18" s="1001"/>
      <c r="O18" s="1001"/>
      <c r="P18" s="1001"/>
      <c r="Q18" s="1002"/>
      <c r="R18" s="1003">
        <v>8859</v>
      </c>
      <c r="S18" s="1004"/>
      <c r="T18" s="1004"/>
      <c r="U18" s="1004"/>
      <c r="V18" s="1004"/>
      <c r="W18" s="1004"/>
      <c r="X18" s="1004"/>
      <c r="Y18" s="1005"/>
      <c r="Z18" s="1041">
        <v>0.1</v>
      </c>
      <c r="AA18" s="1041"/>
      <c r="AB18" s="1041"/>
      <c r="AC18" s="1041"/>
      <c r="AD18" s="1042">
        <v>8859</v>
      </c>
      <c r="AE18" s="1042"/>
      <c r="AF18" s="1042"/>
      <c r="AG18" s="1042"/>
      <c r="AH18" s="1042"/>
      <c r="AI18" s="1042"/>
      <c r="AJ18" s="1042"/>
      <c r="AK18" s="1042"/>
      <c r="AL18" s="1006">
        <v>0.2</v>
      </c>
      <c r="AM18" s="1007"/>
      <c r="AN18" s="1007"/>
      <c r="AO18" s="1043"/>
      <c r="AP18" s="1000" t="s">
        <v>257</v>
      </c>
      <c r="AQ18" s="1001"/>
      <c r="AR18" s="1001"/>
      <c r="AS18" s="1001"/>
      <c r="AT18" s="1001"/>
      <c r="AU18" s="1001"/>
      <c r="AV18" s="1001"/>
      <c r="AW18" s="1001"/>
      <c r="AX18" s="1001"/>
      <c r="AY18" s="1001"/>
      <c r="AZ18" s="1001"/>
      <c r="BA18" s="1001"/>
      <c r="BB18" s="1001"/>
      <c r="BC18" s="1001"/>
      <c r="BD18" s="1001"/>
      <c r="BE18" s="1001"/>
      <c r="BF18" s="1002"/>
      <c r="BG18" s="1003" t="s">
        <v>122</v>
      </c>
      <c r="BH18" s="1004"/>
      <c r="BI18" s="1004"/>
      <c r="BJ18" s="1004"/>
      <c r="BK18" s="1004"/>
      <c r="BL18" s="1004"/>
      <c r="BM18" s="1004"/>
      <c r="BN18" s="1005"/>
      <c r="BO18" s="1041" t="s">
        <v>122</v>
      </c>
      <c r="BP18" s="1041"/>
      <c r="BQ18" s="1041"/>
      <c r="BR18" s="1041"/>
      <c r="BS18" s="1042" t="s">
        <v>122</v>
      </c>
      <c r="BT18" s="1042"/>
      <c r="BU18" s="1042"/>
      <c r="BV18" s="1042"/>
      <c r="BW18" s="1042"/>
      <c r="BX18" s="1042"/>
      <c r="BY18" s="1042"/>
      <c r="BZ18" s="1042"/>
      <c r="CA18" s="1042"/>
      <c r="CB18" s="1077"/>
      <c r="CD18" s="1000" t="s">
        <v>258</v>
      </c>
      <c r="CE18" s="1001"/>
      <c r="CF18" s="1001"/>
      <c r="CG18" s="1001"/>
      <c r="CH18" s="1001"/>
      <c r="CI18" s="1001"/>
      <c r="CJ18" s="1001"/>
      <c r="CK18" s="1001"/>
      <c r="CL18" s="1001"/>
      <c r="CM18" s="1001"/>
      <c r="CN18" s="1001"/>
      <c r="CO18" s="1001"/>
      <c r="CP18" s="1001"/>
      <c r="CQ18" s="1002"/>
      <c r="CR18" s="1003" t="s">
        <v>122</v>
      </c>
      <c r="CS18" s="1004"/>
      <c r="CT18" s="1004"/>
      <c r="CU18" s="1004"/>
      <c r="CV18" s="1004"/>
      <c r="CW18" s="1004"/>
      <c r="CX18" s="1004"/>
      <c r="CY18" s="1005"/>
      <c r="CZ18" s="1041" t="s">
        <v>122</v>
      </c>
      <c r="DA18" s="1041"/>
      <c r="DB18" s="1041"/>
      <c r="DC18" s="1041"/>
      <c r="DD18" s="1009" t="s">
        <v>122</v>
      </c>
      <c r="DE18" s="1004"/>
      <c r="DF18" s="1004"/>
      <c r="DG18" s="1004"/>
      <c r="DH18" s="1004"/>
      <c r="DI18" s="1004"/>
      <c r="DJ18" s="1004"/>
      <c r="DK18" s="1004"/>
      <c r="DL18" s="1004"/>
      <c r="DM18" s="1004"/>
      <c r="DN18" s="1004"/>
      <c r="DO18" s="1004"/>
      <c r="DP18" s="1005"/>
      <c r="DQ18" s="1009" t="s">
        <v>122</v>
      </c>
      <c r="DR18" s="1004"/>
      <c r="DS18" s="1004"/>
      <c r="DT18" s="1004"/>
      <c r="DU18" s="1004"/>
      <c r="DV18" s="1004"/>
      <c r="DW18" s="1004"/>
      <c r="DX18" s="1004"/>
      <c r="DY18" s="1004"/>
      <c r="DZ18" s="1004"/>
      <c r="EA18" s="1004"/>
      <c r="EB18" s="1004"/>
      <c r="EC18" s="1040"/>
    </row>
    <row r="19" spans="2:133" ht="11.25" customHeight="1" x14ac:dyDescent="0.2">
      <c r="B19" s="1000" t="s">
        <v>259</v>
      </c>
      <c r="C19" s="1001"/>
      <c r="D19" s="1001"/>
      <c r="E19" s="1001"/>
      <c r="F19" s="1001"/>
      <c r="G19" s="1001"/>
      <c r="H19" s="1001"/>
      <c r="I19" s="1001"/>
      <c r="J19" s="1001"/>
      <c r="K19" s="1001"/>
      <c r="L19" s="1001"/>
      <c r="M19" s="1001"/>
      <c r="N19" s="1001"/>
      <c r="O19" s="1001"/>
      <c r="P19" s="1001"/>
      <c r="Q19" s="1002"/>
      <c r="R19" s="1003">
        <v>50032</v>
      </c>
      <c r="S19" s="1004"/>
      <c r="T19" s="1004"/>
      <c r="U19" s="1004"/>
      <c r="V19" s="1004"/>
      <c r="W19" s="1004"/>
      <c r="X19" s="1004"/>
      <c r="Y19" s="1005"/>
      <c r="Z19" s="1041">
        <v>0.5</v>
      </c>
      <c r="AA19" s="1041"/>
      <c r="AB19" s="1041"/>
      <c r="AC19" s="1041"/>
      <c r="AD19" s="1042">
        <v>50032</v>
      </c>
      <c r="AE19" s="1042"/>
      <c r="AF19" s="1042"/>
      <c r="AG19" s="1042"/>
      <c r="AH19" s="1042"/>
      <c r="AI19" s="1042"/>
      <c r="AJ19" s="1042"/>
      <c r="AK19" s="1042"/>
      <c r="AL19" s="1006">
        <v>0.9</v>
      </c>
      <c r="AM19" s="1007"/>
      <c r="AN19" s="1007"/>
      <c r="AO19" s="1043"/>
      <c r="AP19" s="1000" t="s">
        <v>260</v>
      </c>
      <c r="AQ19" s="1001"/>
      <c r="AR19" s="1001"/>
      <c r="AS19" s="1001"/>
      <c r="AT19" s="1001"/>
      <c r="AU19" s="1001"/>
      <c r="AV19" s="1001"/>
      <c r="AW19" s="1001"/>
      <c r="AX19" s="1001"/>
      <c r="AY19" s="1001"/>
      <c r="AZ19" s="1001"/>
      <c r="BA19" s="1001"/>
      <c r="BB19" s="1001"/>
      <c r="BC19" s="1001"/>
      <c r="BD19" s="1001"/>
      <c r="BE19" s="1001"/>
      <c r="BF19" s="1002"/>
      <c r="BG19" s="1003">
        <v>6640</v>
      </c>
      <c r="BH19" s="1004"/>
      <c r="BI19" s="1004"/>
      <c r="BJ19" s="1004"/>
      <c r="BK19" s="1004"/>
      <c r="BL19" s="1004"/>
      <c r="BM19" s="1004"/>
      <c r="BN19" s="1005"/>
      <c r="BO19" s="1041">
        <v>0.4</v>
      </c>
      <c r="BP19" s="1041"/>
      <c r="BQ19" s="1041"/>
      <c r="BR19" s="1041"/>
      <c r="BS19" s="1042" t="s">
        <v>122</v>
      </c>
      <c r="BT19" s="1042"/>
      <c r="BU19" s="1042"/>
      <c r="BV19" s="1042"/>
      <c r="BW19" s="1042"/>
      <c r="BX19" s="1042"/>
      <c r="BY19" s="1042"/>
      <c r="BZ19" s="1042"/>
      <c r="CA19" s="1042"/>
      <c r="CB19" s="1077"/>
      <c r="CD19" s="1000" t="s">
        <v>261</v>
      </c>
      <c r="CE19" s="1001"/>
      <c r="CF19" s="1001"/>
      <c r="CG19" s="1001"/>
      <c r="CH19" s="1001"/>
      <c r="CI19" s="1001"/>
      <c r="CJ19" s="1001"/>
      <c r="CK19" s="1001"/>
      <c r="CL19" s="1001"/>
      <c r="CM19" s="1001"/>
      <c r="CN19" s="1001"/>
      <c r="CO19" s="1001"/>
      <c r="CP19" s="1001"/>
      <c r="CQ19" s="1002"/>
      <c r="CR19" s="1003" t="s">
        <v>122</v>
      </c>
      <c r="CS19" s="1004"/>
      <c r="CT19" s="1004"/>
      <c r="CU19" s="1004"/>
      <c r="CV19" s="1004"/>
      <c r="CW19" s="1004"/>
      <c r="CX19" s="1004"/>
      <c r="CY19" s="1005"/>
      <c r="CZ19" s="1041" t="s">
        <v>122</v>
      </c>
      <c r="DA19" s="1041"/>
      <c r="DB19" s="1041"/>
      <c r="DC19" s="1041"/>
      <c r="DD19" s="1009" t="s">
        <v>122</v>
      </c>
      <c r="DE19" s="1004"/>
      <c r="DF19" s="1004"/>
      <c r="DG19" s="1004"/>
      <c r="DH19" s="1004"/>
      <c r="DI19" s="1004"/>
      <c r="DJ19" s="1004"/>
      <c r="DK19" s="1004"/>
      <c r="DL19" s="1004"/>
      <c r="DM19" s="1004"/>
      <c r="DN19" s="1004"/>
      <c r="DO19" s="1004"/>
      <c r="DP19" s="1005"/>
      <c r="DQ19" s="1009" t="s">
        <v>122</v>
      </c>
      <c r="DR19" s="1004"/>
      <c r="DS19" s="1004"/>
      <c r="DT19" s="1004"/>
      <c r="DU19" s="1004"/>
      <c r="DV19" s="1004"/>
      <c r="DW19" s="1004"/>
      <c r="DX19" s="1004"/>
      <c r="DY19" s="1004"/>
      <c r="DZ19" s="1004"/>
      <c r="EA19" s="1004"/>
      <c r="EB19" s="1004"/>
      <c r="EC19" s="1040"/>
    </row>
    <row r="20" spans="2:133" ht="11.25" customHeight="1" x14ac:dyDescent="0.2">
      <c r="B20" s="1078" t="s">
        <v>262</v>
      </c>
      <c r="C20" s="1079"/>
      <c r="D20" s="1079"/>
      <c r="E20" s="1079"/>
      <c r="F20" s="1079"/>
      <c r="G20" s="1079"/>
      <c r="H20" s="1079"/>
      <c r="I20" s="1079"/>
      <c r="J20" s="1079"/>
      <c r="K20" s="1079"/>
      <c r="L20" s="1079"/>
      <c r="M20" s="1079"/>
      <c r="N20" s="1079"/>
      <c r="O20" s="1079"/>
      <c r="P20" s="1079"/>
      <c r="Q20" s="1080"/>
      <c r="R20" s="1003">
        <v>1777</v>
      </c>
      <c r="S20" s="1004"/>
      <c r="T20" s="1004"/>
      <c r="U20" s="1004"/>
      <c r="V20" s="1004"/>
      <c r="W20" s="1004"/>
      <c r="X20" s="1004"/>
      <c r="Y20" s="1005"/>
      <c r="Z20" s="1041">
        <v>0</v>
      </c>
      <c r="AA20" s="1041"/>
      <c r="AB20" s="1041"/>
      <c r="AC20" s="1041"/>
      <c r="AD20" s="1042">
        <v>1777</v>
      </c>
      <c r="AE20" s="1042"/>
      <c r="AF20" s="1042"/>
      <c r="AG20" s="1042"/>
      <c r="AH20" s="1042"/>
      <c r="AI20" s="1042"/>
      <c r="AJ20" s="1042"/>
      <c r="AK20" s="1042"/>
      <c r="AL20" s="1006">
        <v>0</v>
      </c>
      <c r="AM20" s="1007"/>
      <c r="AN20" s="1007"/>
      <c r="AO20" s="1043"/>
      <c r="AP20" s="1000" t="s">
        <v>263</v>
      </c>
      <c r="AQ20" s="1001"/>
      <c r="AR20" s="1001"/>
      <c r="AS20" s="1001"/>
      <c r="AT20" s="1001"/>
      <c r="AU20" s="1001"/>
      <c r="AV20" s="1001"/>
      <c r="AW20" s="1001"/>
      <c r="AX20" s="1001"/>
      <c r="AY20" s="1001"/>
      <c r="AZ20" s="1001"/>
      <c r="BA20" s="1001"/>
      <c r="BB20" s="1001"/>
      <c r="BC20" s="1001"/>
      <c r="BD20" s="1001"/>
      <c r="BE20" s="1001"/>
      <c r="BF20" s="1002"/>
      <c r="BG20" s="1003">
        <v>6640</v>
      </c>
      <c r="BH20" s="1004"/>
      <c r="BI20" s="1004"/>
      <c r="BJ20" s="1004"/>
      <c r="BK20" s="1004"/>
      <c r="BL20" s="1004"/>
      <c r="BM20" s="1004"/>
      <c r="BN20" s="1005"/>
      <c r="BO20" s="1041">
        <v>0.4</v>
      </c>
      <c r="BP20" s="1041"/>
      <c r="BQ20" s="1041"/>
      <c r="BR20" s="1041"/>
      <c r="BS20" s="1042" t="s">
        <v>122</v>
      </c>
      <c r="BT20" s="1042"/>
      <c r="BU20" s="1042"/>
      <c r="BV20" s="1042"/>
      <c r="BW20" s="1042"/>
      <c r="BX20" s="1042"/>
      <c r="BY20" s="1042"/>
      <c r="BZ20" s="1042"/>
      <c r="CA20" s="1042"/>
      <c r="CB20" s="1077"/>
      <c r="CD20" s="1000" t="s">
        <v>264</v>
      </c>
      <c r="CE20" s="1001"/>
      <c r="CF20" s="1001"/>
      <c r="CG20" s="1001"/>
      <c r="CH20" s="1001"/>
      <c r="CI20" s="1001"/>
      <c r="CJ20" s="1001"/>
      <c r="CK20" s="1001"/>
      <c r="CL20" s="1001"/>
      <c r="CM20" s="1001"/>
      <c r="CN20" s="1001"/>
      <c r="CO20" s="1001"/>
      <c r="CP20" s="1001"/>
      <c r="CQ20" s="1002"/>
      <c r="CR20" s="1003">
        <v>9748512</v>
      </c>
      <c r="CS20" s="1004"/>
      <c r="CT20" s="1004"/>
      <c r="CU20" s="1004"/>
      <c r="CV20" s="1004"/>
      <c r="CW20" s="1004"/>
      <c r="CX20" s="1004"/>
      <c r="CY20" s="1005"/>
      <c r="CZ20" s="1041">
        <v>100</v>
      </c>
      <c r="DA20" s="1041"/>
      <c r="DB20" s="1041"/>
      <c r="DC20" s="1041"/>
      <c r="DD20" s="1009">
        <v>1819992</v>
      </c>
      <c r="DE20" s="1004"/>
      <c r="DF20" s="1004"/>
      <c r="DG20" s="1004"/>
      <c r="DH20" s="1004"/>
      <c r="DI20" s="1004"/>
      <c r="DJ20" s="1004"/>
      <c r="DK20" s="1004"/>
      <c r="DL20" s="1004"/>
      <c r="DM20" s="1004"/>
      <c r="DN20" s="1004"/>
      <c r="DO20" s="1004"/>
      <c r="DP20" s="1005"/>
      <c r="DQ20" s="1009">
        <v>6158808</v>
      </c>
      <c r="DR20" s="1004"/>
      <c r="DS20" s="1004"/>
      <c r="DT20" s="1004"/>
      <c r="DU20" s="1004"/>
      <c r="DV20" s="1004"/>
      <c r="DW20" s="1004"/>
      <c r="DX20" s="1004"/>
      <c r="DY20" s="1004"/>
      <c r="DZ20" s="1004"/>
      <c r="EA20" s="1004"/>
      <c r="EB20" s="1004"/>
      <c r="EC20" s="1040"/>
    </row>
    <row r="21" spans="2:133" ht="11.25" customHeight="1" x14ac:dyDescent="0.2">
      <c r="B21" s="1000" t="s">
        <v>265</v>
      </c>
      <c r="C21" s="1001"/>
      <c r="D21" s="1001"/>
      <c r="E21" s="1001"/>
      <c r="F21" s="1001"/>
      <c r="G21" s="1001"/>
      <c r="H21" s="1001"/>
      <c r="I21" s="1001"/>
      <c r="J21" s="1001"/>
      <c r="K21" s="1001"/>
      <c r="L21" s="1001"/>
      <c r="M21" s="1001"/>
      <c r="N21" s="1001"/>
      <c r="O21" s="1001"/>
      <c r="P21" s="1001"/>
      <c r="Q21" s="1002"/>
      <c r="R21" s="1003">
        <v>3666353</v>
      </c>
      <c r="S21" s="1004"/>
      <c r="T21" s="1004"/>
      <c r="U21" s="1004"/>
      <c r="V21" s="1004"/>
      <c r="W21" s="1004"/>
      <c r="X21" s="1004"/>
      <c r="Y21" s="1005"/>
      <c r="Z21" s="1041">
        <v>35.4</v>
      </c>
      <c r="AA21" s="1041"/>
      <c r="AB21" s="1041"/>
      <c r="AC21" s="1041"/>
      <c r="AD21" s="1042">
        <v>3273480</v>
      </c>
      <c r="AE21" s="1042"/>
      <c r="AF21" s="1042"/>
      <c r="AG21" s="1042"/>
      <c r="AH21" s="1042"/>
      <c r="AI21" s="1042"/>
      <c r="AJ21" s="1042"/>
      <c r="AK21" s="1042"/>
      <c r="AL21" s="1006">
        <v>58.1</v>
      </c>
      <c r="AM21" s="1007"/>
      <c r="AN21" s="1007"/>
      <c r="AO21" s="1043"/>
      <c r="AP21" s="1000" t="s">
        <v>266</v>
      </c>
      <c r="AQ21" s="1081"/>
      <c r="AR21" s="1081"/>
      <c r="AS21" s="1081"/>
      <c r="AT21" s="1081"/>
      <c r="AU21" s="1081"/>
      <c r="AV21" s="1081"/>
      <c r="AW21" s="1081"/>
      <c r="AX21" s="1081"/>
      <c r="AY21" s="1081"/>
      <c r="AZ21" s="1081"/>
      <c r="BA21" s="1081"/>
      <c r="BB21" s="1081"/>
      <c r="BC21" s="1081"/>
      <c r="BD21" s="1081"/>
      <c r="BE21" s="1081"/>
      <c r="BF21" s="1082"/>
      <c r="BG21" s="1003">
        <v>6484</v>
      </c>
      <c r="BH21" s="1004"/>
      <c r="BI21" s="1004"/>
      <c r="BJ21" s="1004"/>
      <c r="BK21" s="1004"/>
      <c r="BL21" s="1004"/>
      <c r="BM21" s="1004"/>
      <c r="BN21" s="1005"/>
      <c r="BO21" s="1041">
        <v>0.4</v>
      </c>
      <c r="BP21" s="1041"/>
      <c r="BQ21" s="1041"/>
      <c r="BR21" s="1041"/>
      <c r="BS21" s="1042" t="s">
        <v>122</v>
      </c>
      <c r="BT21" s="1042"/>
      <c r="BU21" s="1042"/>
      <c r="BV21" s="1042"/>
      <c r="BW21" s="1042"/>
      <c r="BX21" s="1042"/>
      <c r="BY21" s="1042"/>
      <c r="BZ21" s="1042"/>
      <c r="CA21" s="1042"/>
      <c r="CB21" s="1077"/>
      <c r="CD21" s="984"/>
      <c r="CE21" s="985"/>
      <c r="CF21" s="985"/>
      <c r="CG21" s="985"/>
      <c r="CH21" s="985"/>
      <c r="CI21" s="985"/>
      <c r="CJ21" s="985"/>
      <c r="CK21" s="985"/>
      <c r="CL21" s="985"/>
      <c r="CM21" s="985"/>
      <c r="CN21" s="985"/>
      <c r="CO21" s="985"/>
      <c r="CP21" s="985"/>
      <c r="CQ21" s="986"/>
      <c r="CR21" s="1088"/>
      <c r="CS21" s="1089"/>
      <c r="CT21" s="1089"/>
      <c r="CU21" s="1089"/>
      <c r="CV21" s="1089"/>
      <c r="CW21" s="1089"/>
      <c r="CX21" s="1089"/>
      <c r="CY21" s="1090"/>
      <c r="CZ21" s="1091"/>
      <c r="DA21" s="1091"/>
      <c r="DB21" s="1091"/>
      <c r="DC21" s="1091"/>
      <c r="DD21" s="1092"/>
      <c r="DE21" s="1089"/>
      <c r="DF21" s="1089"/>
      <c r="DG21" s="1089"/>
      <c r="DH21" s="1089"/>
      <c r="DI21" s="1089"/>
      <c r="DJ21" s="1089"/>
      <c r="DK21" s="1089"/>
      <c r="DL21" s="1089"/>
      <c r="DM21" s="1089"/>
      <c r="DN21" s="1089"/>
      <c r="DO21" s="1089"/>
      <c r="DP21" s="1090"/>
      <c r="DQ21" s="1092"/>
      <c r="DR21" s="1089"/>
      <c r="DS21" s="1089"/>
      <c r="DT21" s="1089"/>
      <c r="DU21" s="1089"/>
      <c r="DV21" s="1089"/>
      <c r="DW21" s="1089"/>
      <c r="DX21" s="1089"/>
      <c r="DY21" s="1089"/>
      <c r="DZ21" s="1089"/>
      <c r="EA21" s="1089"/>
      <c r="EB21" s="1089"/>
      <c r="EC21" s="1096"/>
    </row>
    <row r="22" spans="2:133" ht="11.25" customHeight="1" x14ac:dyDescent="0.2">
      <c r="B22" s="1000" t="s">
        <v>267</v>
      </c>
      <c r="C22" s="1001"/>
      <c r="D22" s="1001"/>
      <c r="E22" s="1001"/>
      <c r="F22" s="1001"/>
      <c r="G22" s="1001"/>
      <c r="H22" s="1001"/>
      <c r="I22" s="1001"/>
      <c r="J22" s="1001"/>
      <c r="K22" s="1001"/>
      <c r="L22" s="1001"/>
      <c r="M22" s="1001"/>
      <c r="N22" s="1001"/>
      <c r="O22" s="1001"/>
      <c r="P22" s="1001"/>
      <c r="Q22" s="1002"/>
      <c r="R22" s="1003">
        <v>3273480</v>
      </c>
      <c r="S22" s="1004"/>
      <c r="T22" s="1004"/>
      <c r="U22" s="1004"/>
      <c r="V22" s="1004"/>
      <c r="W22" s="1004"/>
      <c r="X22" s="1004"/>
      <c r="Y22" s="1005"/>
      <c r="Z22" s="1041">
        <v>31.6</v>
      </c>
      <c r="AA22" s="1041"/>
      <c r="AB22" s="1041"/>
      <c r="AC22" s="1041"/>
      <c r="AD22" s="1042">
        <v>3273480</v>
      </c>
      <c r="AE22" s="1042"/>
      <c r="AF22" s="1042"/>
      <c r="AG22" s="1042"/>
      <c r="AH22" s="1042"/>
      <c r="AI22" s="1042"/>
      <c r="AJ22" s="1042"/>
      <c r="AK22" s="1042"/>
      <c r="AL22" s="1006">
        <v>58.1</v>
      </c>
      <c r="AM22" s="1007"/>
      <c r="AN22" s="1007"/>
      <c r="AO22" s="1043"/>
      <c r="AP22" s="1000" t="s">
        <v>268</v>
      </c>
      <c r="AQ22" s="1081"/>
      <c r="AR22" s="1081"/>
      <c r="AS22" s="1081"/>
      <c r="AT22" s="1081"/>
      <c r="AU22" s="1081"/>
      <c r="AV22" s="1081"/>
      <c r="AW22" s="1081"/>
      <c r="AX22" s="1081"/>
      <c r="AY22" s="1081"/>
      <c r="AZ22" s="1081"/>
      <c r="BA22" s="1081"/>
      <c r="BB22" s="1081"/>
      <c r="BC22" s="1081"/>
      <c r="BD22" s="1081"/>
      <c r="BE22" s="1081"/>
      <c r="BF22" s="1082"/>
      <c r="BG22" s="1003" t="s">
        <v>122</v>
      </c>
      <c r="BH22" s="1004"/>
      <c r="BI22" s="1004"/>
      <c r="BJ22" s="1004"/>
      <c r="BK22" s="1004"/>
      <c r="BL22" s="1004"/>
      <c r="BM22" s="1004"/>
      <c r="BN22" s="1005"/>
      <c r="BO22" s="1041" t="s">
        <v>122</v>
      </c>
      <c r="BP22" s="1041"/>
      <c r="BQ22" s="1041"/>
      <c r="BR22" s="1041"/>
      <c r="BS22" s="1042" t="s">
        <v>122</v>
      </c>
      <c r="BT22" s="1042"/>
      <c r="BU22" s="1042"/>
      <c r="BV22" s="1042"/>
      <c r="BW22" s="1042"/>
      <c r="BX22" s="1042"/>
      <c r="BY22" s="1042"/>
      <c r="BZ22" s="1042"/>
      <c r="CA22" s="1042"/>
      <c r="CB22" s="1077"/>
      <c r="CD22" s="1055" t="s">
        <v>269</v>
      </c>
      <c r="CE22" s="1056"/>
      <c r="CF22" s="1056"/>
      <c r="CG22" s="1056"/>
      <c r="CH22" s="1056"/>
      <c r="CI22" s="1056"/>
      <c r="CJ22" s="1056"/>
      <c r="CK22" s="1056"/>
      <c r="CL22" s="1056"/>
      <c r="CM22" s="1056"/>
      <c r="CN22" s="1056"/>
      <c r="CO22" s="1056"/>
      <c r="CP22" s="1056"/>
      <c r="CQ22" s="1056"/>
      <c r="CR22" s="1056"/>
      <c r="CS22" s="1056"/>
      <c r="CT22" s="1056"/>
      <c r="CU22" s="1056"/>
      <c r="CV22" s="1056"/>
      <c r="CW22" s="1056"/>
      <c r="CX22" s="1056"/>
      <c r="CY22" s="1056"/>
      <c r="CZ22" s="1056"/>
      <c r="DA22" s="1056"/>
      <c r="DB22" s="1056"/>
      <c r="DC22" s="1056"/>
      <c r="DD22" s="1056"/>
      <c r="DE22" s="1056"/>
      <c r="DF22" s="1056"/>
      <c r="DG22" s="1056"/>
      <c r="DH22" s="1056"/>
      <c r="DI22" s="1056"/>
      <c r="DJ22" s="1056"/>
      <c r="DK22" s="1056"/>
      <c r="DL22" s="1056"/>
      <c r="DM22" s="1056"/>
      <c r="DN22" s="1056"/>
      <c r="DO22" s="1056"/>
      <c r="DP22" s="1056"/>
      <c r="DQ22" s="1056"/>
      <c r="DR22" s="1056"/>
      <c r="DS22" s="1056"/>
      <c r="DT22" s="1056"/>
      <c r="DU22" s="1056"/>
      <c r="DV22" s="1056"/>
      <c r="DW22" s="1056"/>
      <c r="DX22" s="1056"/>
      <c r="DY22" s="1056"/>
      <c r="DZ22" s="1056"/>
      <c r="EA22" s="1056"/>
      <c r="EB22" s="1056"/>
      <c r="EC22" s="1057"/>
    </row>
    <row r="23" spans="2:133" ht="11.25" customHeight="1" x14ac:dyDescent="0.2">
      <c r="B23" s="1000" t="s">
        <v>270</v>
      </c>
      <c r="C23" s="1001"/>
      <c r="D23" s="1001"/>
      <c r="E23" s="1001"/>
      <c r="F23" s="1001"/>
      <c r="G23" s="1001"/>
      <c r="H23" s="1001"/>
      <c r="I23" s="1001"/>
      <c r="J23" s="1001"/>
      <c r="K23" s="1001"/>
      <c r="L23" s="1001"/>
      <c r="M23" s="1001"/>
      <c r="N23" s="1001"/>
      <c r="O23" s="1001"/>
      <c r="P23" s="1001"/>
      <c r="Q23" s="1002"/>
      <c r="R23" s="1003">
        <v>392873</v>
      </c>
      <c r="S23" s="1004"/>
      <c r="T23" s="1004"/>
      <c r="U23" s="1004"/>
      <c r="V23" s="1004"/>
      <c r="W23" s="1004"/>
      <c r="X23" s="1004"/>
      <c r="Y23" s="1005"/>
      <c r="Z23" s="1041">
        <v>3.8</v>
      </c>
      <c r="AA23" s="1041"/>
      <c r="AB23" s="1041"/>
      <c r="AC23" s="1041"/>
      <c r="AD23" s="1042" t="s">
        <v>122</v>
      </c>
      <c r="AE23" s="1042"/>
      <c r="AF23" s="1042"/>
      <c r="AG23" s="1042"/>
      <c r="AH23" s="1042"/>
      <c r="AI23" s="1042"/>
      <c r="AJ23" s="1042"/>
      <c r="AK23" s="1042"/>
      <c r="AL23" s="1006" t="s">
        <v>122</v>
      </c>
      <c r="AM23" s="1007"/>
      <c r="AN23" s="1007"/>
      <c r="AO23" s="1043"/>
      <c r="AP23" s="1000" t="s">
        <v>271</v>
      </c>
      <c r="AQ23" s="1081"/>
      <c r="AR23" s="1081"/>
      <c r="AS23" s="1081"/>
      <c r="AT23" s="1081"/>
      <c r="AU23" s="1081"/>
      <c r="AV23" s="1081"/>
      <c r="AW23" s="1081"/>
      <c r="AX23" s="1081"/>
      <c r="AY23" s="1081"/>
      <c r="AZ23" s="1081"/>
      <c r="BA23" s="1081"/>
      <c r="BB23" s="1081"/>
      <c r="BC23" s="1081"/>
      <c r="BD23" s="1081"/>
      <c r="BE23" s="1081"/>
      <c r="BF23" s="1082"/>
      <c r="BG23" s="1003">
        <v>156</v>
      </c>
      <c r="BH23" s="1004"/>
      <c r="BI23" s="1004"/>
      <c r="BJ23" s="1004"/>
      <c r="BK23" s="1004"/>
      <c r="BL23" s="1004"/>
      <c r="BM23" s="1004"/>
      <c r="BN23" s="1005"/>
      <c r="BO23" s="1041">
        <v>0</v>
      </c>
      <c r="BP23" s="1041"/>
      <c r="BQ23" s="1041"/>
      <c r="BR23" s="1041"/>
      <c r="BS23" s="1042" t="s">
        <v>122</v>
      </c>
      <c r="BT23" s="1042"/>
      <c r="BU23" s="1042"/>
      <c r="BV23" s="1042"/>
      <c r="BW23" s="1042"/>
      <c r="BX23" s="1042"/>
      <c r="BY23" s="1042"/>
      <c r="BZ23" s="1042"/>
      <c r="CA23" s="1042"/>
      <c r="CB23" s="1077"/>
      <c r="CD23" s="1055" t="s">
        <v>211</v>
      </c>
      <c r="CE23" s="1056"/>
      <c r="CF23" s="1056"/>
      <c r="CG23" s="1056"/>
      <c r="CH23" s="1056"/>
      <c r="CI23" s="1056"/>
      <c r="CJ23" s="1056"/>
      <c r="CK23" s="1056"/>
      <c r="CL23" s="1056"/>
      <c r="CM23" s="1056"/>
      <c r="CN23" s="1056"/>
      <c r="CO23" s="1056"/>
      <c r="CP23" s="1056"/>
      <c r="CQ23" s="1057"/>
      <c r="CR23" s="1055" t="s">
        <v>272</v>
      </c>
      <c r="CS23" s="1056"/>
      <c r="CT23" s="1056"/>
      <c r="CU23" s="1056"/>
      <c r="CV23" s="1056"/>
      <c r="CW23" s="1056"/>
      <c r="CX23" s="1056"/>
      <c r="CY23" s="1057"/>
      <c r="CZ23" s="1055" t="s">
        <v>273</v>
      </c>
      <c r="DA23" s="1056"/>
      <c r="DB23" s="1056"/>
      <c r="DC23" s="1057"/>
      <c r="DD23" s="1055" t="s">
        <v>274</v>
      </c>
      <c r="DE23" s="1056"/>
      <c r="DF23" s="1056"/>
      <c r="DG23" s="1056"/>
      <c r="DH23" s="1056"/>
      <c r="DI23" s="1056"/>
      <c r="DJ23" s="1056"/>
      <c r="DK23" s="1057"/>
      <c r="DL23" s="1093" t="s">
        <v>275</v>
      </c>
      <c r="DM23" s="1094"/>
      <c r="DN23" s="1094"/>
      <c r="DO23" s="1094"/>
      <c r="DP23" s="1094"/>
      <c r="DQ23" s="1094"/>
      <c r="DR23" s="1094"/>
      <c r="DS23" s="1094"/>
      <c r="DT23" s="1094"/>
      <c r="DU23" s="1094"/>
      <c r="DV23" s="1095"/>
      <c r="DW23" s="1055" t="s">
        <v>276</v>
      </c>
      <c r="DX23" s="1056"/>
      <c r="DY23" s="1056"/>
      <c r="DZ23" s="1056"/>
      <c r="EA23" s="1056"/>
      <c r="EB23" s="1056"/>
      <c r="EC23" s="1057"/>
    </row>
    <row r="24" spans="2:133" ht="11.25" customHeight="1" x14ac:dyDescent="0.2">
      <c r="B24" s="1000" t="s">
        <v>277</v>
      </c>
      <c r="C24" s="1001"/>
      <c r="D24" s="1001"/>
      <c r="E24" s="1001"/>
      <c r="F24" s="1001"/>
      <c r="G24" s="1001"/>
      <c r="H24" s="1001"/>
      <c r="I24" s="1001"/>
      <c r="J24" s="1001"/>
      <c r="K24" s="1001"/>
      <c r="L24" s="1001"/>
      <c r="M24" s="1001"/>
      <c r="N24" s="1001"/>
      <c r="O24" s="1001"/>
      <c r="P24" s="1001"/>
      <c r="Q24" s="1002"/>
      <c r="R24" s="1003" t="s">
        <v>122</v>
      </c>
      <c r="S24" s="1004"/>
      <c r="T24" s="1004"/>
      <c r="U24" s="1004"/>
      <c r="V24" s="1004"/>
      <c r="W24" s="1004"/>
      <c r="X24" s="1004"/>
      <c r="Y24" s="1005"/>
      <c r="Z24" s="1041" t="s">
        <v>122</v>
      </c>
      <c r="AA24" s="1041"/>
      <c r="AB24" s="1041"/>
      <c r="AC24" s="1041"/>
      <c r="AD24" s="1042" t="s">
        <v>122</v>
      </c>
      <c r="AE24" s="1042"/>
      <c r="AF24" s="1042"/>
      <c r="AG24" s="1042"/>
      <c r="AH24" s="1042"/>
      <c r="AI24" s="1042"/>
      <c r="AJ24" s="1042"/>
      <c r="AK24" s="1042"/>
      <c r="AL24" s="1006" t="s">
        <v>122</v>
      </c>
      <c r="AM24" s="1007"/>
      <c r="AN24" s="1007"/>
      <c r="AO24" s="1043"/>
      <c r="AP24" s="1000" t="s">
        <v>278</v>
      </c>
      <c r="AQ24" s="1081"/>
      <c r="AR24" s="1081"/>
      <c r="AS24" s="1081"/>
      <c r="AT24" s="1081"/>
      <c r="AU24" s="1081"/>
      <c r="AV24" s="1081"/>
      <c r="AW24" s="1081"/>
      <c r="AX24" s="1081"/>
      <c r="AY24" s="1081"/>
      <c r="AZ24" s="1081"/>
      <c r="BA24" s="1081"/>
      <c r="BB24" s="1081"/>
      <c r="BC24" s="1081"/>
      <c r="BD24" s="1081"/>
      <c r="BE24" s="1081"/>
      <c r="BF24" s="1082"/>
      <c r="BG24" s="1003" t="s">
        <v>122</v>
      </c>
      <c r="BH24" s="1004"/>
      <c r="BI24" s="1004"/>
      <c r="BJ24" s="1004"/>
      <c r="BK24" s="1004"/>
      <c r="BL24" s="1004"/>
      <c r="BM24" s="1004"/>
      <c r="BN24" s="1005"/>
      <c r="BO24" s="1041" t="s">
        <v>122</v>
      </c>
      <c r="BP24" s="1041"/>
      <c r="BQ24" s="1041"/>
      <c r="BR24" s="1041"/>
      <c r="BS24" s="1042" t="s">
        <v>122</v>
      </c>
      <c r="BT24" s="1042"/>
      <c r="BU24" s="1042"/>
      <c r="BV24" s="1042"/>
      <c r="BW24" s="1042"/>
      <c r="BX24" s="1042"/>
      <c r="BY24" s="1042"/>
      <c r="BZ24" s="1042"/>
      <c r="CA24" s="1042"/>
      <c r="CB24" s="1077"/>
      <c r="CD24" s="1061" t="s">
        <v>279</v>
      </c>
      <c r="CE24" s="1062"/>
      <c r="CF24" s="1062"/>
      <c r="CG24" s="1062"/>
      <c r="CH24" s="1062"/>
      <c r="CI24" s="1062"/>
      <c r="CJ24" s="1062"/>
      <c r="CK24" s="1062"/>
      <c r="CL24" s="1062"/>
      <c r="CM24" s="1062"/>
      <c r="CN24" s="1062"/>
      <c r="CO24" s="1062"/>
      <c r="CP24" s="1062"/>
      <c r="CQ24" s="1063"/>
      <c r="CR24" s="1058">
        <v>3610630</v>
      </c>
      <c r="CS24" s="1059"/>
      <c r="CT24" s="1059"/>
      <c r="CU24" s="1059"/>
      <c r="CV24" s="1059"/>
      <c r="CW24" s="1059"/>
      <c r="CX24" s="1059"/>
      <c r="CY24" s="1084"/>
      <c r="CZ24" s="1085">
        <v>37</v>
      </c>
      <c r="DA24" s="1067"/>
      <c r="DB24" s="1067"/>
      <c r="DC24" s="1087"/>
      <c r="DD24" s="1083">
        <v>2522409</v>
      </c>
      <c r="DE24" s="1059"/>
      <c r="DF24" s="1059"/>
      <c r="DG24" s="1059"/>
      <c r="DH24" s="1059"/>
      <c r="DI24" s="1059"/>
      <c r="DJ24" s="1059"/>
      <c r="DK24" s="1084"/>
      <c r="DL24" s="1083">
        <v>2512670</v>
      </c>
      <c r="DM24" s="1059"/>
      <c r="DN24" s="1059"/>
      <c r="DO24" s="1059"/>
      <c r="DP24" s="1059"/>
      <c r="DQ24" s="1059"/>
      <c r="DR24" s="1059"/>
      <c r="DS24" s="1059"/>
      <c r="DT24" s="1059"/>
      <c r="DU24" s="1059"/>
      <c r="DV24" s="1084"/>
      <c r="DW24" s="1085">
        <v>44.5</v>
      </c>
      <c r="DX24" s="1067"/>
      <c r="DY24" s="1067"/>
      <c r="DZ24" s="1067"/>
      <c r="EA24" s="1067"/>
      <c r="EB24" s="1067"/>
      <c r="EC24" s="1086"/>
    </row>
    <row r="25" spans="2:133" ht="11.25" customHeight="1" x14ac:dyDescent="0.2">
      <c r="B25" s="1000" t="s">
        <v>280</v>
      </c>
      <c r="C25" s="1001"/>
      <c r="D25" s="1001"/>
      <c r="E25" s="1001"/>
      <c r="F25" s="1001"/>
      <c r="G25" s="1001"/>
      <c r="H25" s="1001"/>
      <c r="I25" s="1001"/>
      <c r="J25" s="1001"/>
      <c r="K25" s="1001"/>
      <c r="L25" s="1001"/>
      <c r="M25" s="1001"/>
      <c r="N25" s="1001"/>
      <c r="O25" s="1001"/>
      <c r="P25" s="1001"/>
      <c r="Q25" s="1002"/>
      <c r="R25" s="1003">
        <v>5990165</v>
      </c>
      <c r="S25" s="1004"/>
      <c r="T25" s="1004"/>
      <c r="U25" s="1004"/>
      <c r="V25" s="1004"/>
      <c r="W25" s="1004"/>
      <c r="X25" s="1004"/>
      <c r="Y25" s="1005"/>
      <c r="Z25" s="1041">
        <v>57.8</v>
      </c>
      <c r="AA25" s="1041"/>
      <c r="AB25" s="1041"/>
      <c r="AC25" s="1041"/>
      <c r="AD25" s="1042">
        <v>5597136</v>
      </c>
      <c r="AE25" s="1042"/>
      <c r="AF25" s="1042"/>
      <c r="AG25" s="1042"/>
      <c r="AH25" s="1042"/>
      <c r="AI25" s="1042"/>
      <c r="AJ25" s="1042"/>
      <c r="AK25" s="1042"/>
      <c r="AL25" s="1006">
        <v>99.3</v>
      </c>
      <c r="AM25" s="1007"/>
      <c r="AN25" s="1007"/>
      <c r="AO25" s="1043"/>
      <c r="AP25" s="1000" t="s">
        <v>281</v>
      </c>
      <c r="AQ25" s="1081"/>
      <c r="AR25" s="1081"/>
      <c r="AS25" s="1081"/>
      <c r="AT25" s="1081"/>
      <c r="AU25" s="1081"/>
      <c r="AV25" s="1081"/>
      <c r="AW25" s="1081"/>
      <c r="AX25" s="1081"/>
      <c r="AY25" s="1081"/>
      <c r="AZ25" s="1081"/>
      <c r="BA25" s="1081"/>
      <c r="BB25" s="1081"/>
      <c r="BC25" s="1081"/>
      <c r="BD25" s="1081"/>
      <c r="BE25" s="1081"/>
      <c r="BF25" s="1082"/>
      <c r="BG25" s="1003" t="s">
        <v>122</v>
      </c>
      <c r="BH25" s="1004"/>
      <c r="BI25" s="1004"/>
      <c r="BJ25" s="1004"/>
      <c r="BK25" s="1004"/>
      <c r="BL25" s="1004"/>
      <c r="BM25" s="1004"/>
      <c r="BN25" s="1005"/>
      <c r="BO25" s="1041" t="s">
        <v>122</v>
      </c>
      <c r="BP25" s="1041"/>
      <c r="BQ25" s="1041"/>
      <c r="BR25" s="1041"/>
      <c r="BS25" s="1042" t="s">
        <v>122</v>
      </c>
      <c r="BT25" s="1042"/>
      <c r="BU25" s="1042"/>
      <c r="BV25" s="1042"/>
      <c r="BW25" s="1042"/>
      <c r="BX25" s="1042"/>
      <c r="BY25" s="1042"/>
      <c r="BZ25" s="1042"/>
      <c r="CA25" s="1042"/>
      <c r="CB25" s="1077"/>
      <c r="CD25" s="1000" t="s">
        <v>282</v>
      </c>
      <c r="CE25" s="1001"/>
      <c r="CF25" s="1001"/>
      <c r="CG25" s="1001"/>
      <c r="CH25" s="1001"/>
      <c r="CI25" s="1001"/>
      <c r="CJ25" s="1001"/>
      <c r="CK25" s="1001"/>
      <c r="CL25" s="1001"/>
      <c r="CM25" s="1001"/>
      <c r="CN25" s="1001"/>
      <c r="CO25" s="1001"/>
      <c r="CP25" s="1001"/>
      <c r="CQ25" s="1002"/>
      <c r="CR25" s="1003">
        <v>1622860</v>
      </c>
      <c r="CS25" s="1016"/>
      <c r="CT25" s="1016"/>
      <c r="CU25" s="1016"/>
      <c r="CV25" s="1016"/>
      <c r="CW25" s="1016"/>
      <c r="CX25" s="1016"/>
      <c r="CY25" s="1017"/>
      <c r="CZ25" s="1006">
        <v>16.600000000000001</v>
      </c>
      <c r="DA25" s="1018"/>
      <c r="DB25" s="1018"/>
      <c r="DC25" s="1019"/>
      <c r="DD25" s="1009">
        <v>1394568</v>
      </c>
      <c r="DE25" s="1016"/>
      <c r="DF25" s="1016"/>
      <c r="DG25" s="1016"/>
      <c r="DH25" s="1016"/>
      <c r="DI25" s="1016"/>
      <c r="DJ25" s="1016"/>
      <c r="DK25" s="1017"/>
      <c r="DL25" s="1009">
        <v>1385027</v>
      </c>
      <c r="DM25" s="1016"/>
      <c r="DN25" s="1016"/>
      <c r="DO25" s="1016"/>
      <c r="DP25" s="1016"/>
      <c r="DQ25" s="1016"/>
      <c r="DR25" s="1016"/>
      <c r="DS25" s="1016"/>
      <c r="DT25" s="1016"/>
      <c r="DU25" s="1016"/>
      <c r="DV25" s="1017"/>
      <c r="DW25" s="1006">
        <v>24.5</v>
      </c>
      <c r="DX25" s="1018"/>
      <c r="DY25" s="1018"/>
      <c r="DZ25" s="1018"/>
      <c r="EA25" s="1018"/>
      <c r="EB25" s="1018"/>
      <c r="EC25" s="1030"/>
    </row>
    <row r="26" spans="2:133" ht="11.25" customHeight="1" x14ac:dyDescent="0.2">
      <c r="B26" s="1000" t="s">
        <v>283</v>
      </c>
      <c r="C26" s="1001"/>
      <c r="D26" s="1001"/>
      <c r="E26" s="1001"/>
      <c r="F26" s="1001"/>
      <c r="G26" s="1001"/>
      <c r="H26" s="1001"/>
      <c r="I26" s="1001"/>
      <c r="J26" s="1001"/>
      <c r="K26" s="1001"/>
      <c r="L26" s="1001"/>
      <c r="M26" s="1001"/>
      <c r="N26" s="1001"/>
      <c r="O26" s="1001"/>
      <c r="P26" s="1001"/>
      <c r="Q26" s="1002"/>
      <c r="R26" s="1003">
        <v>954</v>
      </c>
      <c r="S26" s="1004"/>
      <c r="T26" s="1004"/>
      <c r="U26" s="1004"/>
      <c r="V26" s="1004"/>
      <c r="W26" s="1004"/>
      <c r="X26" s="1004"/>
      <c r="Y26" s="1005"/>
      <c r="Z26" s="1041">
        <v>0</v>
      </c>
      <c r="AA26" s="1041"/>
      <c r="AB26" s="1041"/>
      <c r="AC26" s="1041"/>
      <c r="AD26" s="1042">
        <v>954</v>
      </c>
      <c r="AE26" s="1042"/>
      <c r="AF26" s="1042"/>
      <c r="AG26" s="1042"/>
      <c r="AH26" s="1042"/>
      <c r="AI26" s="1042"/>
      <c r="AJ26" s="1042"/>
      <c r="AK26" s="1042"/>
      <c r="AL26" s="1006">
        <v>0</v>
      </c>
      <c r="AM26" s="1007"/>
      <c r="AN26" s="1007"/>
      <c r="AO26" s="1043"/>
      <c r="AP26" s="1000" t="s">
        <v>284</v>
      </c>
      <c r="AQ26" s="1081"/>
      <c r="AR26" s="1081"/>
      <c r="AS26" s="1081"/>
      <c r="AT26" s="1081"/>
      <c r="AU26" s="1081"/>
      <c r="AV26" s="1081"/>
      <c r="AW26" s="1081"/>
      <c r="AX26" s="1081"/>
      <c r="AY26" s="1081"/>
      <c r="AZ26" s="1081"/>
      <c r="BA26" s="1081"/>
      <c r="BB26" s="1081"/>
      <c r="BC26" s="1081"/>
      <c r="BD26" s="1081"/>
      <c r="BE26" s="1081"/>
      <c r="BF26" s="1082"/>
      <c r="BG26" s="1003" t="s">
        <v>122</v>
      </c>
      <c r="BH26" s="1004"/>
      <c r="BI26" s="1004"/>
      <c r="BJ26" s="1004"/>
      <c r="BK26" s="1004"/>
      <c r="BL26" s="1004"/>
      <c r="BM26" s="1004"/>
      <c r="BN26" s="1005"/>
      <c r="BO26" s="1041" t="s">
        <v>122</v>
      </c>
      <c r="BP26" s="1041"/>
      <c r="BQ26" s="1041"/>
      <c r="BR26" s="1041"/>
      <c r="BS26" s="1042" t="s">
        <v>122</v>
      </c>
      <c r="BT26" s="1042"/>
      <c r="BU26" s="1042"/>
      <c r="BV26" s="1042"/>
      <c r="BW26" s="1042"/>
      <c r="BX26" s="1042"/>
      <c r="BY26" s="1042"/>
      <c r="BZ26" s="1042"/>
      <c r="CA26" s="1042"/>
      <c r="CB26" s="1077"/>
      <c r="CD26" s="1000" t="s">
        <v>285</v>
      </c>
      <c r="CE26" s="1001"/>
      <c r="CF26" s="1001"/>
      <c r="CG26" s="1001"/>
      <c r="CH26" s="1001"/>
      <c r="CI26" s="1001"/>
      <c r="CJ26" s="1001"/>
      <c r="CK26" s="1001"/>
      <c r="CL26" s="1001"/>
      <c r="CM26" s="1001"/>
      <c r="CN26" s="1001"/>
      <c r="CO26" s="1001"/>
      <c r="CP26" s="1001"/>
      <c r="CQ26" s="1002"/>
      <c r="CR26" s="1003">
        <v>875100</v>
      </c>
      <c r="CS26" s="1004"/>
      <c r="CT26" s="1004"/>
      <c r="CU26" s="1004"/>
      <c r="CV26" s="1004"/>
      <c r="CW26" s="1004"/>
      <c r="CX26" s="1004"/>
      <c r="CY26" s="1005"/>
      <c r="CZ26" s="1006">
        <v>9</v>
      </c>
      <c r="DA26" s="1018"/>
      <c r="DB26" s="1018"/>
      <c r="DC26" s="1019"/>
      <c r="DD26" s="1009">
        <v>733723</v>
      </c>
      <c r="DE26" s="1004"/>
      <c r="DF26" s="1004"/>
      <c r="DG26" s="1004"/>
      <c r="DH26" s="1004"/>
      <c r="DI26" s="1004"/>
      <c r="DJ26" s="1004"/>
      <c r="DK26" s="1005"/>
      <c r="DL26" s="1009" t="s">
        <v>122</v>
      </c>
      <c r="DM26" s="1004"/>
      <c r="DN26" s="1004"/>
      <c r="DO26" s="1004"/>
      <c r="DP26" s="1004"/>
      <c r="DQ26" s="1004"/>
      <c r="DR26" s="1004"/>
      <c r="DS26" s="1004"/>
      <c r="DT26" s="1004"/>
      <c r="DU26" s="1004"/>
      <c r="DV26" s="1005"/>
      <c r="DW26" s="1006" t="s">
        <v>122</v>
      </c>
      <c r="DX26" s="1018"/>
      <c r="DY26" s="1018"/>
      <c r="DZ26" s="1018"/>
      <c r="EA26" s="1018"/>
      <c r="EB26" s="1018"/>
      <c r="EC26" s="1030"/>
    </row>
    <row r="27" spans="2:133" ht="11.25" customHeight="1" x14ac:dyDescent="0.2">
      <c r="B27" s="1000" t="s">
        <v>286</v>
      </c>
      <c r="C27" s="1001"/>
      <c r="D27" s="1001"/>
      <c r="E27" s="1001"/>
      <c r="F27" s="1001"/>
      <c r="G27" s="1001"/>
      <c r="H27" s="1001"/>
      <c r="I27" s="1001"/>
      <c r="J27" s="1001"/>
      <c r="K27" s="1001"/>
      <c r="L27" s="1001"/>
      <c r="M27" s="1001"/>
      <c r="N27" s="1001"/>
      <c r="O27" s="1001"/>
      <c r="P27" s="1001"/>
      <c r="Q27" s="1002"/>
      <c r="R27" s="1003">
        <v>35093</v>
      </c>
      <c r="S27" s="1004"/>
      <c r="T27" s="1004"/>
      <c r="U27" s="1004"/>
      <c r="V27" s="1004"/>
      <c r="W27" s="1004"/>
      <c r="X27" s="1004"/>
      <c r="Y27" s="1005"/>
      <c r="Z27" s="1041">
        <v>0.3</v>
      </c>
      <c r="AA27" s="1041"/>
      <c r="AB27" s="1041"/>
      <c r="AC27" s="1041"/>
      <c r="AD27" s="1042" t="s">
        <v>122</v>
      </c>
      <c r="AE27" s="1042"/>
      <c r="AF27" s="1042"/>
      <c r="AG27" s="1042"/>
      <c r="AH27" s="1042"/>
      <c r="AI27" s="1042"/>
      <c r="AJ27" s="1042"/>
      <c r="AK27" s="1042"/>
      <c r="AL27" s="1006" t="s">
        <v>122</v>
      </c>
      <c r="AM27" s="1007"/>
      <c r="AN27" s="1007"/>
      <c r="AO27" s="1043"/>
      <c r="AP27" s="1000" t="s">
        <v>287</v>
      </c>
      <c r="AQ27" s="1001"/>
      <c r="AR27" s="1001"/>
      <c r="AS27" s="1001"/>
      <c r="AT27" s="1001"/>
      <c r="AU27" s="1001"/>
      <c r="AV27" s="1001"/>
      <c r="AW27" s="1001"/>
      <c r="AX27" s="1001"/>
      <c r="AY27" s="1001"/>
      <c r="AZ27" s="1001"/>
      <c r="BA27" s="1001"/>
      <c r="BB27" s="1001"/>
      <c r="BC27" s="1001"/>
      <c r="BD27" s="1001"/>
      <c r="BE27" s="1001"/>
      <c r="BF27" s="1002"/>
      <c r="BG27" s="1003">
        <v>1765465</v>
      </c>
      <c r="BH27" s="1004"/>
      <c r="BI27" s="1004"/>
      <c r="BJ27" s="1004"/>
      <c r="BK27" s="1004"/>
      <c r="BL27" s="1004"/>
      <c r="BM27" s="1004"/>
      <c r="BN27" s="1005"/>
      <c r="BO27" s="1041">
        <v>100</v>
      </c>
      <c r="BP27" s="1041"/>
      <c r="BQ27" s="1041"/>
      <c r="BR27" s="1041"/>
      <c r="BS27" s="1042">
        <v>23089</v>
      </c>
      <c r="BT27" s="1042"/>
      <c r="BU27" s="1042"/>
      <c r="BV27" s="1042"/>
      <c r="BW27" s="1042"/>
      <c r="BX27" s="1042"/>
      <c r="BY27" s="1042"/>
      <c r="BZ27" s="1042"/>
      <c r="CA27" s="1042"/>
      <c r="CB27" s="1077"/>
      <c r="CD27" s="1000" t="s">
        <v>288</v>
      </c>
      <c r="CE27" s="1001"/>
      <c r="CF27" s="1001"/>
      <c r="CG27" s="1001"/>
      <c r="CH27" s="1001"/>
      <c r="CI27" s="1001"/>
      <c r="CJ27" s="1001"/>
      <c r="CK27" s="1001"/>
      <c r="CL27" s="1001"/>
      <c r="CM27" s="1001"/>
      <c r="CN27" s="1001"/>
      <c r="CO27" s="1001"/>
      <c r="CP27" s="1001"/>
      <c r="CQ27" s="1002"/>
      <c r="CR27" s="1003">
        <v>1068592</v>
      </c>
      <c r="CS27" s="1016"/>
      <c r="CT27" s="1016"/>
      <c r="CU27" s="1016"/>
      <c r="CV27" s="1016"/>
      <c r="CW27" s="1016"/>
      <c r="CX27" s="1016"/>
      <c r="CY27" s="1017"/>
      <c r="CZ27" s="1006">
        <v>11</v>
      </c>
      <c r="DA27" s="1018"/>
      <c r="DB27" s="1018"/>
      <c r="DC27" s="1019"/>
      <c r="DD27" s="1009">
        <v>225774</v>
      </c>
      <c r="DE27" s="1016"/>
      <c r="DF27" s="1016"/>
      <c r="DG27" s="1016"/>
      <c r="DH27" s="1016"/>
      <c r="DI27" s="1016"/>
      <c r="DJ27" s="1016"/>
      <c r="DK27" s="1017"/>
      <c r="DL27" s="1009">
        <v>225576</v>
      </c>
      <c r="DM27" s="1016"/>
      <c r="DN27" s="1016"/>
      <c r="DO27" s="1016"/>
      <c r="DP27" s="1016"/>
      <c r="DQ27" s="1016"/>
      <c r="DR27" s="1016"/>
      <c r="DS27" s="1016"/>
      <c r="DT27" s="1016"/>
      <c r="DU27" s="1016"/>
      <c r="DV27" s="1017"/>
      <c r="DW27" s="1006">
        <v>4</v>
      </c>
      <c r="DX27" s="1018"/>
      <c r="DY27" s="1018"/>
      <c r="DZ27" s="1018"/>
      <c r="EA27" s="1018"/>
      <c r="EB27" s="1018"/>
      <c r="EC27" s="1030"/>
    </row>
    <row r="28" spans="2:133" ht="11.25" customHeight="1" x14ac:dyDescent="0.2">
      <c r="B28" s="1000" t="s">
        <v>289</v>
      </c>
      <c r="C28" s="1001"/>
      <c r="D28" s="1001"/>
      <c r="E28" s="1001"/>
      <c r="F28" s="1001"/>
      <c r="G28" s="1001"/>
      <c r="H28" s="1001"/>
      <c r="I28" s="1001"/>
      <c r="J28" s="1001"/>
      <c r="K28" s="1001"/>
      <c r="L28" s="1001"/>
      <c r="M28" s="1001"/>
      <c r="N28" s="1001"/>
      <c r="O28" s="1001"/>
      <c r="P28" s="1001"/>
      <c r="Q28" s="1002"/>
      <c r="R28" s="1003">
        <v>93554</v>
      </c>
      <c r="S28" s="1004"/>
      <c r="T28" s="1004"/>
      <c r="U28" s="1004"/>
      <c r="V28" s="1004"/>
      <c r="W28" s="1004"/>
      <c r="X28" s="1004"/>
      <c r="Y28" s="1005"/>
      <c r="Z28" s="1041">
        <v>0.9</v>
      </c>
      <c r="AA28" s="1041"/>
      <c r="AB28" s="1041"/>
      <c r="AC28" s="1041"/>
      <c r="AD28" s="1042">
        <v>4294</v>
      </c>
      <c r="AE28" s="1042"/>
      <c r="AF28" s="1042"/>
      <c r="AG28" s="1042"/>
      <c r="AH28" s="1042"/>
      <c r="AI28" s="1042"/>
      <c r="AJ28" s="1042"/>
      <c r="AK28" s="1042"/>
      <c r="AL28" s="1006">
        <v>0.1</v>
      </c>
      <c r="AM28" s="1007"/>
      <c r="AN28" s="1007"/>
      <c r="AO28" s="1043"/>
      <c r="AP28" s="1000"/>
      <c r="AQ28" s="1001"/>
      <c r="AR28" s="1001"/>
      <c r="AS28" s="1001"/>
      <c r="AT28" s="1001"/>
      <c r="AU28" s="1001"/>
      <c r="AV28" s="1001"/>
      <c r="AW28" s="1001"/>
      <c r="AX28" s="1001"/>
      <c r="AY28" s="1001"/>
      <c r="AZ28" s="1001"/>
      <c r="BA28" s="1001"/>
      <c r="BB28" s="1001"/>
      <c r="BC28" s="1001"/>
      <c r="BD28" s="1001"/>
      <c r="BE28" s="1001"/>
      <c r="BF28" s="1002"/>
      <c r="BG28" s="1003"/>
      <c r="BH28" s="1004"/>
      <c r="BI28" s="1004"/>
      <c r="BJ28" s="1004"/>
      <c r="BK28" s="1004"/>
      <c r="BL28" s="1004"/>
      <c r="BM28" s="1004"/>
      <c r="BN28" s="1005"/>
      <c r="BO28" s="1041"/>
      <c r="BP28" s="1041"/>
      <c r="BQ28" s="1041"/>
      <c r="BR28" s="1041"/>
      <c r="BS28" s="1009"/>
      <c r="BT28" s="1004"/>
      <c r="BU28" s="1004"/>
      <c r="BV28" s="1004"/>
      <c r="BW28" s="1004"/>
      <c r="BX28" s="1004"/>
      <c r="BY28" s="1004"/>
      <c r="BZ28" s="1004"/>
      <c r="CA28" s="1004"/>
      <c r="CB28" s="1040"/>
      <c r="CD28" s="1000" t="s">
        <v>290</v>
      </c>
      <c r="CE28" s="1001"/>
      <c r="CF28" s="1001"/>
      <c r="CG28" s="1001"/>
      <c r="CH28" s="1001"/>
      <c r="CI28" s="1001"/>
      <c r="CJ28" s="1001"/>
      <c r="CK28" s="1001"/>
      <c r="CL28" s="1001"/>
      <c r="CM28" s="1001"/>
      <c r="CN28" s="1001"/>
      <c r="CO28" s="1001"/>
      <c r="CP28" s="1001"/>
      <c r="CQ28" s="1002"/>
      <c r="CR28" s="1003">
        <v>919178</v>
      </c>
      <c r="CS28" s="1004"/>
      <c r="CT28" s="1004"/>
      <c r="CU28" s="1004"/>
      <c r="CV28" s="1004"/>
      <c r="CW28" s="1004"/>
      <c r="CX28" s="1004"/>
      <c r="CY28" s="1005"/>
      <c r="CZ28" s="1006">
        <v>9.4</v>
      </c>
      <c r="DA28" s="1018"/>
      <c r="DB28" s="1018"/>
      <c r="DC28" s="1019"/>
      <c r="DD28" s="1009">
        <v>902067</v>
      </c>
      <c r="DE28" s="1004"/>
      <c r="DF28" s="1004"/>
      <c r="DG28" s="1004"/>
      <c r="DH28" s="1004"/>
      <c r="DI28" s="1004"/>
      <c r="DJ28" s="1004"/>
      <c r="DK28" s="1005"/>
      <c r="DL28" s="1009">
        <v>902067</v>
      </c>
      <c r="DM28" s="1004"/>
      <c r="DN28" s="1004"/>
      <c r="DO28" s="1004"/>
      <c r="DP28" s="1004"/>
      <c r="DQ28" s="1004"/>
      <c r="DR28" s="1004"/>
      <c r="DS28" s="1004"/>
      <c r="DT28" s="1004"/>
      <c r="DU28" s="1004"/>
      <c r="DV28" s="1005"/>
      <c r="DW28" s="1006">
        <v>16</v>
      </c>
      <c r="DX28" s="1018"/>
      <c r="DY28" s="1018"/>
      <c r="DZ28" s="1018"/>
      <c r="EA28" s="1018"/>
      <c r="EB28" s="1018"/>
      <c r="EC28" s="1030"/>
    </row>
    <row r="29" spans="2:133" ht="11.25" customHeight="1" x14ac:dyDescent="0.2">
      <c r="B29" s="1000" t="s">
        <v>291</v>
      </c>
      <c r="C29" s="1001"/>
      <c r="D29" s="1001"/>
      <c r="E29" s="1001"/>
      <c r="F29" s="1001"/>
      <c r="G29" s="1001"/>
      <c r="H29" s="1001"/>
      <c r="I29" s="1001"/>
      <c r="J29" s="1001"/>
      <c r="K29" s="1001"/>
      <c r="L29" s="1001"/>
      <c r="M29" s="1001"/>
      <c r="N29" s="1001"/>
      <c r="O29" s="1001"/>
      <c r="P29" s="1001"/>
      <c r="Q29" s="1002"/>
      <c r="R29" s="1003">
        <v>36965</v>
      </c>
      <c r="S29" s="1004"/>
      <c r="T29" s="1004"/>
      <c r="U29" s="1004"/>
      <c r="V29" s="1004"/>
      <c r="W29" s="1004"/>
      <c r="X29" s="1004"/>
      <c r="Y29" s="1005"/>
      <c r="Z29" s="1041">
        <v>0.4</v>
      </c>
      <c r="AA29" s="1041"/>
      <c r="AB29" s="1041"/>
      <c r="AC29" s="1041"/>
      <c r="AD29" s="1042" t="s">
        <v>122</v>
      </c>
      <c r="AE29" s="1042"/>
      <c r="AF29" s="1042"/>
      <c r="AG29" s="1042"/>
      <c r="AH29" s="1042"/>
      <c r="AI29" s="1042"/>
      <c r="AJ29" s="1042"/>
      <c r="AK29" s="1042"/>
      <c r="AL29" s="1006" t="s">
        <v>122</v>
      </c>
      <c r="AM29" s="1007"/>
      <c r="AN29" s="1007"/>
      <c r="AO29" s="1043"/>
      <c r="AP29" s="984"/>
      <c r="AQ29" s="985"/>
      <c r="AR29" s="985"/>
      <c r="AS29" s="985"/>
      <c r="AT29" s="985"/>
      <c r="AU29" s="985"/>
      <c r="AV29" s="985"/>
      <c r="AW29" s="985"/>
      <c r="AX29" s="985"/>
      <c r="AY29" s="985"/>
      <c r="AZ29" s="985"/>
      <c r="BA29" s="985"/>
      <c r="BB29" s="985"/>
      <c r="BC29" s="985"/>
      <c r="BD29" s="985"/>
      <c r="BE29" s="985"/>
      <c r="BF29" s="986"/>
      <c r="BG29" s="1003"/>
      <c r="BH29" s="1004"/>
      <c r="BI29" s="1004"/>
      <c r="BJ29" s="1004"/>
      <c r="BK29" s="1004"/>
      <c r="BL29" s="1004"/>
      <c r="BM29" s="1004"/>
      <c r="BN29" s="1005"/>
      <c r="BO29" s="1041"/>
      <c r="BP29" s="1041"/>
      <c r="BQ29" s="1041"/>
      <c r="BR29" s="1041"/>
      <c r="BS29" s="1042"/>
      <c r="BT29" s="1042"/>
      <c r="BU29" s="1042"/>
      <c r="BV29" s="1042"/>
      <c r="BW29" s="1042"/>
      <c r="BX29" s="1042"/>
      <c r="BY29" s="1042"/>
      <c r="BZ29" s="1042"/>
      <c r="CA29" s="1042"/>
      <c r="CB29" s="1077"/>
      <c r="CD29" s="1022" t="s">
        <v>292</v>
      </c>
      <c r="CE29" s="1023"/>
      <c r="CF29" s="1000" t="s">
        <v>66</v>
      </c>
      <c r="CG29" s="1001"/>
      <c r="CH29" s="1001"/>
      <c r="CI29" s="1001"/>
      <c r="CJ29" s="1001"/>
      <c r="CK29" s="1001"/>
      <c r="CL29" s="1001"/>
      <c r="CM29" s="1001"/>
      <c r="CN29" s="1001"/>
      <c r="CO29" s="1001"/>
      <c r="CP29" s="1001"/>
      <c r="CQ29" s="1002"/>
      <c r="CR29" s="1003">
        <v>919178</v>
      </c>
      <c r="CS29" s="1016"/>
      <c r="CT29" s="1016"/>
      <c r="CU29" s="1016"/>
      <c r="CV29" s="1016"/>
      <c r="CW29" s="1016"/>
      <c r="CX29" s="1016"/>
      <c r="CY29" s="1017"/>
      <c r="CZ29" s="1006">
        <v>9.4</v>
      </c>
      <c r="DA29" s="1018"/>
      <c r="DB29" s="1018"/>
      <c r="DC29" s="1019"/>
      <c r="DD29" s="1009">
        <v>902067</v>
      </c>
      <c r="DE29" s="1016"/>
      <c r="DF29" s="1016"/>
      <c r="DG29" s="1016"/>
      <c r="DH29" s="1016"/>
      <c r="DI29" s="1016"/>
      <c r="DJ29" s="1016"/>
      <c r="DK29" s="1017"/>
      <c r="DL29" s="1009">
        <v>902067</v>
      </c>
      <c r="DM29" s="1016"/>
      <c r="DN29" s="1016"/>
      <c r="DO29" s="1016"/>
      <c r="DP29" s="1016"/>
      <c r="DQ29" s="1016"/>
      <c r="DR29" s="1016"/>
      <c r="DS29" s="1016"/>
      <c r="DT29" s="1016"/>
      <c r="DU29" s="1016"/>
      <c r="DV29" s="1017"/>
      <c r="DW29" s="1006">
        <v>16</v>
      </c>
      <c r="DX29" s="1018"/>
      <c r="DY29" s="1018"/>
      <c r="DZ29" s="1018"/>
      <c r="EA29" s="1018"/>
      <c r="EB29" s="1018"/>
      <c r="EC29" s="1030"/>
    </row>
    <row r="30" spans="2:133" ht="11.25" customHeight="1" x14ac:dyDescent="0.2">
      <c r="B30" s="1000" t="s">
        <v>293</v>
      </c>
      <c r="C30" s="1001"/>
      <c r="D30" s="1001"/>
      <c r="E30" s="1001"/>
      <c r="F30" s="1001"/>
      <c r="G30" s="1001"/>
      <c r="H30" s="1001"/>
      <c r="I30" s="1001"/>
      <c r="J30" s="1001"/>
      <c r="K30" s="1001"/>
      <c r="L30" s="1001"/>
      <c r="M30" s="1001"/>
      <c r="N30" s="1001"/>
      <c r="O30" s="1001"/>
      <c r="P30" s="1001"/>
      <c r="Q30" s="1002"/>
      <c r="R30" s="1003">
        <v>866553</v>
      </c>
      <c r="S30" s="1004"/>
      <c r="T30" s="1004"/>
      <c r="U30" s="1004"/>
      <c r="V30" s="1004"/>
      <c r="W30" s="1004"/>
      <c r="X30" s="1004"/>
      <c r="Y30" s="1005"/>
      <c r="Z30" s="1041">
        <v>8.4</v>
      </c>
      <c r="AA30" s="1041"/>
      <c r="AB30" s="1041"/>
      <c r="AC30" s="1041"/>
      <c r="AD30" s="1042" t="s">
        <v>122</v>
      </c>
      <c r="AE30" s="1042"/>
      <c r="AF30" s="1042"/>
      <c r="AG30" s="1042"/>
      <c r="AH30" s="1042"/>
      <c r="AI30" s="1042"/>
      <c r="AJ30" s="1042"/>
      <c r="AK30" s="1042"/>
      <c r="AL30" s="1006" t="s">
        <v>122</v>
      </c>
      <c r="AM30" s="1007"/>
      <c r="AN30" s="1007"/>
      <c r="AO30" s="1043"/>
      <c r="AP30" s="1055" t="s">
        <v>211</v>
      </c>
      <c r="AQ30" s="1056"/>
      <c r="AR30" s="1056"/>
      <c r="AS30" s="1056"/>
      <c r="AT30" s="1056"/>
      <c r="AU30" s="1056"/>
      <c r="AV30" s="1056"/>
      <c r="AW30" s="1056"/>
      <c r="AX30" s="1056"/>
      <c r="AY30" s="1056"/>
      <c r="AZ30" s="1056"/>
      <c r="BA30" s="1056"/>
      <c r="BB30" s="1056"/>
      <c r="BC30" s="1056"/>
      <c r="BD30" s="1056"/>
      <c r="BE30" s="1056"/>
      <c r="BF30" s="1057"/>
      <c r="BG30" s="1055" t="s">
        <v>294</v>
      </c>
      <c r="BH30" s="1075"/>
      <c r="BI30" s="1075"/>
      <c r="BJ30" s="1075"/>
      <c r="BK30" s="1075"/>
      <c r="BL30" s="1075"/>
      <c r="BM30" s="1075"/>
      <c r="BN30" s="1075"/>
      <c r="BO30" s="1075"/>
      <c r="BP30" s="1075"/>
      <c r="BQ30" s="1076"/>
      <c r="BR30" s="1055" t="s">
        <v>295</v>
      </c>
      <c r="BS30" s="1075"/>
      <c r="BT30" s="1075"/>
      <c r="BU30" s="1075"/>
      <c r="BV30" s="1075"/>
      <c r="BW30" s="1075"/>
      <c r="BX30" s="1075"/>
      <c r="BY30" s="1075"/>
      <c r="BZ30" s="1075"/>
      <c r="CA30" s="1075"/>
      <c r="CB30" s="1076"/>
      <c r="CD30" s="1024"/>
      <c r="CE30" s="1025"/>
      <c r="CF30" s="1000" t="s">
        <v>296</v>
      </c>
      <c r="CG30" s="1001"/>
      <c r="CH30" s="1001"/>
      <c r="CI30" s="1001"/>
      <c r="CJ30" s="1001"/>
      <c r="CK30" s="1001"/>
      <c r="CL30" s="1001"/>
      <c r="CM30" s="1001"/>
      <c r="CN30" s="1001"/>
      <c r="CO30" s="1001"/>
      <c r="CP30" s="1001"/>
      <c r="CQ30" s="1002"/>
      <c r="CR30" s="1003">
        <v>887122</v>
      </c>
      <c r="CS30" s="1004"/>
      <c r="CT30" s="1004"/>
      <c r="CU30" s="1004"/>
      <c r="CV30" s="1004"/>
      <c r="CW30" s="1004"/>
      <c r="CX30" s="1004"/>
      <c r="CY30" s="1005"/>
      <c r="CZ30" s="1006">
        <v>9.1</v>
      </c>
      <c r="DA30" s="1018"/>
      <c r="DB30" s="1018"/>
      <c r="DC30" s="1019"/>
      <c r="DD30" s="1009">
        <v>870011</v>
      </c>
      <c r="DE30" s="1004"/>
      <c r="DF30" s="1004"/>
      <c r="DG30" s="1004"/>
      <c r="DH30" s="1004"/>
      <c r="DI30" s="1004"/>
      <c r="DJ30" s="1004"/>
      <c r="DK30" s="1005"/>
      <c r="DL30" s="1009">
        <v>870011</v>
      </c>
      <c r="DM30" s="1004"/>
      <c r="DN30" s="1004"/>
      <c r="DO30" s="1004"/>
      <c r="DP30" s="1004"/>
      <c r="DQ30" s="1004"/>
      <c r="DR30" s="1004"/>
      <c r="DS30" s="1004"/>
      <c r="DT30" s="1004"/>
      <c r="DU30" s="1004"/>
      <c r="DV30" s="1005"/>
      <c r="DW30" s="1006">
        <v>15.4</v>
      </c>
      <c r="DX30" s="1018"/>
      <c r="DY30" s="1018"/>
      <c r="DZ30" s="1018"/>
      <c r="EA30" s="1018"/>
      <c r="EB30" s="1018"/>
      <c r="EC30" s="1030"/>
    </row>
    <row r="31" spans="2:133" ht="11.25" customHeight="1" x14ac:dyDescent="0.2">
      <c r="B31" s="1078" t="s">
        <v>297</v>
      </c>
      <c r="C31" s="1079"/>
      <c r="D31" s="1079"/>
      <c r="E31" s="1079"/>
      <c r="F31" s="1079"/>
      <c r="G31" s="1079"/>
      <c r="H31" s="1079"/>
      <c r="I31" s="1079"/>
      <c r="J31" s="1079"/>
      <c r="K31" s="1079"/>
      <c r="L31" s="1079"/>
      <c r="M31" s="1079"/>
      <c r="N31" s="1079"/>
      <c r="O31" s="1079"/>
      <c r="P31" s="1079"/>
      <c r="Q31" s="1080"/>
      <c r="R31" s="1003" t="s">
        <v>122</v>
      </c>
      <c r="S31" s="1004"/>
      <c r="T31" s="1004"/>
      <c r="U31" s="1004"/>
      <c r="V31" s="1004"/>
      <c r="W31" s="1004"/>
      <c r="X31" s="1004"/>
      <c r="Y31" s="1005"/>
      <c r="Z31" s="1041" t="s">
        <v>122</v>
      </c>
      <c r="AA31" s="1041"/>
      <c r="AB31" s="1041"/>
      <c r="AC31" s="1041"/>
      <c r="AD31" s="1042" t="s">
        <v>122</v>
      </c>
      <c r="AE31" s="1042"/>
      <c r="AF31" s="1042"/>
      <c r="AG31" s="1042"/>
      <c r="AH31" s="1042"/>
      <c r="AI31" s="1042"/>
      <c r="AJ31" s="1042"/>
      <c r="AK31" s="1042"/>
      <c r="AL31" s="1006" t="s">
        <v>122</v>
      </c>
      <c r="AM31" s="1007"/>
      <c r="AN31" s="1007"/>
      <c r="AO31" s="1043"/>
      <c r="AP31" s="1069" t="s">
        <v>298</v>
      </c>
      <c r="AQ31" s="1070"/>
      <c r="AR31" s="1070"/>
      <c r="AS31" s="1070"/>
      <c r="AT31" s="1071" t="s">
        <v>299</v>
      </c>
      <c r="AU31" s="200"/>
      <c r="AV31" s="200"/>
      <c r="AW31" s="200"/>
      <c r="AX31" s="1061" t="s">
        <v>177</v>
      </c>
      <c r="AY31" s="1062"/>
      <c r="AZ31" s="1062"/>
      <c r="BA31" s="1062"/>
      <c r="BB31" s="1062"/>
      <c r="BC31" s="1062"/>
      <c r="BD31" s="1062"/>
      <c r="BE31" s="1062"/>
      <c r="BF31" s="1063"/>
      <c r="BG31" s="1065">
        <v>99.4</v>
      </c>
      <c r="BH31" s="1066"/>
      <c r="BI31" s="1066"/>
      <c r="BJ31" s="1066"/>
      <c r="BK31" s="1066"/>
      <c r="BL31" s="1066"/>
      <c r="BM31" s="1067">
        <v>95.8</v>
      </c>
      <c r="BN31" s="1066"/>
      <c r="BO31" s="1066"/>
      <c r="BP31" s="1066"/>
      <c r="BQ31" s="1068"/>
      <c r="BR31" s="1065">
        <v>99.2</v>
      </c>
      <c r="BS31" s="1066"/>
      <c r="BT31" s="1066"/>
      <c r="BU31" s="1066"/>
      <c r="BV31" s="1066"/>
      <c r="BW31" s="1066"/>
      <c r="BX31" s="1067">
        <v>95.1</v>
      </c>
      <c r="BY31" s="1066"/>
      <c r="BZ31" s="1066"/>
      <c r="CA31" s="1066"/>
      <c r="CB31" s="1068"/>
      <c r="CD31" s="1024"/>
      <c r="CE31" s="1025"/>
      <c r="CF31" s="1000" t="s">
        <v>300</v>
      </c>
      <c r="CG31" s="1001"/>
      <c r="CH31" s="1001"/>
      <c r="CI31" s="1001"/>
      <c r="CJ31" s="1001"/>
      <c r="CK31" s="1001"/>
      <c r="CL31" s="1001"/>
      <c r="CM31" s="1001"/>
      <c r="CN31" s="1001"/>
      <c r="CO31" s="1001"/>
      <c r="CP31" s="1001"/>
      <c r="CQ31" s="1002"/>
      <c r="CR31" s="1003">
        <v>32056</v>
      </c>
      <c r="CS31" s="1016"/>
      <c r="CT31" s="1016"/>
      <c r="CU31" s="1016"/>
      <c r="CV31" s="1016"/>
      <c r="CW31" s="1016"/>
      <c r="CX31" s="1016"/>
      <c r="CY31" s="1017"/>
      <c r="CZ31" s="1006">
        <v>0.3</v>
      </c>
      <c r="DA31" s="1018"/>
      <c r="DB31" s="1018"/>
      <c r="DC31" s="1019"/>
      <c r="DD31" s="1009">
        <v>32056</v>
      </c>
      <c r="DE31" s="1016"/>
      <c r="DF31" s="1016"/>
      <c r="DG31" s="1016"/>
      <c r="DH31" s="1016"/>
      <c r="DI31" s="1016"/>
      <c r="DJ31" s="1016"/>
      <c r="DK31" s="1017"/>
      <c r="DL31" s="1009">
        <v>32056</v>
      </c>
      <c r="DM31" s="1016"/>
      <c r="DN31" s="1016"/>
      <c r="DO31" s="1016"/>
      <c r="DP31" s="1016"/>
      <c r="DQ31" s="1016"/>
      <c r="DR31" s="1016"/>
      <c r="DS31" s="1016"/>
      <c r="DT31" s="1016"/>
      <c r="DU31" s="1016"/>
      <c r="DV31" s="1017"/>
      <c r="DW31" s="1006">
        <v>0.6</v>
      </c>
      <c r="DX31" s="1018"/>
      <c r="DY31" s="1018"/>
      <c r="DZ31" s="1018"/>
      <c r="EA31" s="1018"/>
      <c r="EB31" s="1018"/>
      <c r="EC31" s="1030"/>
    </row>
    <row r="32" spans="2:133" ht="11.25" customHeight="1" x14ac:dyDescent="0.2">
      <c r="B32" s="1000" t="s">
        <v>301</v>
      </c>
      <c r="C32" s="1001"/>
      <c r="D32" s="1001"/>
      <c r="E32" s="1001"/>
      <c r="F32" s="1001"/>
      <c r="G32" s="1001"/>
      <c r="H32" s="1001"/>
      <c r="I32" s="1001"/>
      <c r="J32" s="1001"/>
      <c r="K32" s="1001"/>
      <c r="L32" s="1001"/>
      <c r="M32" s="1001"/>
      <c r="N32" s="1001"/>
      <c r="O32" s="1001"/>
      <c r="P32" s="1001"/>
      <c r="Q32" s="1002"/>
      <c r="R32" s="1003">
        <v>488004</v>
      </c>
      <c r="S32" s="1004"/>
      <c r="T32" s="1004"/>
      <c r="U32" s="1004"/>
      <c r="V32" s="1004"/>
      <c r="W32" s="1004"/>
      <c r="X32" s="1004"/>
      <c r="Y32" s="1005"/>
      <c r="Z32" s="1041">
        <v>4.7</v>
      </c>
      <c r="AA32" s="1041"/>
      <c r="AB32" s="1041"/>
      <c r="AC32" s="1041"/>
      <c r="AD32" s="1042" t="s">
        <v>122</v>
      </c>
      <c r="AE32" s="1042"/>
      <c r="AF32" s="1042"/>
      <c r="AG32" s="1042"/>
      <c r="AH32" s="1042"/>
      <c r="AI32" s="1042"/>
      <c r="AJ32" s="1042"/>
      <c r="AK32" s="1042"/>
      <c r="AL32" s="1006" t="s">
        <v>122</v>
      </c>
      <c r="AM32" s="1007"/>
      <c r="AN32" s="1007"/>
      <c r="AO32" s="1043"/>
      <c r="AP32" s="1044"/>
      <c r="AQ32" s="1045"/>
      <c r="AR32" s="1045"/>
      <c r="AS32" s="1045"/>
      <c r="AT32" s="1072"/>
      <c r="AU32" s="196" t="s">
        <v>302</v>
      </c>
      <c r="AX32" s="1000" t="s">
        <v>303</v>
      </c>
      <c r="AY32" s="1001"/>
      <c r="AZ32" s="1001"/>
      <c r="BA32" s="1001"/>
      <c r="BB32" s="1001"/>
      <c r="BC32" s="1001"/>
      <c r="BD32" s="1001"/>
      <c r="BE32" s="1001"/>
      <c r="BF32" s="1002"/>
      <c r="BG32" s="1074">
        <v>99.7</v>
      </c>
      <c r="BH32" s="1016"/>
      <c r="BI32" s="1016"/>
      <c r="BJ32" s="1016"/>
      <c r="BK32" s="1016"/>
      <c r="BL32" s="1016"/>
      <c r="BM32" s="1007">
        <v>98</v>
      </c>
      <c r="BN32" s="1016"/>
      <c r="BO32" s="1016"/>
      <c r="BP32" s="1016"/>
      <c r="BQ32" s="1039"/>
      <c r="BR32" s="1074">
        <v>99.3</v>
      </c>
      <c r="BS32" s="1016"/>
      <c r="BT32" s="1016"/>
      <c r="BU32" s="1016"/>
      <c r="BV32" s="1016"/>
      <c r="BW32" s="1016"/>
      <c r="BX32" s="1007">
        <v>97.3</v>
      </c>
      <c r="BY32" s="1016"/>
      <c r="BZ32" s="1016"/>
      <c r="CA32" s="1016"/>
      <c r="CB32" s="1039"/>
      <c r="CD32" s="1026"/>
      <c r="CE32" s="1027"/>
      <c r="CF32" s="1000" t="s">
        <v>304</v>
      </c>
      <c r="CG32" s="1001"/>
      <c r="CH32" s="1001"/>
      <c r="CI32" s="1001"/>
      <c r="CJ32" s="1001"/>
      <c r="CK32" s="1001"/>
      <c r="CL32" s="1001"/>
      <c r="CM32" s="1001"/>
      <c r="CN32" s="1001"/>
      <c r="CO32" s="1001"/>
      <c r="CP32" s="1001"/>
      <c r="CQ32" s="1002"/>
      <c r="CR32" s="1003" t="s">
        <v>122</v>
      </c>
      <c r="CS32" s="1004"/>
      <c r="CT32" s="1004"/>
      <c r="CU32" s="1004"/>
      <c r="CV32" s="1004"/>
      <c r="CW32" s="1004"/>
      <c r="CX32" s="1004"/>
      <c r="CY32" s="1005"/>
      <c r="CZ32" s="1006" t="s">
        <v>122</v>
      </c>
      <c r="DA32" s="1018"/>
      <c r="DB32" s="1018"/>
      <c r="DC32" s="1019"/>
      <c r="DD32" s="1009" t="s">
        <v>122</v>
      </c>
      <c r="DE32" s="1004"/>
      <c r="DF32" s="1004"/>
      <c r="DG32" s="1004"/>
      <c r="DH32" s="1004"/>
      <c r="DI32" s="1004"/>
      <c r="DJ32" s="1004"/>
      <c r="DK32" s="1005"/>
      <c r="DL32" s="1009" t="s">
        <v>122</v>
      </c>
      <c r="DM32" s="1004"/>
      <c r="DN32" s="1004"/>
      <c r="DO32" s="1004"/>
      <c r="DP32" s="1004"/>
      <c r="DQ32" s="1004"/>
      <c r="DR32" s="1004"/>
      <c r="DS32" s="1004"/>
      <c r="DT32" s="1004"/>
      <c r="DU32" s="1004"/>
      <c r="DV32" s="1005"/>
      <c r="DW32" s="1006" t="s">
        <v>122</v>
      </c>
      <c r="DX32" s="1018"/>
      <c r="DY32" s="1018"/>
      <c r="DZ32" s="1018"/>
      <c r="EA32" s="1018"/>
      <c r="EB32" s="1018"/>
      <c r="EC32" s="1030"/>
    </row>
    <row r="33" spans="2:133" ht="11.25" customHeight="1" x14ac:dyDescent="0.2">
      <c r="B33" s="1000" t="s">
        <v>305</v>
      </c>
      <c r="C33" s="1001"/>
      <c r="D33" s="1001"/>
      <c r="E33" s="1001"/>
      <c r="F33" s="1001"/>
      <c r="G33" s="1001"/>
      <c r="H33" s="1001"/>
      <c r="I33" s="1001"/>
      <c r="J33" s="1001"/>
      <c r="K33" s="1001"/>
      <c r="L33" s="1001"/>
      <c r="M33" s="1001"/>
      <c r="N33" s="1001"/>
      <c r="O33" s="1001"/>
      <c r="P33" s="1001"/>
      <c r="Q33" s="1002"/>
      <c r="R33" s="1003">
        <v>42978</v>
      </c>
      <c r="S33" s="1004"/>
      <c r="T33" s="1004"/>
      <c r="U33" s="1004"/>
      <c r="V33" s="1004"/>
      <c r="W33" s="1004"/>
      <c r="X33" s="1004"/>
      <c r="Y33" s="1005"/>
      <c r="Z33" s="1041">
        <v>0.4</v>
      </c>
      <c r="AA33" s="1041"/>
      <c r="AB33" s="1041"/>
      <c r="AC33" s="1041"/>
      <c r="AD33" s="1042">
        <v>5064</v>
      </c>
      <c r="AE33" s="1042"/>
      <c r="AF33" s="1042"/>
      <c r="AG33" s="1042"/>
      <c r="AH33" s="1042"/>
      <c r="AI33" s="1042"/>
      <c r="AJ33" s="1042"/>
      <c r="AK33" s="1042"/>
      <c r="AL33" s="1006">
        <v>0.1</v>
      </c>
      <c r="AM33" s="1007"/>
      <c r="AN33" s="1007"/>
      <c r="AO33" s="1043"/>
      <c r="AP33" s="1046"/>
      <c r="AQ33" s="1047"/>
      <c r="AR33" s="1047"/>
      <c r="AS33" s="1047"/>
      <c r="AT33" s="1073"/>
      <c r="AU33" s="201"/>
      <c r="AV33" s="201"/>
      <c r="AW33" s="201"/>
      <c r="AX33" s="984" t="s">
        <v>306</v>
      </c>
      <c r="AY33" s="985"/>
      <c r="AZ33" s="985"/>
      <c r="BA33" s="985"/>
      <c r="BB33" s="985"/>
      <c r="BC33" s="985"/>
      <c r="BD33" s="985"/>
      <c r="BE33" s="985"/>
      <c r="BF33" s="986"/>
      <c r="BG33" s="1064">
        <v>99.2</v>
      </c>
      <c r="BH33" s="988"/>
      <c r="BI33" s="988"/>
      <c r="BJ33" s="988"/>
      <c r="BK33" s="988"/>
      <c r="BL33" s="988"/>
      <c r="BM33" s="1034">
        <v>94.4</v>
      </c>
      <c r="BN33" s="988"/>
      <c r="BO33" s="988"/>
      <c r="BP33" s="988"/>
      <c r="BQ33" s="1051"/>
      <c r="BR33" s="1064">
        <v>99.2</v>
      </c>
      <c r="BS33" s="988"/>
      <c r="BT33" s="988"/>
      <c r="BU33" s="988"/>
      <c r="BV33" s="988"/>
      <c r="BW33" s="988"/>
      <c r="BX33" s="1034">
        <v>93.7</v>
      </c>
      <c r="BY33" s="988"/>
      <c r="BZ33" s="988"/>
      <c r="CA33" s="988"/>
      <c r="CB33" s="1051"/>
      <c r="CD33" s="1000" t="s">
        <v>307</v>
      </c>
      <c r="CE33" s="1001"/>
      <c r="CF33" s="1001"/>
      <c r="CG33" s="1001"/>
      <c r="CH33" s="1001"/>
      <c r="CI33" s="1001"/>
      <c r="CJ33" s="1001"/>
      <c r="CK33" s="1001"/>
      <c r="CL33" s="1001"/>
      <c r="CM33" s="1001"/>
      <c r="CN33" s="1001"/>
      <c r="CO33" s="1001"/>
      <c r="CP33" s="1001"/>
      <c r="CQ33" s="1002"/>
      <c r="CR33" s="1003">
        <v>4306061</v>
      </c>
      <c r="CS33" s="1016"/>
      <c r="CT33" s="1016"/>
      <c r="CU33" s="1016"/>
      <c r="CV33" s="1016"/>
      <c r="CW33" s="1016"/>
      <c r="CX33" s="1016"/>
      <c r="CY33" s="1017"/>
      <c r="CZ33" s="1006">
        <v>44.2</v>
      </c>
      <c r="DA33" s="1018"/>
      <c r="DB33" s="1018"/>
      <c r="DC33" s="1019"/>
      <c r="DD33" s="1009">
        <v>3321377</v>
      </c>
      <c r="DE33" s="1016"/>
      <c r="DF33" s="1016"/>
      <c r="DG33" s="1016"/>
      <c r="DH33" s="1016"/>
      <c r="DI33" s="1016"/>
      <c r="DJ33" s="1016"/>
      <c r="DK33" s="1017"/>
      <c r="DL33" s="1009">
        <v>2398429</v>
      </c>
      <c r="DM33" s="1016"/>
      <c r="DN33" s="1016"/>
      <c r="DO33" s="1016"/>
      <c r="DP33" s="1016"/>
      <c r="DQ33" s="1016"/>
      <c r="DR33" s="1016"/>
      <c r="DS33" s="1016"/>
      <c r="DT33" s="1016"/>
      <c r="DU33" s="1016"/>
      <c r="DV33" s="1017"/>
      <c r="DW33" s="1006">
        <v>42.5</v>
      </c>
      <c r="DX33" s="1018"/>
      <c r="DY33" s="1018"/>
      <c r="DZ33" s="1018"/>
      <c r="EA33" s="1018"/>
      <c r="EB33" s="1018"/>
      <c r="EC33" s="1030"/>
    </row>
    <row r="34" spans="2:133" ht="11.25" customHeight="1" x14ac:dyDescent="0.2">
      <c r="B34" s="1000" t="s">
        <v>308</v>
      </c>
      <c r="C34" s="1001"/>
      <c r="D34" s="1001"/>
      <c r="E34" s="1001"/>
      <c r="F34" s="1001"/>
      <c r="G34" s="1001"/>
      <c r="H34" s="1001"/>
      <c r="I34" s="1001"/>
      <c r="J34" s="1001"/>
      <c r="K34" s="1001"/>
      <c r="L34" s="1001"/>
      <c r="M34" s="1001"/>
      <c r="N34" s="1001"/>
      <c r="O34" s="1001"/>
      <c r="P34" s="1001"/>
      <c r="Q34" s="1002"/>
      <c r="R34" s="1003">
        <v>573664</v>
      </c>
      <c r="S34" s="1004"/>
      <c r="T34" s="1004"/>
      <c r="U34" s="1004"/>
      <c r="V34" s="1004"/>
      <c r="W34" s="1004"/>
      <c r="X34" s="1004"/>
      <c r="Y34" s="1005"/>
      <c r="Z34" s="1041">
        <v>5.5</v>
      </c>
      <c r="AA34" s="1041"/>
      <c r="AB34" s="1041"/>
      <c r="AC34" s="1041"/>
      <c r="AD34" s="1042" t="s">
        <v>122</v>
      </c>
      <c r="AE34" s="1042"/>
      <c r="AF34" s="1042"/>
      <c r="AG34" s="1042"/>
      <c r="AH34" s="1042"/>
      <c r="AI34" s="1042"/>
      <c r="AJ34" s="1042"/>
      <c r="AK34" s="1042"/>
      <c r="AL34" s="1006" t="s">
        <v>122</v>
      </c>
      <c r="AM34" s="1007"/>
      <c r="AN34" s="1007"/>
      <c r="AO34" s="1043"/>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1000" t="s">
        <v>309</v>
      </c>
      <c r="CE34" s="1001"/>
      <c r="CF34" s="1001"/>
      <c r="CG34" s="1001"/>
      <c r="CH34" s="1001"/>
      <c r="CI34" s="1001"/>
      <c r="CJ34" s="1001"/>
      <c r="CK34" s="1001"/>
      <c r="CL34" s="1001"/>
      <c r="CM34" s="1001"/>
      <c r="CN34" s="1001"/>
      <c r="CO34" s="1001"/>
      <c r="CP34" s="1001"/>
      <c r="CQ34" s="1002"/>
      <c r="CR34" s="1003">
        <v>1614615</v>
      </c>
      <c r="CS34" s="1004"/>
      <c r="CT34" s="1004"/>
      <c r="CU34" s="1004"/>
      <c r="CV34" s="1004"/>
      <c r="CW34" s="1004"/>
      <c r="CX34" s="1004"/>
      <c r="CY34" s="1005"/>
      <c r="CZ34" s="1006">
        <v>16.600000000000001</v>
      </c>
      <c r="DA34" s="1018"/>
      <c r="DB34" s="1018"/>
      <c r="DC34" s="1019"/>
      <c r="DD34" s="1009">
        <v>1281904</v>
      </c>
      <c r="DE34" s="1004"/>
      <c r="DF34" s="1004"/>
      <c r="DG34" s="1004"/>
      <c r="DH34" s="1004"/>
      <c r="DI34" s="1004"/>
      <c r="DJ34" s="1004"/>
      <c r="DK34" s="1005"/>
      <c r="DL34" s="1009">
        <v>885060</v>
      </c>
      <c r="DM34" s="1004"/>
      <c r="DN34" s="1004"/>
      <c r="DO34" s="1004"/>
      <c r="DP34" s="1004"/>
      <c r="DQ34" s="1004"/>
      <c r="DR34" s="1004"/>
      <c r="DS34" s="1004"/>
      <c r="DT34" s="1004"/>
      <c r="DU34" s="1004"/>
      <c r="DV34" s="1005"/>
      <c r="DW34" s="1006">
        <v>15.7</v>
      </c>
      <c r="DX34" s="1018"/>
      <c r="DY34" s="1018"/>
      <c r="DZ34" s="1018"/>
      <c r="EA34" s="1018"/>
      <c r="EB34" s="1018"/>
      <c r="EC34" s="1030"/>
    </row>
    <row r="35" spans="2:133" ht="11.25" customHeight="1" x14ac:dyDescent="0.2">
      <c r="B35" s="1000" t="s">
        <v>310</v>
      </c>
      <c r="C35" s="1001"/>
      <c r="D35" s="1001"/>
      <c r="E35" s="1001"/>
      <c r="F35" s="1001"/>
      <c r="G35" s="1001"/>
      <c r="H35" s="1001"/>
      <c r="I35" s="1001"/>
      <c r="J35" s="1001"/>
      <c r="K35" s="1001"/>
      <c r="L35" s="1001"/>
      <c r="M35" s="1001"/>
      <c r="N35" s="1001"/>
      <c r="O35" s="1001"/>
      <c r="P35" s="1001"/>
      <c r="Q35" s="1002"/>
      <c r="R35" s="1003">
        <v>11986</v>
      </c>
      <c r="S35" s="1004"/>
      <c r="T35" s="1004"/>
      <c r="U35" s="1004"/>
      <c r="V35" s="1004"/>
      <c r="W35" s="1004"/>
      <c r="X35" s="1004"/>
      <c r="Y35" s="1005"/>
      <c r="Z35" s="1041">
        <v>0.1</v>
      </c>
      <c r="AA35" s="1041"/>
      <c r="AB35" s="1041"/>
      <c r="AC35" s="1041"/>
      <c r="AD35" s="1042" t="s">
        <v>122</v>
      </c>
      <c r="AE35" s="1042"/>
      <c r="AF35" s="1042"/>
      <c r="AG35" s="1042"/>
      <c r="AH35" s="1042"/>
      <c r="AI35" s="1042"/>
      <c r="AJ35" s="1042"/>
      <c r="AK35" s="1042"/>
      <c r="AL35" s="1006" t="s">
        <v>122</v>
      </c>
      <c r="AM35" s="1007"/>
      <c r="AN35" s="1007"/>
      <c r="AO35" s="1043"/>
      <c r="AP35" s="206"/>
      <c r="AQ35" s="1055" t="s">
        <v>311</v>
      </c>
      <c r="AR35" s="1056"/>
      <c r="AS35" s="1056"/>
      <c r="AT35" s="1056"/>
      <c r="AU35" s="1056"/>
      <c r="AV35" s="1056"/>
      <c r="AW35" s="1056"/>
      <c r="AX35" s="1056"/>
      <c r="AY35" s="1056"/>
      <c r="AZ35" s="1056"/>
      <c r="BA35" s="1056"/>
      <c r="BB35" s="1056"/>
      <c r="BC35" s="1056"/>
      <c r="BD35" s="1056"/>
      <c r="BE35" s="1056"/>
      <c r="BF35" s="1057"/>
      <c r="BG35" s="1055" t="s">
        <v>312</v>
      </c>
      <c r="BH35" s="1056"/>
      <c r="BI35" s="1056"/>
      <c r="BJ35" s="1056"/>
      <c r="BK35" s="1056"/>
      <c r="BL35" s="1056"/>
      <c r="BM35" s="1056"/>
      <c r="BN35" s="1056"/>
      <c r="BO35" s="1056"/>
      <c r="BP35" s="1056"/>
      <c r="BQ35" s="1056"/>
      <c r="BR35" s="1056"/>
      <c r="BS35" s="1056"/>
      <c r="BT35" s="1056"/>
      <c r="BU35" s="1056"/>
      <c r="BV35" s="1056"/>
      <c r="BW35" s="1056"/>
      <c r="BX35" s="1056"/>
      <c r="BY35" s="1056"/>
      <c r="BZ35" s="1056"/>
      <c r="CA35" s="1056"/>
      <c r="CB35" s="1057"/>
      <c r="CD35" s="1000" t="s">
        <v>313</v>
      </c>
      <c r="CE35" s="1001"/>
      <c r="CF35" s="1001"/>
      <c r="CG35" s="1001"/>
      <c r="CH35" s="1001"/>
      <c r="CI35" s="1001"/>
      <c r="CJ35" s="1001"/>
      <c r="CK35" s="1001"/>
      <c r="CL35" s="1001"/>
      <c r="CM35" s="1001"/>
      <c r="CN35" s="1001"/>
      <c r="CO35" s="1001"/>
      <c r="CP35" s="1001"/>
      <c r="CQ35" s="1002"/>
      <c r="CR35" s="1003">
        <v>107952</v>
      </c>
      <c r="CS35" s="1016"/>
      <c r="CT35" s="1016"/>
      <c r="CU35" s="1016"/>
      <c r="CV35" s="1016"/>
      <c r="CW35" s="1016"/>
      <c r="CX35" s="1016"/>
      <c r="CY35" s="1017"/>
      <c r="CZ35" s="1006">
        <v>1.1000000000000001</v>
      </c>
      <c r="DA35" s="1018"/>
      <c r="DB35" s="1018"/>
      <c r="DC35" s="1019"/>
      <c r="DD35" s="1009">
        <v>90806</v>
      </c>
      <c r="DE35" s="1016"/>
      <c r="DF35" s="1016"/>
      <c r="DG35" s="1016"/>
      <c r="DH35" s="1016"/>
      <c r="DI35" s="1016"/>
      <c r="DJ35" s="1016"/>
      <c r="DK35" s="1017"/>
      <c r="DL35" s="1009">
        <v>68299</v>
      </c>
      <c r="DM35" s="1016"/>
      <c r="DN35" s="1016"/>
      <c r="DO35" s="1016"/>
      <c r="DP35" s="1016"/>
      <c r="DQ35" s="1016"/>
      <c r="DR35" s="1016"/>
      <c r="DS35" s="1016"/>
      <c r="DT35" s="1016"/>
      <c r="DU35" s="1016"/>
      <c r="DV35" s="1017"/>
      <c r="DW35" s="1006">
        <v>1.2</v>
      </c>
      <c r="DX35" s="1018"/>
      <c r="DY35" s="1018"/>
      <c r="DZ35" s="1018"/>
      <c r="EA35" s="1018"/>
      <c r="EB35" s="1018"/>
      <c r="EC35" s="1030"/>
    </row>
    <row r="36" spans="2:133" ht="11.25" customHeight="1" x14ac:dyDescent="0.2">
      <c r="B36" s="1000" t="s">
        <v>314</v>
      </c>
      <c r="C36" s="1001"/>
      <c r="D36" s="1001"/>
      <c r="E36" s="1001"/>
      <c r="F36" s="1001"/>
      <c r="G36" s="1001"/>
      <c r="H36" s="1001"/>
      <c r="I36" s="1001"/>
      <c r="J36" s="1001"/>
      <c r="K36" s="1001"/>
      <c r="L36" s="1001"/>
      <c r="M36" s="1001"/>
      <c r="N36" s="1001"/>
      <c r="O36" s="1001"/>
      <c r="P36" s="1001"/>
      <c r="Q36" s="1002"/>
      <c r="R36" s="1003">
        <v>459482</v>
      </c>
      <c r="S36" s="1004"/>
      <c r="T36" s="1004"/>
      <c r="U36" s="1004"/>
      <c r="V36" s="1004"/>
      <c r="W36" s="1004"/>
      <c r="X36" s="1004"/>
      <c r="Y36" s="1005"/>
      <c r="Z36" s="1041">
        <v>4.4000000000000004</v>
      </c>
      <c r="AA36" s="1041"/>
      <c r="AB36" s="1041"/>
      <c r="AC36" s="1041"/>
      <c r="AD36" s="1042" t="s">
        <v>122</v>
      </c>
      <c r="AE36" s="1042"/>
      <c r="AF36" s="1042"/>
      <c r="AG36" s="1042"/>
      <c r="AH36" s="1042"/>
      <c r="AI36" s="1042"/>
      <c r="AJ36" s="1042"/>
      <c r="AK36" s="1042"/>
      <c r="AL36" s="1006" t="s">
        <v>122</v>
      </c>
      <c r="AM36" s="1007"/>
      <c r="AN36" s="1007"/>
      <c r="AO36" s="1043"/>
      <c r="AP36" s="206"/>
      <c r="AQ36" s="1052" t="s">
        <v>315</v>
      </c>
      <c r="AR36" s="1053"/>
      <c r="AS36" s="1053"/>
      <c r="AT36" s="1053"/>
      <c r="AU36" s="1053"/>
      <c r="AV36" s="1053"/>
      <c r="AW36" s="1053"/>
      <c r="AX36" s="1053"/>
      <c r="AY36" s="1054"/>
      <c r="AZ36" s="1058">
        <v>1410998</v>
      </c>
      <c r="BA36" s="1059"/>
      <c r="BB36" s="1059"/>
      <c r="BC36" s="1059"/>
      <c r="BD36" s="1059"/>
      <c r="BE36" s="1059"/>
      <c r="BF36" s="1060"/>
      <c r="BG36" s="1061" t="s">
        <v>316</v>
      </c>
      <c r="BH36" s="1062"/>
      <c r="BI36" s="1062"/>
      <c r="BJ36" s="1062"/>
      <c r="BK36" s="1062"/>
      <c r="BL36" s="1062"/>
      <c r="BM36" s="1062"/>
      <c r="BN36" s="1062"/>
      <c r="BO36" s="1062"/>
      <c r="BP36" s="1062"/>
      <c r="BQ36" s="1062"/>
      <c r="BR36" s="1062"/>
      <c r="BS36" s="1062"/>
      <c r="BT36" s="1062"/>
      <c r="BU36" s="1063"/>
      <c r="BV36" s="1058">
        <v>27367</v>
      </c>
      <c r="BW36" s="1059"/>
      <c r="BX36" s="1059"/>
      <c r="BY36" s="1059"/>
      <c r="BZ36" s="1059"/>
      <c r="CA36" s="1059"/>
      <c r="CB36" s="1060"/>
      <c r="CD36" s="1000" t="s">
        <v>317</v>
      </c>
      <c r="CE36" s="1001"/>
      <c r="CF36" s="1001"/>
      <c r="CG36" s="1001"/>
      <c r="CH36" s="1001"/>
      <c r="CI36" s="1001"/>
      <c r="CJ36" s="1001"/>
      <c r="CK36" s="1001"/>
      <c r="CL36" s="1001"/>
      <c r="CM36" s="1001"/>
      <c r="CN36" s="1001"/>
      <c r="CO36" s="1001"/>
      <c r="CP36" s="1001"/>
      <c r="CQ36" s="1002"/>
      <c r="CR36" s="1003">
        <v>1449349</v>
      </c>
      <c r="CS36" s="1004"/>
      <c r="CT36" s="1004"/>
      <c r="CU36" s="1004"/>
      <c r="CV36" s="1004"/>
      <c r="CW36" s="1004"/>
      <c r="CX36" s="1004"/>
      <c r="CY36" s="1005"/>
      <c r="CZ36" s="1006">
        <v>14.9</v>
      </c>
      <c r="DA36" s="1018"/>
      <c r="DB36" s="1018"/>
      <c r="DC36" s="1019"/>
      <c r="DD36" s="1009">
        <v>1170341</v>
      </c>
      <c r="DE36" s="1004"/>
      <c r="DF36" s="1004"/>
      <c r="DG36" s="1004"/>
      <c r="DH36" s="1004"/>
      <c r="DI36" s="1004"/>
      <c r="DJ36" s="1004"/>
      <c r="DK36" s="1005"/>
      <c r="DL36" s="1009">
        <v>799068</v>
      </c>
      <c r="DM36" s="1004"/>
      <c r="DN36" s="1004"/>
      <c r="DO36" s="1004"/>
      <c r="DP36" s="1004"/>
      <c r="DQ36" s="1004"/>
      <c r="DR36" s="1004"/>
      <c r="DS36" s="1004"/>
      <c r="DT36" s="1004"/>
      <c r="DU36" s="1004"/>
      <c r="DV36" s="1005"/>
      <c r="DW36" s="1006">
        <v>14.2</v>
      </c>
      <c r="DX36" s="1018"/>
      <c r="DY36" s="1018"/>
      <c r="DZ36" s="1018"/>
      <c r="EA36" s="1018"/>
      <c r="EB36" s="1018"/>
      <c r="EC36" s="1030"/>
    </row>
    <row r="37" spans="2:133" ht="11.25" customHeight="1" x14ac:dyDescent="0.2">
      <c r="B37" s="1000" t="s">
        <v>318</v>
      </c>
      <c r="C37" s="1001"/>
      <c r="D37" s="1001"/>
      <c r="E37" s="1001"/>
      <c r="F37" s="1001"/>
      <c r="G37" s="1001"/>
      <c r="H37" s="1001"/>
      <c r="I37" s="1001"/>
      <c r="J37" s="1001"/>
      <c r="K37" s="1001"/>
      <c r="L37" s="1001"/>
      <c r="M37" s="1001"/>
      <c r="N37" s="1001"/>
      <c r="O37" s="1001"/>
      <c r="P37" s="1001"/>
      <c r="Q37" s="1002"/>
      <c r="R37" s="1003">
        <v>385181</v>
      </c>
      <c r="S37" s="1004"/>
      <c r="T37" s="1004"/>
      <c r="U37" s="1004"/>
      <c r="V37" s="1004"/>
      <c r="W37" s="1004"/>
      <c r="X37" s="1004"/>
      <c r="Y37" s="1005"/>
      <c r="Z37" s="1041">
        <v>3.7</v>
      </c>
      <c r="AA37" s="1041"/>
      <c r="AB37" s="1041"/>
      <c r="AC37" s="1041"/>
      <c r="AD37" s="1042">
        <v>27233</v>
      </c>
      <c r="AE37" s="1042"/>
      <c r="AF37" s="1042"/>
      <c r="AG37" s="1042"/>
      <c r="AH37" s="1042"/>
      <c r="AI37" s="1042"/>
      <c r="AJ37" s="1042"/>
      <c r="AK37" s="1042"/>
      <c r="AL37" s="1006">
        <v>0.5</v>
      </c>
      <c r="AM37" s="1007"/>
      <c r="AN37" s="1007"/>
      <c r="AO37" s="1043"/>
      <c r="AQ37" s="1036" t="s">
        <v>319</v>
      </c>
      <c r="AR37" s="1037"/>
      <c r="AS37" s="1037"/>
      <c r="AT37" s="1037"/>
      <c r="AU37" s="1037"/>
      <c r="AV37" s="1037"/>
      <c r="AW37" s="1037"/>
      <c r="AX37" s="1037"/>
      <c r="AY37" s="1038"/>
      <c r="AZ37" s="1003">
        <v>518614</v>
      </c>
      <c r="BA37" s="1004"/>
      <c r="BB37" s="1004"/>
      <c r="BC37" s="1004"/>
      <c r="BD37" s="1016"/>
      <c r="BE37" s="1016"/>
      <c r="BF37" s="1039"/>
      <c r="BG37" s="1000" t="s">
        <v>320</v>
      </c>
      <c r="BH37" s="1001"/>
      <c r="BI37" s="1001"/>
      <c r="BJ37" s="1001"/>
      <c r="BK37" s="1001"/>
      <c r="BL37" s="1001"/>
      <c r="BM37" s="1001"/>
      <c r="BN37" s="1001"/>
      <c r="BO37" s="1001"/>
      <c r="BP37" s="1001"/>
      <c r="BQ37" s="1001"/>
      <c r="BR37" s="1001"/>
      <c r="BS37" s="1001"/>
      <c r="BT37" s="1001"/>
      <c r="BU37" s="1002"/>
      <c r="BV37" s="1003">
        <v>75</v>
      </c>
      <c r="BW37" s="1004"/>
      <c r="BX37" s="1004"/>
      <c r="BY37" s="1004"/>
      <c r="BZ37" s="1004"/>
      <c r="CA37" s="1004"/>
      <c r="CB37" s="1040"/>
      <c r="CD37" s="1000" t="s">
        <v>321</v>
      </c>
      <c r="CE37" s="1001"/>
      <c r="CF37" s="1001"/>
      <c r="CG37" s="1001"/>
      <c r="CH37" s="1001"/>
      <c r="CI37" s="1001"/>
      <c r="CJ37" s="1001"/>
      <c r="CK37" s="1001"/>
      <c r="CL37" s="1001"/>
      <c r="CM37" s="1001"/>
      <c r="CN37" s="1001"/>
      <c r="CO37" s="1001"/>
      <c r="CP37" s="1001"/>
      <c r="CQ37" s="1002"/>
      <c r="CR37" s="1003">
        <v>395132</v>
      </c>
      <c r="CS37" s="1016"/>
      <c r="CT37" s="1016"/>
      <c r="CU37" s="1016"/>
      <c r="CV37" s="1016"/>
      <c r="CW37" s="1016"/>
      <c r="CX37" s="1016"/>
      <c r="CY37" s="1017"/>
      <c r="CZ37" s="1006">
        <v>4.0999999999999996</v>
      </c>
      <c r="DA37" s="1018"/>
      <c r="DB37" s="1018"/>
      <c r="DC37" s="1019"/>
      <c r="DD37" s="1009">
        <v>392701</v>
      </c>
      <c r="DE37" s="1016"/>
      <c r="DF37" s="1016"/>
      <c r="DG37" s="1016"/>
      <c r="DH37" s="1016"/>
      <c r="DI37" s="1016"/>
      <c r="DJ37" s="1016"/>
      <c r="DK37" s="1017"/>
      <c r="DL37" s="1009">
        <v>392701</v>
      </c>
      <c r="DM37" s="1016"/>
      <c r="DN37" s="1016"/>
      <c r="DO37" s="1016"/>
      <c r="DP37" s="1016"/>
      <c r="DQ37" s="1016"/>
      <c r="DR37" s="1016"/>
      <c r="DS37" s="1016"/>
      <c r="DT37" s="1016"/>
      <c r="DU37" s="1016"/>
      <c r="DV37" s="1017"/>
      <c r="DW37" s="1006">
        <v>7</v>
      </c>
      <c r="DX37" s="1018"/>
      <c r="DY37" s="1018"/>
      <c r="DZ37" s="1018"/>
      <c r="EA37" s="1018"/>
      <c r="EB37" s="1018"/>
      <c r="EC37" s="1030"/>
    </row>
    <row r="38" spans="2:133" ht="11.25" customHeight="1" x14ac:dyDescent="0.2">
      <c r="B38" s="1000" t="s">
        <v>322</v>
      </c>
      <c r="C38" s="1001"/>
      <c r="D38" s="1001"/>
      <c r="E38" s="1001"/>
      <c r="F38" s="1001"/>
      <c r="G38" s="1001"/>
      <c r="H38" s="1001"/>
      <c r="I38" s="1001"/>
      <c r="J38" s="1001"/>
      <c r="K38" s="1001"/>
      <c r="L38" s="1001"/>
      <c r="M38" s="1001"/>
      <c r="N38" s="1001"/>
      <c r="O38" s="1001"/>
      <c r="P38" s="1001"/>
      <c r="Q38" s="1002"/>
      <c r="R38" s="1003">
        <v>1385969</v>
      </c>
      <c r="S38" s="1004"/>
      <c r="T38" s="1004"/>
      <c r="U38" s="1004"/>
      <c r="V38" s="1004"/>
      <c r="W38" s="1004"/>
      <c r="X38" s="1004"/>
      <c r="Y38" s="1005"/>
      <c r="Z38" s="1041">
        <v>13.4</v>
      </c>
      <c r="AA38" s="1041"/>
      <c r="AB38" s="1041"/>
      <c r="AC38" s="1041"/>
      <c r="AD38" s="1042" t="s">
        <v>122</v>
      </c>
      <c r="AE38" s="1042"/>
      <c r="AF38" s="1042"/>
      <c r="AG38" s="1042"/>
      <c r="AH38" s="1042"/>
      <c r="AI38" s="1042"/>
      <c r="AJ38" s="1042"/>
      <c r="AK38" s="1042"/>
      <c r="AL38" s="1006" t="s">
        <v>122</v>
      </c>
      <c r="AM38" s="1007"/>
      <c r="AN38" s="1007"/>
      <c r="AO38" s="1043"/>
      <c r="AQ38" s="1036" t="s">
        <v>323</v>
      </c>
      <c r="AR38" s="1037"/>
      <c r="AS38" s="1037"/>
      <c r="AT38" s="1037"/>
      <c r="AU38" s="1037"/>
      <c r="AV38" s="1037"/>
      <c r="AW38" s="1037"/>
      <c r="AX38" s="1037"/>
      <c r="AY38" s="1038"/>
      <c r="AZ38" s="1003">
        <v>71940</v>
      </c>
      <c r="BA38" s="1004"/>
      <c r="BB38" s="1004"/>
      <c r="BC38" s="1004"/>
      <c r="BD38" s="1016"/>
      <c r="BE38" s="1016"/>
      <c r="BF38" s="1039"/>
      <c r="BG38" s="1000" t="s">
        <v>324</v>
      </c>
      <c r="BH38" s="1001"/>
      <c r="BI38" s="1001"/>
      <c r="BJ38" s="1001"/>
      <c r="BK38" s="1001"/>
      <c r="BL38" s="1001"/>
      <c r="BM38" s="1001"/>
      <c r="BN38" s="1001"/>
      <c r="BO38" s="1001"/>
      <c r="BP38" s="1001"/>
      <c r="BQ38" s="1001"/>
      <c r="BR38" s="1001"/>
      <c r="BS38" s="1001"/>
      <c r="BT38" s="1001"/>
      <c r="BU38" s="1002"/>
      <c r="BV38" s="1003">
        <v>1811</v>
      </c>
      <c r="BW38" s="1004"/>
      <c r="BX38" s="1004"/>
      <c r="BY38" s="1004"/>
      <c r="BZ38" s="1004"/>
      <c r="CA38" s="1004"/>
      <c r="CB38" s="1040"/>
      <c r="CD38" s="1000" t="s">
        <v>325</v>
      </c>
      <c r="CE38" s="1001"/>
      <c r="CF38" s="1001"/>
      <c r="CG38" s="1001"/>
      <c r="CH38" s="1001"/>
      <c r="CI38" s="1001"/>
      <c r="CJ38" s="1001"/>
      <c r="CK38" s="1001"/>
      <c r="CL38" s="1001"/>
      <c r="CM38" s="1001"/>
      <c r="CN38" s="1001"/>
      <c r="CO38" s="1001"/>
      <c r="CP38" s="1001"/>
      <c r="CQ38" s="1002"/>
      <c r="CR38" s="1003">
        <v>866398</v>
      </c>
      <c r="CS38" s="1004"/>
      <c r="CT38" s="1004"/>
      <c r="CU38" s="1004"/>
      <c r="CV38" s="1004"/>
      <c r="CW38" s="1004"/>
      <c r="CX38" s="1004"/>
      <c r="CY38" s="1005"/>
      <c r="CZ38" s="1006">
        <v>8.9</v>
      </c>
      <c r="DA38" s="1018"/>
      <c r="DB38" s="1018"/>
      <c r="DC38" s="1019"/>
      <c r="DD38" s="1009">
        <v>728758</v>
      </c>
      <c r="DE38" s="1004"/>
      <c r="DF38" s="1004"/>
      <c r="DG38" s="1004"/>
      <c r="DH38" s="1004"/>
      <c r="DI38" s="1004"/>
      <c r="DJ38" s="1004"/>
      <c r="DK38" s="1005"/>
      <c r="DL38" s="1009">
        <v>646002</v>
      </c>
      <c r="DM38" s="1004"/>
      <c r="DN38" s="1004"/>
      <c r="DO38" s="1004"/>
      <c r="DP38" s="1004"/>
      <c r="DQ38" s="1004"/>
      <c r="DR38" s="1004"/>
      <c r="DS38" s="1004"/>
      <c r="DT38" s="1004"/>
      <c r="DU38" s="1004"/>
      <c r="DV38" s="1005"/>
      <c r="DW38" s="1006">
        <v>11.4</v>
      </c>
      <c r="DX38" s="1018"/>
      <c r="DY38" s="1018"/>
      <c r="DZ38" s="1018"/>
      <c r="EA38" s="1018"/>
      <c r="EB38" s="1018"/>
      <c r="EC38" s="1030"/>
    </row>
    <row r="39" spans="2:133" ht="11.25" customHeight="1" x14ac:dyDescent="0.2">
      <c r="B39" s="1000" t="s">
        <v>326</v>
      </c>
      <c r="C39" s="1001"/>
      <c r="D39" s="1001"/>
      <c r="E39" s="1001"/>
      <c r="F39" s="1001"/>
      <c r="G39" s="1001"/>
      <c r="H39" s="1001"/>
      <c r="I39" s="1001"/>
      <c r="J39" s="1001"/>
      <c r="K39" s="1001"/>
      <c r="L39" s="1001"/>
      <c r="M39" s="1001"/>
      <c r="N39" s="1001"/>
      <c r="O39" s="1001"/>
      <c r="P39" s="1001"/>
      <c r="Q39" s="1002"/>
      <c r="R39" s="1003" t="s">
        <v>122</v>
      </c>
      <c r="S39" s="1004"/>
      <c r="T39" s="1004"/>
      <c r="U39" s="1004"/>
      <c r="V39" s="1004"/>
      <c r="W39" s="1004"/>
      <c r="X39" s="1004"/>
      <c r="Y39" s="1005"/>
      <c r="Z39" s="1041" t="s">
        <v>122</v>
      </c>
      <c r="AA39" s="1041"/>
      <c r="AB39" s="1041"/>
      <c r="AC39" s="1041"/>
      <c r="AD39" s="1042" t="s">
        <v>122</v>
      </c>
      <c r="AE39" s="1042"/>
      <c r="AF39" s="1042"/>
      <c r="AG39" s="1042"/>
      <c r="AH39" s="1042"/>
      <c r="AI39" s="1042"/>
      <c r="AJ39" s="1042"/>
      <c r="AK39" s="1042"/>
      <c r="AL39" s="1006" t="s">
        <v>122</v>
      </c>
      <c r="AM39" s="1007"/>
      <c r="AN39" s="1007"/>
      <c r="AO39" s="1043"/>
      <c r="AQ39" s="1036" t="s">
        <v>327</v>
      </c>
      <c r="AR39" s="1037"/>
      <c r="AS39" s="1037"/>
      <c r="AT39" s="1037"/>
      <c r="AU39" s="1037"/>
      <c r="AV39" s="1037"/>
      <c r="AW39" s="1037"/>
      <c r="AX39" s="1037"/>
      <c r="AY39" s="1038"/>
      <c r="AZ39" s="1003">
        <v>25986</v>
      </c>
      <c r="BA39" s="1004"/>
      <c r="BB39" s="1004"/>
      <c r="BC39" s="1004"/>
      <c r="BD39" s="1016"/>
      <c r="BE39" s="1016"/>
      <c r="BF39" s="1039"/>
      <c r="BG39" s="1000" t="s">
        <v>328</v>
      </c>
      <c r="BH39" s="1001"/>
      <c r="BI39" s="1001"/>
      <c r="BJ39" s="1001"/>
      <c r="BK39" s="1001"/>
      <c r="BL39" s="1001"/>
      <c r="BM39" s="1001"/>
      <c r="BN39" s="1001"/>
      <c r="BO39" s="1001"/>
      <c r="BP39" s="1001"/>
      <c r="BQ39" s="1001"/>
      <c r="BR39" s="1001"/>
      <c r="BS39" s="1001"/>
      <c r="BT39" s="1001"/>
      <c r="BU39" s="1002"/>
      <c r="BV39" s="1003">
        <v>2544</v>
      </c>
      <c r="BW39" s="1004"/>
      <c r="BX39" s="1004"/>
      <c r="BY39" s="1004"/>
      <c r="BZ39" s="1004"/>
      <c r="CA39" s="1004"/>
      <c r="CB39" s="1040"/>
      <c r="CD39" s="1000" t="s">
        <v>329</v>
      </c>
      <c r="CE39" s="1001"/>
      <c r="CF39" s="1001"/>
      <c r="CG39" s="1001"/>
      <c r="CH39" s="1001"/>
      <c r="CI39" s="1001"/>
      <c r="CJ39" s="1001"/>
      <c r="CK39" s="1001"/>
      <c r="CL39" s="1001"/>
      <c r="CM39" s="1001"/>
      <c r="CN39" s="1001"/>
      <c r="CO39" s="1001"/>
      <c r="CP39" s="1001"/>
      <c r="CQ39" s="1002"/>
      <c r="CR39" s="1003">
        <v>264974</v>
      </c>
      <c r="CS39" s="1016"/>
      <c r="CT39" s="1016"/>
      <c r="CU39" s="1016"/>
      <c r="CV39" s="1016"/>
      <c r="CW39" s="1016"/>
      <c r="CX39" s="1016"/>
      <c r="CY39" s="1017"/>
      <c r="CZ39" s="1006">
        <v>2.7</v>
      </c>
      <c r="DA39" s="1018"/>
      <c r="DB39" s="1018"/>
      <c r="DC39" s="1019"/>
      <c r="DD39" s="1009">
        <v>49495</v>
      </c>
      <c r="DE39" s="1016"/>
      <c r="DF39" s="1016"/>
      <c r="DG39" s="1016"/>
      <c r="DH39" s="1016"/>
      <c r="DI39" s="1016"/>
      <c r="DJ39" s="1016"/>
      <c r="DK39" s="1017"/>
      <c r="DL39" s="1009" t="s">
        <v>122</v>
      </c>
      <c r="DM39" s="1016"/>
      <c r="DN39" s="1016"/>
      <c r="DO39" s="1016"/>
      <c r="DP39" s="1016"/>
      <c r="DQ39" s="1016"/>
      <c r="DR39" s="1016"/>
      <c r="DS39" s="1016"/>
      <c r="DT39" s="1016"/>
      <c r="DU39" s="1016"/>
      <c r="DV39" s="1017"/>
      <c r="DW39" s="1006" t="s">
        <v>122</v>
      </c>
      <c r="DX39" s="1018"/>
      <c r="DY39" s="1018"/>
      <c r="DZ39" s="1018"/>
      <c r="EA39" s="1018"/>
      <c r="EB39" s="1018"/>
      <c r="EC39" s="1030"/>
    </row>
    <row r="40" spans="2:133" ht="11.25" customHeight="1" x14ac:dyDescent="0.2">
      <c r="B40" s="1000" t="s">
        <v>330</v>
      </c>
      <c r="C40" s="1001"/>
      <c r="D40" s="1001"/>
      <c r="E40" s="1001"/>
      <c r="F40" s="1001"/>
      <c r="G40" s="1001"/>
      <c r="H40" s="1001"/>
      <c r="I40" s="1001"/>
      <c r="J40" s="1001"/>
      <c r="K40" s="1001"/>
      <c r="L40" s="1001"/>
      <c r="M40" s="1001"/>
      <c r="N40" s="1001"/>
      <c r="O40" s="1001"/>
      <c r="P40" s="1001"/>
      <c r="Q40" s="1002"/>
      <c r="R40" s="1003">
        <v>11969</v>
      </c>
      <c r="S40" s="1004"/>
      <c r="T40" s="1004"/>
      <c r="U40" s="1004"/>
      <c r="V40" s="1004"/>
      <c r="W40" s="1004"/>
      <c r="X40" s="1004"/>
      <c r="Y40" s="1005"/>
      <c r="Z40" s="1041">
        <v>0.1</v>
      </c>
      <c r="AA40" s="1041"/>
      <c r="AB40" s="1041"/>
      <c r="AC40" s="1041"/>
      <c r="AD40" s="1042" t="s">
        <v>122</v>
      </c>
      <c r="AE40" s="1042"/>
      <c r="AF40" s="1042"/>
      <c r="AG40" s="1042"/>
      <c r="AH40" s="1042"/>
      <c r="AI40" s="1042"/>
      <c r="AJ40" s="1042"/>
      <c r="AK40" s="1042"/>
      <c r="AL40" s="1006" t="s">
        <v>122</v>
      </c>
      <c r="AM40" s="1007"/>
      <c r="AN40" s="1007"/>
      <c r="AO40" s="1043"/>
      <c r="AQ40" s="1036" t="s">
        <v>331</v>
      </c>
      <c r="AR40" s="1037"/>
      <c r="AS40" s="1037"/>
      <c r="AT40" s="1037"/>
      <c r="AU40" s="1037"/>
      <c r="AV40" s="1037"/>
      <c r="AW40" s="1037"/>
      <c r="AX40" s="1037"/>
      <c r="AY40" s="1038"/>
      <c r="AZ40" s="1003">
        <v>21101</v>
      </c>
      <c r="BA40" s="1004"/>
      <c r="BB40" s="1004"/>
      <c r="BC40" s="1004"/>
      <c r="BD40" s="1016"/>
      <c r="BE40" s="1016"/>
      <c r="BF40" s="1039"/>
      <c r="BG40" s="1044" t="s">
        <v>332</v>
      </c>
      <c r="BH40" s="1045"/>
      <c r="BI40" s="1045"/>
      <c r="BJ40" s="1045"/>
      <c r="BK40" s="1045"/>
      <c r="BL40" s="202"/>
      <c r="BM40" s="1001" t="s">
        <v>333</v>
      </c>
      <c r="BN40" s="1001"/>
      <c r="BO40" s="1001"/>
      <c r="BP40" s="1001"/>
      <c r="BQ40" s="1001"/>
      <c r="BR40" s="1001"/>
      <c r="BS40" s="1001"/>
      <c r="BT40" s="1001"/>
      <c r="BU40" s="1002"/>
      <c r="BV40" s="1003">
        <v>85</v>
      </c>
      <c r="BW40" s="1004"/>
      <c r="BX40" s="1004"/>
      <c r="BY40" s="1004"/>
      <c r="BZ40" s="1004"/>
      <c r="CA40" s="1004"/>
      <c r="CB40" s="1040"/>
      <c r="CD40" s="1000" t="s">
        <v>334</v>
      </c>
      <c r="CE40" s="1001"/>
      <c r="CF40" s="1001"/>
      <c r="CG40" s="1001"/>
      <c r="CH40" s="1001"/>
      <c r="CI40" s="1001"/>
      <c r="CJ40" s="1001"/>
      <c r="CK40" s="1001"/>
      <c r="CL40" s="1001"/>
      <c r="CM40" s="1001"/>
      <c r="CN40" s="1001"/>
      <c r="CO40" s="1001"/>
      <c r="CP40" s="1001"/>
      <c r="CQ40" s="1002"/>
      <c r="CR40" s="1003">
        <v>2773</v>
      </c>
      <c r="CS40" s="1004"/>
      <c r="CT40" s="1004"/>
      <c r="CU40" s="1004"/>
      <c r="CV40" s="1004"/>
      <c r="CW40" s="1004"/>
      <c r="CX40" s="1004"/>
      <c r="CY40" s="1005"/>
      <c r="CZ40" s="1006">
        <v>0</v>
      </c>
      <c r="DA40" s="1018"/>
      <c r="DB40" s="1018"/>
      <c r="DC40" s="1019"/>
      <c r="DD40" s="1009">
        <v>73</v>
      </c>
      <c r="DE40" s="1004"/>
      <c r="DF40" s="1004"/>
      <c r="DG40" s="1004"/>
      <c r="DH40" s="1004"/>
      <c r="DI40" s="1004"/>
      <c r="DJ40" s="1004"/>
      <c r="DK40" s="1005"/>
      <c r="DL40" s="1009" t="s">
        <v>122</v>
      </c>
      <c r="DM40" s="1004"/>
      <c r="DN40" s="1004"/>
      <c r="DO40" s="1004"/>
      <c r="DP40" s="1004"/>
      <c r="DQ40" s="1004"/>
      <c r="DR40" s="1004"/>
      <c r="DS40" s="1004"/>
      <c r="DT40" s="1004"/>
      <c r="DU40" s="1004"/>
      <c r="DV40" s="1005"/>
      <c r="DW40" s="1006" t="s">
        <v>122</v>
      </c>
      <c r="DX40" s="1018"/>
      <c r="DY40" s="1018"/>
      <c r="DZ40" s="1018"/>
      <c r="EA40" s="1018"/>
      <c r="EB40" s="1018"/>
      <c r="EC40" s="1030"/>
    </row>
    <row r="41" spans="2:133" ht="11.25" customHeight="1" x14ac:dyDescent="0.2">
      <c r="B41" s="984" t="s">
        <v>335</v>
      </c>
      <c r="C41" s="985"/>
      <c r="D41" s="985"/>
      <c r="E41" s="985"/>
      <c r="F41" s="985"/>
      <c r="G41" s="985"/>
      <c r="H41" s="985"/>
      <c r="I41" s="985"/>
      <c r="J41" s="985"/>
      <c r="K41" s="985"/>
      <c r="L41" s="985"/>
      <c r="M41" s="985"/>
      <c r="N41" s="985"/>
      <c r="O41" s="985"/>
      <c r="P41" s="985"/>
      <c r="Q41" s="986"/>
      <c r="R41" s="987">
        <v>10370548</v>
      </c>
      <c r="S41" s="1028"/>
      <c r="T41" s="1028"/>
      <c r="U41" s="1028"/>
      <c r="V41" s="1028"/>
      <c r="W41" s="1028"/>
      <c r="X41" s="1028"/>
      <c r="Y41" s="1031"/>
      <c r="Z41" s="1032">
        <v>100</v>
      </c>
      <c r="AA41" s="1032"/>
      <c r="AB41" s="1032"/>
      <c r="AC41" s="1032"/>
      <c r="AD41" s="1033">
        <v>5634681</v>
      </c>
      <c r="AE41" s="1033"/>
      <c r="AF41" s="1033"/>
      <c r="AG41" s="1033"/>
      <c r="AH41" s="1033"/>
      <c r="AI41" s="1033"/>
      <c r="AJ41" s="1033"/>
      <c r="AK41" s="1033"/>
      <c r="AL41" s="990">
        <v>100</v>
      </c>
      <c r="AM41" s="1034"/>
      <c r="AN41" s="1034"/>
      <c r="AO41" s="1035"/>
      <c r="AQ41" s="1036" t="s">
        <v>336</v>
      </c>
      <c r="AR41" s="1037"/>
      <c r="AS41" s="1037"/>
      <c r="AT41" s="1037"/>
      <c r="AU41" s="1037"/>
      <c r="AV41" s="1037"/>
      <c r="AW41" s="1037"/>
      <c r="AX41" s="1037"/>
      <c r="AY41" s="1038"/>
      <c r="AZ41" s="1003">
        <v>154501</v>
      </c>
      <c r="BA41" s="1004"/>
      <c r="BB41" s="1004"/>
      <c r="BC41" s="1004"/>
      <c r="BD41" s="1016"/>
      <c r="BE41" s="1016"/>
      <c r="BF41" s="1039"/>
      <c r="BG41" s="1044"/>
      <c r="BH41" s="1045"/>
      <c r="BI41" s="1045"/>
      <c r="BJ41" s="1045"/>
      <c r="BK41" s="1045"/>
      <c r="BL41" s="202"/>
      <c r="BM41" s="1001" t="s">
        <v>337</v>
      </c>
      <c r="BN41" s="1001"/>
      <c r="BO41" s="1001"/>
      <c r="BP41" s="1001"/>
      <c r="BQ41" s="1001"/>
      <c r="BR41" s="1001"/>
      <c r="BS41" s="1001"/>
      <c r="BT41" s="1001"/>
      <c r="BU41" s="1002"/>
      <c r="BV41" s="1003" t="s">
        <v>122</v>
      </c>
      <c r="BW41" s="1004"/>
      <c r="BX41" s="1004"/>
      <c r="BY41" s="1004"/>
      <c r="BZ41" s="1004"/>
      <c r="CA41" s="1004"/>
      <c r="CB41" s="1040"/>
      <c r="CD41" s="1000" t="s">
        <v>338</v>
      </c>
      <c r="CE41" s="1001"/>
      <c r="CF41" s="1001"/>
      <c r="CG41" s="1001"/>
      <c r="CH41" s="1001"/>
      <c r="CI41" s="1001"/>
      <c r="CJ41" s="1001"/>
      <c r="CK41" s="1001"/>
      <c r="CL41" s="1001"/>
      <c r="CM41" s="1001"/>
      <c r="CN41" s="1001"/>
      <c r="CO41" s="1001"/>
      <c r="CP41" s="1001"/>
      <c r="CQ41" s="1002"/>
      <c r="CR41" s="1003" t="s">
        <v>122</v>
      </c>
      <c r="CS41" s="1016"/>
      <c r="CT41" s="1016"/>
      <c r="CU41" s="1016"/>
      <c r="CV41" s="1016"/>
      <c r="CW41" s="1016"/>
      <c r="CX41" s="1016"/>
      <c r="CY41" s="1017"/>
      <c r="CZ41" s="1006" t="s">
        <v>122</v>
      </c>
      <c r="DA41" s="1018"/>
      <c r="DB41" s="1018"/>
      <c r="DC41" s="1019"/>
      <c r="DD41" s="1009" t="s">
        <v>122</v>
      </c>
      <c r="DE41" s="1016"/>
      <c r="DF41" s="1016"/>
      <c r="DG41" s="1016"/>
      <c r="DH41" s="1016"/>
      <c r="DI41" s="1016"/>
      <c r="DJ41" s="1016"/>
      <c r="DK41" s="1017"/>
      <c r="DL41" s="1010"/>
      <c r="DM41" s="1011"/>
      <c r="DN41" s="1011"/>
      <c r="DO41" s="1011"/>
      <c r="DP41" s="1011"/>
      <c r="DQ41" s="1011"/>
      <c r="DR41" s="1011"/>
      <c r="DS41" s="1011"/>
      <c r="DT41" s="1011"/>
      <c r="DU41" s="1011"/>
      <c r="DV41" s="1012"/>
      <c r="DW41" s="1013"/>
      <c r="DX41" s="1014"/>
      <c r="DY41" s="1014"/>
      <c r="DZ41" s="1014"/>
      <c r="EA41" s="1014"/>
      <c r="EB41" s="1014"/>
      <c r="EC41" s="1015"/>
    </row>
    <row r="42" spans="2:133" ht="11.25" customHeight="1" x14ac:dyDescent="0.2">
      <c r="AQ42" s="1048" t="s">
        <v>339</v>
      </c>
      <c r="AR42" s="1049"/>
      <c r="AS42" s="1049"/>
      <c r="AT42" s="1049"/>
      <c r="AU42" s="1049"/>
      <c r="AV42" s="1049"/>
      <c r="AW42" s="1049"/>
      <c r="AX42" s="1049"/>
      <c r="AY42" s="1050"/>
      <c r="AZ42" s="987">
        <v>618856</v>
      </c>
      <c r="BA42" s="1028"/>
      <c r="BB42" s="1028"/>
      <c r="BC42" s="1028"/>
      <c r="BD42" s="988"/>
      <c r="BE42" s="988"/>
      <c r="BF42" s="1051"/>
      <c r="BG42" s="1046"/>
      <c r="BH42" s="1047"/>
      <c r="BI42" s="1047"/>
      <c r="BJ42" s="1047"/>
      <c r="BK42" s="1047"/>
      <c r="BL42" s="203"/>
      <c r="BM42" s="985" t="s">
        <v>340</v>
      </c>
      <c r="BN42" s="985"/>
      <c r="BO42" s="985"/>
      <c r="BP42" s="985"/>
      <c r="BQ42" s="985"/>
      <c r="BR42" s="985"/>
      <c r="BS42" s="985"/>
      <c r="BT42" s="985"/>
      <c r="BU42" s="986"/>
      <c r="BV42" s="987">
        <v>462</v>
      </c>
      <c r="BW42" s="1028"/>
      <c r="BX42" s="1028"/>
      <c r="BY42" s="1028"/>
      <c r="BZ42" s="1028"/>
      <c r="CA42" s="1028"/>
      <c r="CB42" s="1029"/>
      <c r="CD42" s="1000" t="s">
        <v>341</v>
      </c>
      <c r="CE42" s="1001"/>
      <c r="CF42" s="1001"/>
      <c r="CG42" s="1001"/>
      <c r="CH42" s="1001"/>
      <c r="CI42" s="1001"/>
      <c r="CJ42" s="1001"/>
      <c r="CK42" s="1001"/>
      <c r="CL42" s="1001"/>
      <c r="CM42" s="1001"/>
      <c r="CN42" s="1001"/>
      <c r="CO42" s="1001"/>
      <c r="CP42" s="1001"/>
      <c r="CQ42" s="1002"/>
      <c r="CR42" s="1003">
        <v>1831821</v>
      </c>
      <c r="CS42" s="1016"/>
      <c r="CT42" s="1016"/>
      <c r="CU42" s="1016"/>
      <c r="CV42" s="1016"/>
      <c r="CW42" s="1016"/>
      <c r="CX42" s="1016"/>
      <c r="CY42" s="1017"/>
      <c r="CZ42" s="1006">
        <v>18.8</v>
      </c>
      <c r="DA42" s="1018"/>
      <c r="DB42" s="1018"/>
      <c r="DC42" s="1019"/>
      <c r="DD42" s="1009">
        <v>315022</v>
      </c>
      <c r="DE42" s="1016"/>
      <c r="DF42" s="1016"/>
      <c r="DG42" s="1016"/>
      <c r="DH42" s="1016"/>
      <c r="DI42" s="1016"/>
      <c r="DJ42" s="1016"/>
      <c r="DK42" s="1017"/>
      <c r="DL42" s="1010"/>
      <c r="DM42" s="1011"/>
      <c r="DN42" s="1011"/>
      <c r="DO42" s="1011"/>
      <c r="DP42" s="1011"/>
      <c r="DQ42" s="1011"/>
      <c r="DR42" s="1011"/>
      <c r="DS42" s="1011"/>
      <c r="DT42" s="1011"/>
      <c r="DU42" s="1011"/>
      <c r="DV42" s="1012"/>
      <c r="DW42" s="1013"/>
      <c r="DX42" s="1014"/>
      <c r="DY42" s="1014"/>
      <c r="DZ42" s="1014"/>
      <c r="EA42" s="1014"/>
      <c r="EB42" s="1014"/>
      <c r="EC42" s="1015"/>
    </row>
    <row r="43" spans="2:133" ht="11.25" customHeight="1" x14ac:dyDescent="0.2">
      <c r="B43" s="196" t="s">
        <v>342</v>
      </c>
      <c r="CD43" s="1000" t="s">
        <v>343</v>
      </c>
      <c r="CE43" s="1001"/>
      <c r="CF43" s="1001"/>
      <c r="CG43" s="1001"/>
      <c r="CH43" s="1001"/>
      <c r="CI43" s="1001"/>
      <c r="CJ43" s="1001"/>
      <c r="CK43" s="1001"/>
      <c r="CL43" s="1001"/>
      <c r="CM43" s="1001"/>
      <c r="CN43" s="1001"/>
      <c r="CO43" s="1001"/>
      <c r="CP43" s="1001"/>
      <c r="CQ43" s="1002"/>
      <c r="CR43" s="1003">
        <v>37176</v>
      </c>
      <c r="CS43" s="1016"/>
      <c r="CT43" s="1016"/>
      <c r="CU43" s="1016"/>
      <c r="CV43" s="1016"/>
      <c r="CW43" s="1016"/>
      <c r="CX43" s="1016"/>
      <c r="CY43" s="1017"/>
      <c r="CZ43" s="1006">
        <v>0.4</v>
      </c>
      <c r="DA43" s="1018"/>
      <c r="DB43" s="1018"/>
      <c r="DC43" s="1019"/>
      <c r="DD43" s="1009">
        <v>37176</v>
      </c>
      <c r="DE43" s="1016"/>
      <c r="DF43" s="1016"/>
      <c r="DG43" s="1016"/>
      <c r="DH43" s="1016"/>
      <c r="DI43" s="1016"/>
      <c r="DJ43" s="1016"/>
      <c r="DK43" s="1017"/>
      <c r="DL43" s="1010"/>
      <c r="DM43" s="1011"/>
      <c r="DN43" s="1011"/>
      <c r="DO43" s="1011"/>
      <c r="DP43" s="1011"/>
      <c r="DQ43" s="1011"/>
      <c r="DR43" s="1011"/>
      <c r="DS43" s="1011"/>
      <c r="DT43" s="1011"/>
      <c r="DU43" s="1011"/>
      <c r="DV43" s="1012"/>
      <c r="DW43" s="1013"/>
      <c r="DX43" s="1014"/>
      <c r="DY43" s="1014"/>
      <c r="DZ43" s="1014"/>
      <c r="EA43" s="1014"/>
      <c r="EB43" s="1014"/>
      <c r="EC43" s="1015"/>
    </row>
    <row r="44" spans="2:133" ht="11.25" customHeight="1" x14ac:dyDescent="0.2">
      <c r="B44" s="1020" t="s">
        <v>344</v>
      </c>
      <c r="C44" s="1020"/>
      <c r="D44" s="1020"/>
      <c r="E44" s="1020"/>
      <c r="F44" s="1020"/>
      <c r="G44" s="1020"/>
      <c r="H44" s="1020"/>
      <c r="I44" s="1020"/>
      <c r="J44" s="1020"/>
      <c r="K44" s="1020"/>
      <c r="L44" s="1020"/>
      <c r="M44" s="1020"/>
      <c r="N44" s="1020"/>
      <c r="O44" s="1020"/>
      <c r="P44" s="1020"/>
      <c r="Q44" s="1020"/>
      <c r="R44" s="1020"/>
      <c r="S44" s="1020"/>
      <c r="T44" s="1020"/>
      <c r="U44" s="1020"/>
      <c r="V44" s="1020"/>
      <c r="W44" s="1020"/>
      <c r="X44" s="1020"/>
      <c r="Y44" s="1020"/>
      <c r="Z44" s="1020"/>
      <c r="AA44" s="1020"/>
      <c r="AB44" s="1020"/>
      <c r="AC44" s="1020"/>
      <c r="AD44" s="1020"/>
      <c r="AE44" s="1020"/>
      <c r="AF44" s="1020"/>
      <c r="AG44" s="1020"/>
      <c r="AH44" s="1020"/>
      <c r="AI44" s="1020"/>
      <c r="AJ44" s="1020"/>
      <c r="AK44" s="1020"/>
      <c r="AL44" s="1020"/>
      <c r="AM44" s="1020"/>
      <c r="AN44" s="1020"/>
      <c r="AO44" s="1020"/>
      <c r="AP44" s="1020"/>
      <c r="AQ44" s="1020"/>
      <c r="AR44" s="1020"/>
      <c r="AS44" s="1020"/>
      <c r="AT44" s="1020"/>
      <c r="AU44" s="1020"/>
      <c r="AV44" s="1020"/>
      <c r="AW44" s="1020"/>
      <c r="AX44" s="1020"/>
      <c r="AY44" s="1020"/>
      <c r="AZ44" s="1020"/>
      <c r="BA44" s="1020"/>
      <c r="BB44" s="1020"/>
      <c r="BC44" s="1020"/>
      <c r="BD44" s="1020"/>
      <c r="BE44" s="1020"/>
      <c r="BF44" s="1020"/>
      <c r="BG44" s="1020"/>
      <c r="BH44" s="1020"/>
      <c r="BI44" s="1020"/>
      <c r="BJ44" s="1020"/>
      <c r="BK44" s="1020"/>
      <c r="BL44" s="1020"/>
      <c r="BM44" s="1020"/>
      <c r="BN44" s="1020"/>
      <c r="BO44" s="1020"/>
      <c r="BP44" s="1020"/>
      <c r="BQ44" s="1020"/>
      <c r="BR44" s="1020"/>
      <c r="BS44" s="1020"/>
      <c r="BT44" s="1020"/>
      <c r="BU44" s="1020"/>
      <c r="BV44" s="1020"/>
      <c r="BW44" s="1020"/>
      <c r="BX44" s="1020"/>
      <c r="BY44" s="1020"/>
      <c r="BZ44" s="1020"/>
      <c r="CA44" s="1020"/>
      <c r="CB44" s="1020"/>
      <c r="CC44" s="1021"/>
      <c r="CD44" s="1022" t="s">
        <v>292</v>
      </c>
      <c r="CE44" s="1023"/>
      <c r="CF44" s="1000" t="s">
        <v>345</v>
      </c>
      <c r="CG44" s="1001"/>
      <c r="CH44" s="1001"/>
      <c r="CI44" s="1001"/>
      <c r="CJ44" s="1001"/>
      <c r="CK44" s="1001"/>
      <c r="CL44" s="1001"/>
      <c r="CM44" s="1001"/>
      <c r="CN44" s="1001"/>
      <c r="CO44" s="1001"/>
      <c r="CP44" s="1001"/>
      <c r="CQ44" s="1002"/>
      <c r="CR44" s="1003">
        <v>1819992</v>
      </c>
      <c r="CS44" s="1004"/>
      <c r="CT44" s="1004"/>
      <c r="CU44" s="1004"/>
      <c r="CV44" s="1004"/>
      <c r="CW44" s="1004"/>
      <c r="CX44" s="1004"/>
      <c r="CY44" s="1005"/>
      <c r="CZ44" s="1006">
        <v>18.7</v>
      </c>
      <c r="DA44" s="1007"/>
      <c r="DB44" s="1007"/>
      <c r="DC44" s="1008"/>
      <c r="DD44" s="1009">
        <v>311087</v>
      </c>
      <c r="DE44" s="1004"/>
      <c r="DF44" s="1004"/>
      <c r="DG44" s="1004"/>
      <c r="DH44" s="1004"/>
      <c r="DI44" s="1004"/>
      <c r="DJ44" s="1004"/>
      <c r="DK44" s="1005"/>
      <c r="DL44" s="1010"/>
      <c r="DM44" s="1011"/>
      <c r="DN44" s="1011"/>
      <c r="DO44" s="1011"/>
      <c r="DP44" s="1011"/>
      <c r="DQ44" s="1011"/>
      <c r="DR44" s="1011"/>
      <c r="DS44" s="1011"/>
      <c r="DT44" s="1011"/>
      <c r="DU44" s="1011"/>
      <c r="DV44" s="1012"/>
      <c r="DW44" s="1013"/>
      <c r="DX44" s="1014"/>
      <c r="DY44" s="1014"/>
      <c r="DZ44" s="1014"/>
      <c r="EA44" s="1014"/>
      <c r="EB44" s="1014"/>
      <c r="EC44" s="1015"/>
    </row>
    <row r="45" spans="2:133" ht="11.25" customHeight="1" x14ac:dyDescent="0.2">
      <c r="B45" s="1020" t="s">
        <v>346</v>
      </c>
      <c r="C45" s="1020"/>
      <c r="D45" s="1020"/>
      <c r="E45" s="1020"/>
      <c r="F45" s="1020"/>
      <c r="G45" s="1020"/>
      <c r="H45" s="1020"/>
      <c r="I45" s="1020"/>
      <c r="J45" s="1020"/>
      <c r="K45" s="1020"/>
      <c r="L45" s="1020"/>
      <c r="M45" s="1020"/>
      <c r="N45" s="1020"/>
      <c r="O45" s="1020"/>
      <c r="P45" s="1020"/>
      <c r="Q45" s="1020"/>
      <c r="R45" s="1020"/>
      <c r="S45" s="1020"/>
      <c r="T45" s="1020"/>
      <c r="U45" s="1020"/>
      <c r="V45" s="1020"/>
      <c r="W45" s="1020"/>
      <c r="X45" s="1020"/>
      <c r="Y45" s="1020"/>
      <c r="Z45" s="1020"/>
      <c r="AA45" s="1020"/>
      <c r="AB45" s="1020"/>
      <c r="AC45" s="1020"/>
      <c r="AD45" s="1020"/>
      <c r="AE45" s="1020"/>
      <c r="AF45" s="1020"/>
      <c r="AG45" s="1020"/>
      <c r="AH45" s="1020"/>
      <c r="AI45" s="1020"/>
      <c r="AJ45" s="1020"/>
      <c r="AK45" s="1020"/>
      <c r="AL45" s="1020"/>
      <c r="AM45" s="1020"/>
      <c r="AN45" s="1020"/>
      <c r="AO45" s="1020"/>
      <c r="AP45" s="1020"/>
      <c r="AQ45" s="1020"/>
      <c r="AR45" s="1020"/>
      <c r="AS45" s="1020"/>
      <c r="AT45" s="1020"/>
      <c r="AU45" s="1020"/>
      <c r="AV45" s="1020"/>
      <c r="AW45" s="1020"/>
      <c r="AX45" s="1020"/>
      <c r="AY45" s="1020"/>
      <c r="AZ45" s="1020"/>
      <c r="BA45" s="1020"/>
      <c r="BB45" s="1020"/>
      <c r="BC45" s="1020"/>
      <c r="BD45" s="1020"/>
      <c r="BE45" s="1020"/>
      <c r="BF45" s="1020"/>
      <c r="BG45" s="1020"/>
      <c r="BH45" s="1020"/>
      <c r="BI45" s="1020"/>
      <c r="BJ45" s="1020"/>
      <c r="BK45" s="1020"/>
      <c r="BL45" s="1020"/>
      <c r="BM45" s="1020"/>
      <c r="BN45" s="1020"/>
      <c r="BO45" s="1020"/>
      <c r="BP45" s="1020"/>
      <c r="BQ45" s="1020"/>
      <c r="BR45" s="1020"/>
      <c r="BS45" s="1020"/>
      <c r="BT45" s="1020"/>
      <c r="BU45" s="1020"/>
      <c r="BV45" s="1020"/>
      <c r="BW45" s="1020"/>
      <c r="BX45" s="1020"/>
      <c r="BY45" s="1020"/>
      <c r="BZ45" s="1020"/>
      <c r="CA45" s="1020"/>
      <c r="CB45" s="1020"/>
      <c r="CC45" s="1021"/>
      <c r="CD45" s="1024"/>
      <c r="CE45" s="1025"/>
      <c r="CF45" s="1000" t="s">
        <v>347</v>
      </c>
      <c r="CG45" s="1001"/>
      <c r="CH45" s="1001"/>
      <c r="CI45" s="1001"/>
      <c r="CJ45" s="1001"/>
      <c r="CK45" s="1001"/>
      <c r="CL45" s="1001"/>
      <c r="CM45" s="1001"/>
      <c r="CN45" s="1001"/>
      <c r="CO45" s="1001"/>
      <c r="CP45" s="1001"/>
      <c r="CQ45" s="1002"/>
      <c r="CR45" s="1003">
        <v>387886</v>
      </c>
      <c r="CS45" s="1016"/>
      <c r="CT45" s="1016"/>
      <c r="CU45" s="1016"/>
      <c r="CV45" s="1016"/>
      <c r="CW45" s="1016"/>
      <c r="CX45" s="1016"/>
      <c r="CY45" s="1017"/>
      <c r="CZ45" s="1006">
        <v>4</v>
      </c>
      <c r="DA45" s="1018"/>
      <c r="DB45" s="1018"/>
      <c r="DC45" s="1019"/>
      <c r="DD45" s="1009">
        <v>69153</v>
      </c>
      <c r="DE45" s="1016"/>
      <c r="DF45" s="1016"/>
      <c r="DG45" s="1016"/>
      <c r="DH45" s="1016"/>
      <c r="DI45" s="1016"/>
      <c r="DJ45" s="1016"/>
      <c r="DK45" s="1017"/>
      <c r="DL45" s="1010"/>
      <c r="DM45" s="1011"/>
      <c r="DN45" s="1011"/>
      <c r="DO45" s="1011"/>
      <c r="DP45" s="1011"/>
      <c r="DQ45" s="1011"/>
      <c r="DR45" s="1011"/>
      <c r="DS45" s="1011"/>
      <c r="DT45" s="1011"/>
      <c r="DU45" s="1011"/>
      <c r="DV45" s="1012"/>
      <c r="DW45" s="1013"/>
      <c r="DX45" s="1014"/>
      <c r="DY45" s="1014"/>
      <c r="DZ45" s="1014"/>
      <c r="EA45" s="1014"/>
      <c r="EB45" s="1014"/>
      <c r="EC45" s="1015"/>
    </row>
    <row r="46" spans="2:133" ht="11.25" customHeight="1" x14ac:dyDescent="0.2">
      <c r="B46" s="207"/>
      <c r="CD46" s="1024"/>
      <c r="CE46" s="1025"/>
      <c r="CF46" s="1000" t="s">
        <v>348</v>
      </c>
      <c r="CG46" s="1001"/>
      <c r="CH46" s="1001"/>
      <c r="CI46" s="1001"/>
      <c r="CJ46" s="1001"/>
      <c r="CK46" s="1001"/>
      <c r="CL46" s="1001"/>
      <c r="CM46" s="1001"/>
      <c r="CN46" s="1001"/>
      <c r="CO46" s="1001"/>
      <c r="CP46" s="1001"/>
      <c r="CQ46" s="1002"/>
      <c r="CR46" s="1003">
        <v>1386094</v>
      </c>
      <c r="CS46" s="1004"/>
      <c r="CT46" s="1004"/>
      <c r="CU46" s="1004"/>
      <c r="CV46" s="1004"/>
      <c r="CW46" s="1004"/>
      <c r="CX46" s="1004"/>
      <c r="CY46" s="1005"/>
      <c r="CZ46" s="1006">
        <v>14.2</v>
      </c>
      <c r="DA46" s="1007"/>
      <c r="DB46" s="1007"/>
      <c r="DC46" s="1008"/>
      <c r="DD46" s="1009">
        <v>209822</v>
      </c>
      <c r="DE46" s="1004"/>
      <c r="DF46" s="1004"/>
      <c r="DG46" s="1004"/>
      <c r="DH46" s="1004"/>
      <c r="DI46" s="1004"/>
      <c r="DJ46" s="1004"/>
      <c r="DK46" s="1005"/>
      <c r="DL46" s="1010"/>
      <c r="DM46" s="1011"/>
      <c r="DN46" s="1011"/>
      <c r="DO46" s="1011"/>
      <c r="DP46" s="1011"/>
      <c r="DQ46" s="1011"/>
      <c r="DR46" s="1011"/>
      <c r="DS46" s="1011"/>
      <c r="DT46" s="1011"/>
      <c r="DU46" s="1011"/>
      <c r="DV46" s="1012"/>
      <c r="DW46" s="1013"/>
      <c r="DX46" s="1014"/>
      <c r="DY46" s="1014"/>
      <c r="DZ46" s="1014"/>
      <c r="EA46" s="1014"/>
      <c r="EB46" s="1014"/>
      <c r="EC46" s="1015"/>
    </row>
    <row r="47" spans="2:133" ht="11.25" customHeight="1" x14ac:dyDescent="0.2">
      <c r="B47" s="207"/>
      <c r="CD47" s="1024"/>
      <c r="CE47" s="1025"/>
      <c r="CF47" s="1000" t="s">
        <v>349</v>
      </c>
      <c r="CG47" s="1001"/>
      <c r="CH47" s="1001"/>
      <c r="CI47" s="1001"/>
      <c r="CJ47" s="1001"/>
      <c r="CK47" s="1001"/>
      <c r="CL47" s="1001"/>
      <c r="CM47" s="1001"/>
      <c r="CN47" s="1001"/>
      <c r="CO47" s="1001"/>
      <c r="CP47" s="1001"/>
      <c r="CQ47" s="1002"/>
      <c r="CR47" s="1003">
        <v>11829</v>
      </c>
      <c r="CS47" s="1016"/>
      <c r="CT47" s="1016"/>
      <c r="CU47" s="1016"/>
      <c r="CV47" s="1016"/>
      <c r="CW47" s="1016"/>
      <c r="CX47" s="1016"/>
      <c r="CY47" s="1017"/>
      <c r="CZ47" s="1006">
        <v>0.1</v>
      </c>
      <c r="DA47" s="1018"/>
      <c r="DB47" s="1018"/>
      <c r="DC47" s="1019"/>
      <c r="DD47" s="1009">
        <v>3935</v>
      </c>
      <c r="DE47" s="1016"/>
      <c r="DF47" s="1016"/>
      <c r="DG47" s="1016"/>
      <c r="DH47" s="1016"/>
      <c r="DI47" s="1016"/>
      <c r="DJ47" s="1016"/>
      <c r="DK47" s="1017"/>
      <c r="DL47" s="1010"/>
      <c r="DM47" s="1011"/>
      <c r="DN47" s="1011"/>
      <c r="DO47" s="1011"/>
      <c r="DP47" s="1011"/>
      <c r="DQ47" s="1011"/>
      <c r="DR47" s="1011"/>
      <c r="DS47" s="1011"/>
      <c r="DT47" s="1011"/>
      <c r="DU47" s="1011"/>
      <c r="DV47" s="1012"/>
      <c r="DW47" s="1013"/>
      <c r="DX47" s="1014"/>
      <c r="DY47" s="1014"/>
      <c r="DZ47" s="1014"/>
      <c r="EA47" s="1014"/>
      <c r="EB47" s="1014"/>
      <c r="EC47" s="1015"/>
    </row>
    <row r="48" spans="2:133" ht="11" x14ac:dyDescent="0.2">
      <c r="B48" s="207"/>
      <c r="CD48" s="1026"/>
      <c r="CE48" s="1027"/>
      <c r="CF48" s="1000" t="s">
        <v>350</v>
      </c>
      <c r="CG48" s="1001"/>
      <c r="CH48" s="1001"/>
      <c r="CI48" s="1001"/>
      <c r="CJ48" s="1001"/>
      <c r="CK48" s="1001"/>
      <c r="CL48" s="1001"/>
      <c r="CM48" s="1001"/>
      <c r="CN48" s="1001"/>
      <c r="CO48" s="1001"/>
      <c r="CP48" s="1001"/>
      <c r="CQ48" s="1002"/>
      <c r="CR48" s="1003" t="s">
        <v>122</v>
      </c>
      <c r="CS48" s="1004"/>
      <c r="CT48" s="1004"/>
      <c r="CU48" s="1004"/>
      <c r="CV48" s="1004"/>
      <c r="CW48" s="1004"/>
      <c r="CX48" s="1004"/>
      <c r="CY48" s="1005"/>
      <c r="CZ48" s="1006" t="s">
        <v>122</v>
      </c>
      <c r="DA48" s="1007"/>
      <c r="DB48" s="1007"/>
      <c r="DC48" s="1008"/>
      <c r="DD48" s="1009" t="s">
        <v>122</v>
      </c>
      <c r="DE48" s="1004"/>
      <c r="DF48" s="1004"/>
      <c r="DG48" s="1004"/>
      <c r="DH48" s="1004"/>
      <c r="DI48" s="1004"/>
      <c r="DJ48" s="1004"/>
      <c r="DK48" s="1005"/>
      <c r="DL48" s="1010"/>
      <c r="DM48" s="1011"/>
      <c r="DN48" s="1011"/>
      <c r="DO48" s="1011"/>
      <c r="DP48" s="1011"/>
      <c r="DQ48" s="1011"/>
      <c r="DR48" s="1011"/>
      <c r="DS48" s="1011"/>
      <c r="DT48" s="1011"/>
      <c r="DU48" s="1011"/>
      <c r="DV48" s="1012"/>
      <c r="DW48" s="1013"/>
      <c r="DX48" s="1014"/>
      <c r="DY48" s="1014"/>
      <c r="DZ48" s="1014"/>
      <c r="EA48" s="1014"/>
      <c r="EB48" s="1014"/>
      <c r="EC48" s="1015"/>
    </row>
    <row r="49" spans="2:133" ht="11.25" customHeight="1" x14ac:dyDescent="0.2">
      <c r="B49" s="207"/>
      <c r="CD49" s="984" t="s">
        <v>351</v>
      </c>
      <c r="CE49" s="985"/>
      <c r="CF49" s="985"/>
      <c r="CG49" s="985"/>
      <c r="CH49" s="985"/>
      <c r="CI49" s="985"/>
      <c r="CJ49" s="985"/>
      <c r="CK49" s="985"/>
      <c r="CL49" s="985"/>
      <c r="CM49" s="985"/>
      <c r="CN49" s="985"/>
      <c r="CO49" s="985"/>
      <c r="CP49" s="985"/>
      <c r="CQ49" s="986"/>
      <c r="CR49" s="987">
        <v>9748512</v>
      </c>
      <c r="CS49" s="988"/>
      <c r="CT49" s="988"/>
      <c r="CU49" s="988"/>
      <c r="CV49" s="988"/>
      <c r="CW49" s="988"/>
      <c r="CX49" s="988"/>
      <c r="CY49" s="989"/>
      <c r="CZ49" s="990">
        <v>100</v>
      </c>
      <c r="DA49" s="991"/>
      <c r="DB49" s="991"/>
      <c r="DC49" s="992"/>
      <c r="DD49" s="993">
        <v>6158808</v>
      </c>
      <c r="DE49" s="988"/>
      <c r="DF49" s="988"/>
      <c r="DG49" s="988"/>
      <c r="DH49" s="988"/>
      <c r="DI49" s="988"/>
      <c r="DJ49" s="988"/>
      <c r="DK49" s="989"/>
      <c r="DL49" s="994"/>
      <c r="DM49" s="995"/>
      <c r="DN49" s="995"/>
      <c r="DO49" s="995"/>
      <c r="DP49" s="995"/>
      <c r="DQ49" s="995"/>
      <c r="DR49" s="995"/>
      <c r="DS49" s="995"/>
      <c r="DT49" s="995"/>
      <c r="DU49" s="995"/>
      <c r="DV49" s="996"/>
      <c r="DW49" s="997"/>
      <c r="DX49" s="998"/>
      <c r="DY49" s="998"/>
      <c r="DZ49" s="998"/>
      <c r="EA49" s="998"/>
      <c r="EB49" s="998"/>
      <c r="EC49" s="999"/>
    </row>
  </sheetData>
  <sheetProtection algorithmName="SHA-512" hashValue="/iopBDrFZ0ooW/opNjvYKMzmj4Dq/i4PNGk2LouR3caI6ANPP8ypdhDxBj9hyXG7gkgVyA+VFyrzON6ISxrvrw==" saltValue="Bf/hVJ8O+5GD7LF2VkIW8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23" t="s">
        <v>352</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723"/>
      <c r="AQ2" s="723"/>
      <c r="AR2" s="723"/>
      <c r="AS2" s="723"/>
      <c r="AT2" s="723"/>
      <c r="AU2" s="723"/>
      <c r="AV2" s="723"/>
      <c r="AW2" s="723"/>
      <c r="AX2" s="723"/>
      <c r="AY2" s="723"/>
      <c r="AZ2" s="723"/>
      <c r="BA2" s="723"/>
      <c r="BB2" s="723"/>
      <c r="BC2" s="723"/>
      <c r="BD2" s="723"/>
      <c r="BE2" s="723"/>
      <c r="BF2" s="723"/>
      <c r="BG2" s="723"/>
      <c r="BH2" s="723"/>
      <c r="BI2" s="723"/>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24" t="s">
        <v>353</v>
      </c>
      <c r="DK2" s="725"/>
      <c r="DL2" s="725"/>
      <c r="DM2" s="725"/>
      <c r="DN2" s="725"/>
      <c r="DO2" s="726"/>
      <c r="DP2" s="210"/>
      <c r="DQ2" s="724" t="s">
        <v>354</v>
      </c>
      <c r="DR2" s="725"/>
      <c r="DS2" s="725"/>
      <c r="DT2" s="725"/>
      <c r="DU2" s="725"/>
      <c r="DV2" s="725"/>
      <c r="DW2" s="725"/>
      <c r="DX2" s="725"/>
      <c r="DY2" s="725"/>
      <c r="DZ2" s="726"/>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693" t="s">
        <v>355</v>
      </c>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3"/>
      <c r="AO4" s="693"/>
      <c r="AP4" s="693"/>
      <c r="AQ4" s="693"/>
      <c r="AR4" s="693"/>
      <c r="AS4" s="693"/>
      <c r="AT4" s="693"/>
      <c r="AU4" s="693"/>
      <c r="AV4" s="693"/>
      <c r="AW4" s="693"/>
      <c r="AX4" s="693"/>
      <c r="AY4" s="693"/>
      <c r="AZ4" s="214"/>
      <c r="BA4" s="214"/>
      <c r="BB4" s="214"/>
      <c r="BC4" s="214"/>
      <c r="BD4" s="214"/>
      <c r="BE4" s="215"/>
      <c r="BF4" s="215"/>
      <c r="BG4" s="215"/>
      <c r="BH4" s="215"/>
      <c r="BI4" s="215"/>
      <c r="BJ4" s="215"/>
      <c r="BK4" s="215"/>
      <c r="BL4" s="215"/>
      <c r="BM4" s="215"/>
      <c r="BN4" s="215"/>
      <c r="BO4" s="215"/>
      <c r="BP4" s="215"/>
      <c r="BQ4" s="360" t="s">
        <v>356</v>
      </c>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217"/>
    </row>
    <row r="5" spans="1:131" s="218" customFormat="1" ht="26.25" customHeight="1" x14ac:dyDescent="0.2">
      <c r="A5" s="626" t="s">
        <v>357</v>
      </c>
      <c r="B5" s="627"/>
      <c r="C5" s="627"/>
      <c r="D5" s="627"/>
      <c r="E5" s="627"/>
      <c r="F5" s="627"/>
      <c r="G5" s="627"/>
      <c r="H5" s="627"/>
      <c r="I5" s="627"/>
      <c r="J5" s="627"/>
      <c r="K5" s="627"/>
      <c r="L5" s="627"/>
      <c r="M5" s="627"/>
      <c r="N5" s="627"/>
      <c r="O5" s="627"/>
      <c r="P5" s="628"/>
      <c r="Q5" s="632" t="s">
        <v>358</v>
      </c>
      <c r="R5" s="633"/>
      <c r="S5" s="633"/>
      <c r="T5" s="633"/>
      <c r="U5" s="634"/>
      <c r="V5" s="632" t="s">
        <v>359</v>
      </c>
      <c r="W5" s="633"/>
      <c r="X5" s="633"/>
      <c r="Y5" s="633"/>
      <c r="Z5" s="634"/>
      <c r="AA5" s="632" t="s">
        <v>360</v>
      </c>
      <c r="AB5" s="633"/>
      <c r="AC5" s="633"/>
      <c r="AD5" s="633"/>
      <c r="AE5" s="633"/>
      <c r="AF5" s="727" t="s">
        <v>361</v>
      </c>
      <c r="AG5" s="633"/>
      <c r="AH5" s="633"/>
      <c r="AI5" s="633"/>
      <c r="AJ5" s="646"/>
      <c r="AK5" s="633" t="s">
        <v>362</v>
      </c>
      <c r="AL5" s="633"/>
      <c r="AM5" s="633"/>
      <c r="AN5" s="633"/>
      <c r="AO5" s="634"/>
      <c r="AP5" s="632" t="s">
        <v>363</v>
      </c>
      <c r="AQ5" s="633"/>
      <c r="AR5" s="633"/>
      <c r="AS5" s="633"/>
      <c r="AT5" s="634"/>
      <c r="AU5" s="632" t="s">
        <v>364</v>
      </c>
      <c r="AV5" s="633"/>
      <c r="AW5" s="633"/>
      <c r="AX5" s="633"/>
      <c r="AY5" s="646"/>
      <c r="AZ5" s="214"/>
      <c r="BA5" s="214"/>
      <c r="BB5" s="214"/>
      <c r="BC5" s="214"/>
      <c r="BD5" s="214"/>
      <c r="BE5" s="215"/>
      <c r="BF5" s="215"/>
      <c r="BG5" s="215"/>
      <c r="BH5" s="215"/>
      <c r="BI5" s="215"/>
      <c r="BJ5" s="215"/>
      <c r="BK5" s="215"/>
      <c r="BL5" s="215"/>
      <c r="BM5" s="215"/>
      <c r="BN5" s="215"/>
      <c r="BO5" s="215"/>
      <c r="BP5" s="215"/>
      <c r="BQ5" s="626" t="s">
        <v>365</v>
      </c>
      <c r="BR5" s="627"/>
      <c r="BS5" s="627"/>
      <c r="BT5" s="627"/>
      <c r="BU5" s="627"/>
      <c r="BV5" s="627"/>
      <c r="BW5" s="627"/>
      <c r="BX5" s="627"/>
      <c r="BY5" s="627"/>
      <c r="BZ5" s="627"/>
      <c r="CA5" s="627"/>
      <c r="CB5" s="627"/>
      <c r="CC5" s="627"/>
      <c r="CD5" s="627"/>
      <c r="CE5" s="627"/>
      <c r="CF5" s="627"/>
      <c r="CG5" s="628"/>
      <c r="CH5" s="632" t="s">
        <v>366</v>
      </c>
      <c r="CI5" s="633"/>
      <c r="CJ5" s="633"/>
      <c r="CK5" s="633"/>
      <c r="CL5" s="634"/>
      <c r="CM5" s="632" t="s">
        <v>367</v>
      </c>
      <c r="CN5" s="633"/>
      <c r="CO5" s="633"/>
      <c r="CP5" s="633"/>
      <c r="CQ5" s="634"/>
      <c r="CR5" s="632" t="s">
        <v>368</v>
      </c>
      <c r="CS5" s="633"/>
      <c r="CT5" s="633"/>
      <c r="CU5" s="633"/>
      <c r="CV5" s="634"/>
      <c r="CW5" s="632" t="s">
        <v>369</v>
      </c>
      <c r="CX5" s="633"/>
      <c r="CY5" s="633"/>
      <c r="CZ5" s="633"/>
      <c r="DA5" s="634"/>
      <c r="DB5" s="632" t="s">
        <v>370</v>
      </c>
      <c r="DC5" s="633"/>
      <c r="DD5" s="633"/>
      <c r="DE5" s="633"/>
      <c r="DF5" s="634"/>
      <c r="DG5" s="717" t="s">
        <v>371</v>
      </c>
      <c r="DH5" s="718"/>
      <c r="DI5" s="718"/>
      <c r="DJ5" s="718"/>
      <c r="DK5" s="719"/>
      <c r="DL5" s="717" t="s">
        <v>372</v>
      </c>
      <c r="DM5" s="718"/>
      <c r="DN5" s="718"/>
      <c r="DO5" s="718"/>
      <c r="DP5" s="719"/>
      <c r="DQ5" s="632" t="s">
        <v>373</v>
      </c>
      <c r="DR5" s="633"/>
      <c r="DS5" s="633"/>
      <c r="DT5" s="633"/>
      <c r="DU5" s="634"/>
      <c r="DV5" s="632" t="s">
        <v>364</v>
      </c>
      <c r="DW5" s="633"/>
      <c r="DX5" s="633"/>
      <c r="DY5" s="633"/>
      <c r="DZ5" s="646"/>
      <c r="EA5" s="217"/>
    </row>
    <row r="6" spans="1:131" s="218" customFormat="1" ht="26.25" customHeight="1" thickBot="1" x14ac:dyDescent="0.25">
      <c r="A6" s="629"/>
      <c r="B6" s="630"/>
      <c r="C6" s="630"/>
      <c r="D6" s="630"/>
      <c r="E6" s="630"/>
      <c r="F6" s="630"/>
      <c r="G6" s="630"/>
      <c r="H6" s="630"/>
      <c r="I6" s="630"/>
      <c r="J6" s="630"/>
      <c r="K6" s="630"/>
      <c r="L6" s="630"/>
      <c r="M6" s="630"/>
      <c r="N6" s="630"/>
      <c r="O6" s="630"/>
      <c r="P6" s="631"/>
      <c r="Q6" s="635"/>
      <c r="R6" s="636"/>
      <c r="S6" s="636"/>
      <c r="T6" s="636"/>
      <c r="U6" s="637"/>
      <c r="V6" s="635"/>
      <c r="W6" s="636"/>
      <c r="X6" s="636"/>
      <c r="Y6" s="636"/>
      <c r="Z6" s="637"/>
      <c r="AA6" s="635"/>
      <c r="AB6" s="636"/>
      <c r="AC6" s="636"/>
      <c r="AD6" s="636"/>
      <c r="AE6" s="636"/>
      <c r="AF6" s="728"/>
      <c r="AG6" s="636"/>
      <c r="AH6" s="636"/>
      <c r="AI6" s="636"/>
      <c r="AJ6" s="647"/>
      <c r="AK6" s="636"/>
      <c r="AL6" s="636"/>
      <c r="AM6" s="636"/>
      <c r="AN6" s="636"/>
      <c r="AO6" s="637"/>
      <c r="AP6" s="635"/>
      <c r="AQ6" s="636"/>
      <c r="AR6" s="636"/>
      <c r="AS6" s="636"/>
      <c r="AT6" s="637"/>
      <c r="AU6" s="635"/>
      <c r="AV6" s="636"/>
      <c r="AW6" s="636"/>
      <c r="AX6" s="636"/>
      <c r="AY6" s="647"/>
      <c r="AZ6" s="214"/>
      <c r="BA6" s="214"/>
      <c r="BB6" s="214"/>
      <c r="BC6" s="214"/>
      <c r="BD6" s="214"/>
      <c r="BE6" s="215"/>
      <c r="BF6" s="215"/>
      <c r="BG6" s="215"/>
      <c r="BH6" s="215"/>
      <c r="BI6" s="215"/>
      <c r="BJ6" s="215"/>
      <c r="BK6" s="215"/>
      <c r="BL6" s="215"/>
      <c r="BM6" s="215"/>
      <c r="BN6" s="215"/>
      <c r="BO6" s="215"/>
      <c r="BP6" s="215"/>
      <c r="BQ6" s="629"/>
      <c r="BR6" s="630"/>
      <c r="BS6" s="630"/>
      <c r="BT6" s="630"/>
      <c r="BU6" s="630"/>
      <c r="BV6" s="630"/>
      <c r="BW6" s="630"/>
      <c r="BX6" s="630"/>
      <c r="BY6" s="630"/>
      <c r="BZ6" s="630"/>
      <c r="CA6" s="630"/>
      <c r="CB6" s="630"/>
      <c r="CC6" s="630"/>
      <c r="CD6" s="630"/>
      <c r="CE6" s="630"/>
      <c r="CF6" s="630"/>
      <c r="CG6" s="631"/>
      <c r="CH6" s="635"/>
      <c r="CI6" s="636"/>
      <c r="CJ6" s="636"/>
      <c r="CK6" s="636"/>
      <c r="CL6" s="637"/>
      <c r="CM6" s="635"/>
      <c r="CN6" s="636"/>
      <c r="CO6" s="636"/>
      <c r="CP6" s="636"/>
      <c r="CQ6" s="637"/>
      <c r="CR6" s="635"/>
      <c r="CS6" s="636"/>
      <c r="CT6" s="636"/>
      <c r="CU6" s="636"/>
      <c r="CV6" s="637"/>
      <c r="CW6" s="635"/>
      <c r="CX6" s="636"/>
      <c r="CY6" s="636"/>
      <c r="CZ6" s="636"/>
      <c r="DA6" s="637"/>
      <c r="DB6" s="635"/>
      <c r="DC6" s="636"/>
      <c r="DD6" s="636"/>
      <c r="DE6" s="636"/>
      <c r="DF6" s="637"/>
      <c r="DG6" s="720"/>
      <c r="DH6" s="721"/>
      <c r="DI6" s="721"/>
      <c r="DJ6" s="721"/>
      <c r="DK6" s="722"/>
      <c r="DL6" s="720"/>
      <c r="DM6" s="721"/>
      <c r="DN6" s="721"/>
      <c r="DO6" s="721"/>
      <c r="DP6" s="722"/>
      <c r="DQ6" s="635"/>
      <c r="DR6" s="636"/>
      <c r="DS6" s="636"/>
      <c r="DT6" s="636"/>
      <c r="DU6" s="637"/>
      <c r="DV6" s="635"/>
      <c r="DW6" s="636"/>
      <c r="DX6" s="636"/>
      <c r="DY6" s="636"/>
      <c r="DZ6" s="647"/>
      <c r="EA6" s="217"/>
    </row>
    <row r="7" spans="1:131" s="218" customFormat="1" ht="26.25" customHeight="1" thickTop="1" x14ac:dyDescent="0.2">
      <c r="A7" s="219">
        <v>1</v>
      </c>
      <c r="B7" s="681" t="s">
        <v>374</v>
      </c>
      <c r="C7" s="682"/>
      <c r="D7" s="682"/>
      <c r="E7" s="682"/>
      <c r="F7" s="682"/>
      <c r="G7" s="682"/>
      <c r="H7" s="682"/>
      <c r="I7" s="682"/>
      <c r="J7" s="682"/>
      <c r="K7" s="682"/>
      <c r="L7" s="682"/>
      <c r="M7" s="682"/>
      <c r="N7" s="682"/>
      <c r="O7" s="682"/>
      <c r="P7" s="683"/>
      <c r="Q7" s="735">
        <v>10163</v>
      </c>
      <c r="R7" s="736"/>
      <c r="S7" s="736"/>
      <c r="T7" s="736"/>
      <c r="U7" s="736"/>
      <c r="V7" s="736">
        <v>9758</v>
      </c>
      <c r="W7" s="736"/>
      <c r="X7" s="736"/>
      <c r="Y7" s="736"/>
      <c r="Z7" s="736"/>
      <c r="AA7" s="736">
        <v>405</v>
      </c>
      <c r="AB7" s="736"/>
      <c r="AC7" s="736"/>
      <c r="AD7" s="736"/>
      <c r="AE7" s="737"/>
      <c r="AF7" s="738">
        <v>363</v>
      </c>
      <c r="AG7" s="739"/>
      <c r="AH7" s="739"/>
      <c r="AI7" s="739"/>
      <c r="AJ7" s="740"/>
      <c r="AK7" s="741" t="s">
        <v>555</v>
      </c>
      <c r="AL7" s="742"/>
      <c r="AM7" s="742"/>
      <c r="AN7" s="742"/>
      <c r="AO7" s="742"/>
      <c r="AP7" s="742">
        <v>9886</v>
      </c>
      <c r="AQ7" s="742"/>
      <c r="AR7" s="742"/>
      <c r="AS7" s="742"/>
      <c r="AT7" s="742"/>
      <c r="AU7" s="743"/>
      <c r="AV7" s="743"/>
      <c r="AW7" s="743"/>
      <c r="AX7" s="743"/>
      <c r="AY7" s="744"/>
      <c r="AZ7" s="214"/>
      <c r="BA7" s="214"/>
      <c r="BB7" s="214"/>
      <c r="BC7" s="214"/>
      <c r="BD7" s="214"/>
      <c r="BE7" s="215"/>
      <c r="BF7" s="215"/>
      <c r="BG7" s="215"/>
      <c r="BH7" s="215"/>
      <c r="BI7" s="215"/>
      <c r="BJ7" s="215"/>
      <c r="BK7" s="215"/>
      <c r="BL7" s="215"/>
      <c r="BM7" s="215"/>
      <c r="BN7" s="215"/>
      <c r="BO7" s="215"/>
      <c r="BP7" s="215"/>
      <c r="BQ7" s="219">
        <v>1</v>
      </c>
      <c r="BR7" s="220"/>
      <c r="BS7" s="732"/>
      <c r="BT7" s="733"/>
      <c r="BU7" s="733"/>
      <c r="BV7" s="733"/>
      <c r="BW7" s="733"/>
      <c r="BX7" s="733"/>
      <c r="BY7" s="733"/>
      <c r="BZ7" s="733"/>
      <c r="CA7" s="733"/>
      <c r="CB7" s="733"/>
      <c r="CC7" s="733"/>
      <c r="CD7" s="733"/>
      <c r="CE7" s="733"/>
      <c r="CF7" s="733"/>
      <c r="CG7" s="745"/>
      <c r="CH7" s="729"/>
      <c r="CI7" s="730"/>
      <c r="CJ7" s="730"/>
      <c r="CK7" s="730"/>
      <c r="CL7" s="731"/>
      <c r="CM7" s="729"/>
      <c r="CN7" s="730"/>
      <c r="CO7" s="730"/>
      <c r="CP7" s="730"/>
      <c r="CQ7" s="731"/>
      <c r="CR7" s="729"/>
      <c r="CS7" s="730"/>
      <c r="CT7" s="730"/>
      <c r="CU7" s="730"/>
      <c r="CV7" s="731"/>
      <c r="CW7" s="729"/>
      <c r="CX7" s="730"/>
      <c r="CY7" s="730"/>
      <c r="CZ7" s="730"/>
      <c r="DA7" s="731"/>
      <c r="DB7" s="729"/>
      <c r="DC7" s="730"/>
      <c r="DD7" s="730"/>
      <c r="DE7" s="730"/>
      <c r="DF7" s="731"/>
      <c r="DG7" s="729"/>
      <c r="DH7" s="730"/>
      <c r="DI7" s="730"/>
      <c r="DJ7" s="730"/>
      <c r="DK7" s="731"/>
      <c r="DL7" s="729"/>
      <c r="DM7" s="730"/>
      <c r="DN7" s="730"/>
      <c r="DO7" s="730"/>
      <c r="DP7" s="731"/>
      <c r="DQ7" s="729"/>
      <c r="DR7" s="730"/>
      <c r="DS7" s="730"/>
      <c r="DT7" s="730"/>
      <c r="DU7" s="731"/>
      <c r="DV7" s="732"/>
      <c r="DW7" s="733"/>
      <c r="DX7" s="733"/>
      <c r="DY7" s="733"/>
      <c r="DZ7" s="734"/>
      <c r="EA7" s="217"/>
    </row>
    <row r="8" spans="1:131" s="218" customFormat="1" ht="26.25" customHeight="1" x14ac:dyDescent="0.2">
      <c r="A8" s="221">
        <v>2</v>
      </c>
      <c r="B8" s="663" t="s">
        <v>375</v>
      </c>
      <c r="C8" s="664"/>
      <c r="D8" s="664"/>
      <c r="E8" s="664"/>
      <c r="F8" s="664"/>
      <c r="G8" s="664"/>
      <c r="H8" s="664"/>
      <c r="I8" s="664"/>
      <c r="J8" s="664"/>
      <c r="K8" s="664"/>
      <c r="L8" s="664"/>
      <c r="M8" s="664"/>
      <c r="N8" s="664"/>
      <c r="O8" s="664"/>
      <c r="P8" s="665"/>
      <c r="Q8" s="671">
        <v>2</v>
      </c>
      <c r="R8" s="672"/>
      <c r="S8" s="672"/>
      <c r="T8" s="672"/>
      <c r="U8" s="672"/>
      <c r="V8" s="672">
        <v>0</v>
      </c>
      <c r="W8" s="672"/>
      <c r="X8" s="672"/>
      <c r="Y8" s="672"/>
      <c r="Z8" s="672"/>
      <c r="AA8" s="672">
        <v>2</v>
      </c>
      <c r="AB8" s="672"/>
      <c r="AC8" s="672"/>
      <c r="AD8" s="672"/>
      <c r="AE8" s="673"/>
      <c r="AF8" s="668">
        <v>2</v>
      </c>
      <c r="AG8" s="669"/>
      <c r="AH8" s="669"/>
      <c r="AI8" s="669"/>
      <c r="AJ8" s="670"/>
      <c r="AK8" s="713" t="s">
        <v>555</v>
      </c>
      <c r="AL8" s="714"/>
      <c r="AM8" s="714"/>
      <c r="AN8" s="714"/>
      <c r="AO8" s="714"/>
      <c r="AP8" s="714" t="s">
        <v>574</v>
      </c>
      <c r="AQ8" s="714"/>
      <c r="AR8" s="714"/>
      <c r="AS8" s="714"/>
      <c r="AT8" s="714"/>
      <c r="AU8" s="715"/>
      <c r="AV8" s="715"/>
      <c r="AW8" s="715"/>
      <c r="AX8" s="715"/>
      <c r="AY8" s="716"/>
      <c r="AZ8" s="214"/>
      <c r="BA8" s="214"/>
      <c r="BB8" s="214"/>
      <c r="BC8" s="214"/>
      <c r="BD8" s="214"/>
      <c r="BE8" s="215"/>
      <c r="BF8" s="215"/>
      <c r="BG8" s="215"/>
      <c r="BH8" s="215"/>
      <c r="BI8" s="215"/>
      <c r="BJ8" s="215"/>
      <c r="BK8" s="215"/>
      <c r="BL8" s="215"/>
      <c r="BM8" s="215"/>
      <c r="BN8" s="215"/>
      <c r="BO8" s="215"/>
      <c r="BP8" s="215"/>
      <c r="BQ8" s="221">
        <v>2</v>
      </c>
      <c r="BR8" s="222"/>
      <c r="BS8" s="623"/>
      <c r="BT8" s="624"/>
      <c r="BU8" s="624"/>
      <c r="BV8" s="624"/>
      <c r="BW8" s="624"/>
      <c r="BX8" s="624"/>
      <c r="BY8" s="624"/>
      <c r="BZ8" s="624"/>
      <c r="CA8" s="624"/>
      <c r="CB8" s="624"/>
      <c r="CC8" s="624"/>
      <c r="CD8" s="624"/>
      <c r="CE8" s="624"/>
      <c r="CF8" s="624"/>
      <c r="CG8" s="645"/>
      <c r="CH8" s="620"/>
      <c r="CI8" s="621"/>
      <c r="CJ8" s="621"/>
      <c r="CK8" s="621"/>
      <c r="CL8" s="622"/>
      <c r="CM8" s="620"/>
      <c r="CN8" s="621"/>
      <c r="CO8" s="621"/>
      <c r="CP8" s="621"/>
      <c r="CQ8" s="622"/>
      <c r="CR8" s="620"/>
      <c r="CS8" s="621"/>
      <c r="CT8" s="621"/>
      <c r="CU8" s="621"/>
      <c r="CV8" s="622"/>
      <c r="CW8" s="620"/>
      <c r="CX8" s="621"/>
      <c r="CY8" s="621"/>
      <c r="CZ8" s="621"/>
      <c r="DA8" s="622"/>
      <c r="DB8" s="620"/>
      <c r="DC8" s="621"/>
      <c r="DD8" s="621"/>
      <c r="DE8" s="621"/>
      <c r="DF8" s="622"/>
      <c r="DG8" s="620"/>
      <c r="DH8" s="621"/>
      <c r="DI8" s="621"/>
      <c r="DJ8" s="621"/>
      <c r="DK8" s="622"/>
      <c r="DL8" s="620"/>
      <c r="DM8" s="621"/>
      <c r="DN8" s="621"/>
      <c r="DO8" s="621"/>
      <c r="DP8" s="622"/>
      <c r="DQ8" s="620"/>
      <c r="DR8" s="621"/>
      <c r="DS8" s="621"/>
      <c r="DT8" s="621"/>
      <c r="DU8" s="622"/>
      <c r="DV8" s="623"/>
      <c r="DW8" s="624"/>
      <c r="DX8" s="624"/>
      <c r="DY8" s="624"/>
      <c r="DZ8" s="625"/>
      <c r="EA8" s="217"/>
    </row>
    <row r="9" spans="1:131" s="218" customFormat="1" ht="26.25" customHeight="1" x14ac:dyDescent="0.2">
      <c r="A9" s="221">
        <v>3</v>
      </c>
      <c r="B9" s="663" t="s">
        <v>376</v>
      </c>
      <c r="C9" s="664"/>
      <c r="D9" s="664"/>
      <c r="E9" s="664"/>
      <c r="F9" s="664"/>
      <c r="G9" s="664"/>
      <c r="H9" s="664"/>
      <c r="I9" s="664"/>
      <c r="J9" s="664"/>
      <c r="K9" s="664"/>
      <c r="L9" s="664"/>
      <c r="M9" s="664"/>
      <c r="N9" s="664"/>
      <c r="O9" s="664"/>
      <c r="P9" s="665"/>
      <c r="Q9" s="671">
        <v>227</v>
      </c>
      <c r="R9" s="672"/>
      <c r="S9" s="672"/>
      <c r="T9" s="672"/>
      <c r="U9" s="672"/>
      <c r="V9" s="672">
        <v>12</v>
      </c>
      <c r="W9" s="672"/>
      <c r="X9" s="672"/>
      <c r="Y9" s="672"/>
      <c r="Z9" s="672"/>
      <c r="AA9" s="672">
        <v>214</v>
      </c>
      <c r="AB9" s="672"/>
      <c r="AC9" s="672"/>
      <c r="AD9" s="672"/>
      <c r="AE9" s="673"/>
      <c r="AF9" s="668">
        <v>214</v>
      </c>
      <c r="AG9" s="669"/>
      <c r="AH9" s="669"/>
      <c r="AI9" s="669"/>
      <c r="AJ9" s="670"/>
      <c r="AK9" s="713" t="s">
        <v>555</v>
      </c>
      <c r="AL9" s="714"/>
      <c r="AM9" s="714"/>
      <c r="AN9" s="714"/>
      <c r="AO9" s="714"/>
      <c r="AP9" s="714">
        <v>72</v>
      </c>
      <c r="AQ9" s="714"/>
      <c r="AR9" s="714"/>
      <c r="AS9" s="714"/>
      <c r="AT9" s="714"/>
      <c r="AU9" s="715"/>
      <c r="AV9" s="715"/>
      <c r="AW9" s="715"/>
      <c r="AX9" s="715"/>
      <c r="AY9" s="716"/>
      <c r="AZ9" s="214"/>
      <c r="BA9" s="214"/>
      <c r="BB9" s="214"/>
      <c r="BC9" s="214"/>
      <c r="BD9" s="214"/>
      <c r="BE9" s="215"/>
      <c r="BF9" s="215"/>
      <c r="BG9" s="215"/>
      <c r="BH9" s="215"/>
      <c r="BI9" s="215"/>
      <c r="BJ9" s="215"/>
      <c r="BK9" s="215"/>
      <c r="BL9" s="215"/>
      <c r="BM9" s="215"/>
      <c r="BN9" s="215"/>
      <c r="BO9" s="215"/>
      <c r="BP9" s="215"/>
      <c r="BQ9" s="221">
        <v>3</v>
      </c>
      <c r="BR9" s="222"/>
      <c r="BS9" s="623"/>
      <c r="BT9" s="624"/>
      <c r="BU9" s="624"/>
      <c r="BV9" s="624"/>
      <c r="BW9" s="624"/>
      <c r="BX9" s="624"/>
      <c r="BY9" s="624"/>
      <c r="BZ9" s="624"/>
      <c r="CA9" s="624"/>
      <c r="CB9" s="624"/>
      <c r="CC9" s="624"/>
      <c r="CD9" s="624"/>
      <c r="CE9" s="624"/>
      <c r="CF9" s="624"/>
      <c r="CG9" s="645"/>
      <c r="CH9" s="620"/>
      <c r="CI9" s="621"/>
      <c r="CJ9" s="621"/>
      <c r="CK9" s="621"/>
      <c r="CL9" s="622"/>
      <c r="CM9" s="620"/>
      <c r="CN9" s="621"/>
      <c r="CO9" s="621"/>
      <c r="CP9" s="621"/>
      <c r="CQ9" s="622"/>
      <c r="CR9" s="620"/>
      <c r="CS9" s="621"/>
      <c r="CT9" s="621"/>
      <c r="CU9" s="621"/>
      <c r="CV9" s="622"/>
      <c r="CW9" s="620"/>
      <c r="CX9" s="621"/>
      <c r="CY9" s="621"/>
      <c r="CZ9" s="621"/>
      <c r="DA9" s="622"/>
      <c r="DB9" s="620"/>
      <c r="DC9" s="621"/>
      <c r="DD9" s="621"/>
      <c r="DE9" s="621"/>
      <c r="DF9" s="622"/>
      <c r="DG9" s="620"/>
      <c r="DH9" s="621"/>
      <c r="DI9" s="621"/>
      <c r="DJ9" s="621"/>
      <c r="DK9" s="622"/>
      <c r="DL9" s="620"/>
      <c r="DM9" s="621"/>
      <c r="DN9" s="621"/>
      <c r="DO9" s="621"/>
      <c r="DP9" s="622"/>
      <c r="DQ9" s="620"/>
      <c r="DR9" s="621"/>
      <c r="DS9" s="621"/>
      <c r="DT9" s="621"/>
      <c r="DU9" s="622"/>
      <c r="DV9" s="623"/>
      <c r="DW9" s="624"/>
      <c r="DX9" s="624"/>
      <c r="DY9" s="624"/>
      <c r="DZ9" s="625"/>
      <c r="EA9" s="217"/>
    </row>
    <row r="10" spans="1:131" s="218" customFormat="1" ht="26.25" customHeight="1" x14ac:dyDescent="0.2">
      <c r="A10" s="221">
        <v>4</v>
      </c>
      <c r="B10" s="663"/>
      <c r="C10" s="664"/>
      <c r="D10" s="664"/>
      <c r="E10" s="664"/>
      <c r="F10" s="664"/>
      <c r="G10" s="664"/>
      <c r="H10" s="664"/>
      <c r="I10" s="664"/>
      <c r="J10" s="664"/>
      <c r="K10" s="664"/>
      <c r="L10" s="664"/>
      <c r="M10" s="664"/>
      <c r="N10" s="664"/>
      <c r="O10" s="664"/>
      <c r="P10" s="665"/>
      <c r="Q10" s="671"/>
      <c r="R10" s="672"/>
      <c r="S10" s="672"/>
      <c r="T10" s="672"/>
      <c r="U10" s="672"/>
      <c r="V10" s="672"/>
      <c r="W10" s="672"/>
      <c r="X10" s="672"/>
      <c r="Y10" s="672"/>
      <c r="Z10" s="672"/>
      <c r="AA10" s="672"/>
      <c r="AB10" s="672"/>
      <c r="AC10" s="672"/>
      <c r="AD10" s="672"/>
      <c r="AE10" s="673"/>
      <c r="AF10" s="668"/>
      <c r="AG10" s="669"/>
      <c r="AH10" s="669"/>
      <c r="AI10" s="669"/>
      <c r="AJ10" s="670"/>
      <c r="AK10" s="713"/>
      <c r="AL10" s="714"/>
      <c r="AM10" s="714"/>
      <c r="AN10" s="714"/>
      <c r="AO10" s="714"/>
      <c r="AP10" s="714"/>
      <c r="AQ10" s="714"/>
      <c r="AR10" s="714"/>
      <c r="AS10" s="714"/>
      <c r="AT10" s="714"/>
      <c r="AU10" s="715"/>
      <c r="AV10" s="715"/>
      <c r="AW10" s="715"/>
      <c r="AX10" s="715"/>
      <c r="AY10" s="716"/>
      <c r="AZ10" s="214"/>
      <c r="BA10" s="214"/>
      <c r="BB10" s="214"/>
      <c r="BC10" s="214"/>
      <c r="BD10" s="214"/>
      <c r="BE10" s="215"/>
      <c r="BF10" s="215"/>
      <c r="BG10" s="215"/>
      <c r="BH10" s="215"/>
      <c r="BI10" s="215"/>
      <c r="BJ10" s="215"/>
      <c r="BK10" s="215"/>
      <c r="BL10" s="215"/>
      <c r="BM10" s="215"/>
      <c r="BN10" s="215"/>
      <c r="BO10" s="215"/>
      <c r="BP10" s="215"/>
      <c r="BQ10" s="221">
        <v>4</v>
      </c>
      <c r="BR10" s="222"/>
      <c r="BS10" s="623"/>
      <c r="BT10" s="624"/>
      <c r="BU10" s="624"/>
      <c r="BV10" s="624"/>
      <c r="BW10" s="624"/>
      <c r="BX10" s="624"/>
      <c r="BY10" s="624"/>
      <c r="BZ10" s="624"/>
      <c r="CA10" s="624"/>
      <c r="CB10" s="624"/>
      <c r="CC10" s="624"/>
      <c r="CD10" s="624"/>
      <c r="CE10" s="624"/>
      <c r="CF10" s="624"/>
      <c r="CG10" s="645"/>
      <c r="CH10" s="620"/>
      <c r="CI10" s="621"/>
      <c r="CJ10" s="621"/>
      <c r="CK10" s="621"/>
      <c r="CL10" s="622"/>
      <c r="CM10" s="620"/>
      <c r="CN10" s="621"/>
      <c r="CO10" s="621"/>
      <c r="CP10" s="621"/>
      <c r="CQ10" s="622"/>
      <c r="CR10" s="620"/>
      <c r="CS10" s="621"/>
      <c r="CT10" s="621"/>
      <c r="CU10" s="621"/>
      <c r="CV10" s="622"/>
      <c r="CW10" s="620"/>
      <c r="CX10" s="621"/>
      <c r="CY10" s="621"/>
      <c r="CZ10" s="621"/>
      <c r="DA10" s="622"/>
      <c r="DB10" s="620"/>
      <c r="DC10" s="621"/>
      <c r="DD10" s="621"/>
      <c r="DE10" s="621"/>
      <c r="DF10" s="622"/>
      <c r="DG10" s="620"/>
      <c r="DH10" s="621"/>
      <c r="DI10" s="621"/>
      <c r="DJ10" s="621"/>
      <c r="DK10" s="622"/>
      <c r="DL10" s="620"/>
      <c r="DM10" s="621"/>
      <c r="DN10" s="621"/>
      <c r="DO10" s="621"/>
      <c r="DP10" s="622"/>
      <c r="DQ10" s="620"/>
      <c r="DR10" s="621"/>
      <c r="DS10" s="621"/>
      <c r="DT10" s="621"/>
      <c r="DU10" s="622"/>
      <c r="DV10" s="623"/>
      <c r="DW10" s="624"/>
      <c r="DX10" s="624"/>
      <c r="DY10" s="624"/>
      <c r="DZ10" s="625"/>
      <c r="EA10" s="217"/>
    </row>
    <row r="11" spans="1:131" s="218" customFormat="1" ht="26.25" customHeight="1" x14ac:dyDescent="0.2">
      <c r="A11" s="221">
        <v>5</v>
      </c>
      <c r="B11" s="663"/>
      <c r="C11" s="664"/>
      <c r="D11" s="664"/>
      <c r="E11" s="664"/>
      <c r="F11" s="664"/>
      <c r="G11" s="664"/>
      <c r="H11" s="664"/>
      <c r="I11" s="664"/>
      <c r="J11" s="664"/>
      <c r="K11" s="664"/>
      <c r="L11" s="664"/>
      <c r="M11" s="664"/>
      <c r="N11" s="664"/>
      <c r="O11" s="664"/>
      <c r="P11" s="665"/>
      <c r="Q11" s="671"/>
      <c r="R11" s="672"/>
      <c r="S11" s="672"/>
      <c r="T11" s="672"/>
      <c r="U11" s="672"/>
      <c r="V11" s="672"/>
      <c r="W11" s="672"/>
      <c r="X11" s="672"/>
      <c r="Y11" s="672"/>
      <c r="Z11" s="672"/>
      <c r="AA11" s="672"/>
      <c r="AB11" s="672"/>
      <c r="AC11" s="672"/>
      <c r="AD11" s="672"/>
      <c r="AE11" s="673"/>
      <c r="AF11" s="668"/>
      <c r="AG11" s="669"/>
      <c r="AH11" s="669"/>
      <c r="AI11" s="669"/>
      <c r="AJ11" s="670"/>
      <c r="AK11" s="713"/>
      <c r="AL11" s="714"/>
      <c r="AM11" s="714"/>
      <c r="AN11" s="714"/>
      <c r="AO11" s="714"/>
      <c r="AP11" s="714"/>
      <c r="AQ11" s="714"/>
      <c r="AR11" s="714"/>
      <c r="AS11" s="714"/>
      <c r="AT11" s="714"/>
      <c r="AU11" s="715"/>
      <c r="AV11" s="715"/>
      <c r="AW11" s="715"/>
      <c r="AX11" s="715"/>
      <c r="AY11" s="716"/>
      <c r="AZ11" s="214"/>
      <c r="BA11" s="214"/>
      <c r="BB11" s="214"/>
      <c r="BC11" s="214"/>
      <c r="BD11" s="214"/>
      <c r="BE11" s="215"/>
      <c r="BF11" s="215"/>
      <c r="BG11" s="215"/>
      <c r="BH11" s="215"/>
      <c r="BI11" s="215"/>
      <c r="BJ11" s="215"/>
      <c r="BK11" s="215"/>
      <c r="BL11" s="215"/>
      <c r="BM11" s="215"/>
      <c r="BN11" s="215"/>
      <c r="BO11" s="215"/>
      <c r="BP11" s="215"/>
      <c r="BQ11" s="221">
        <v>5</v>
      </c>
      <c r="BR11" s="222"/>
      <c r="BS11" s="623"/>
      <c r="BT11" s="624"/>
      <c r="BU11" s="624"/>
      <c r="BV11" s="624"/>
      <c r="BW11" s="624"/>
      <c r="BX11" s="624"/>
      <c r="BY11" s="624"/>
      <c r="BZ11" s="624"/>
      <c r="CA11" s="624"/>
      <c r="CB11" s="624"/>
      <c r="CC11" s="624"/>
      <c r="CD11" s="624"/>
      <c r="CE11" s="624"/>
      <c r="CF11" s="624"/>
      <c r="CG11" s="645"/>
      <c r="CH11" s="620"/>
      <c r="CI11" s="621"/>
      <c r="CJ11" s="621"/>
      <c r="CK11" s="621"/>
      <c r="CL11" s="622"/>
      <c r="CM11" s="620"/>
      <c r="CN11" s="621"/>
      <c r="CO11" s="621"/>
      <c r="CP11" s="621"/>
      <c r="CQ11" s="622"/>
      <c r="CR11" s="620"/>
      <c r="CS11" s="621"/>
      <c r="CT11" s="621"/>
      <c r="CU11" s="621"/>
      <c r="CV11" s="622"/>
      <c r="CW11" s="620"/>
      <c r="CX11" s="621"/>
      <c r="CY11" s="621"/>
      <c r="CZ11" s="621"/>
      <c r="DA11" s="622"/>
      <c r="DB11" s="620"/>
      <c r="DC11" s="621"/>
      <c r="DD11" s="621"/>
      <c r="DE11" s="621"/>
      <c r="DF11" s="622"/>
      <c r="DG11" s="620"/>
      <c r="DH11" s="621"/>
      <c r="DI11" s="621"/>
      <c r="DJ11" s="621"/>
      <c r="DK11" s="622"/>
      <c r="DL11" s="620"/>
      <c r="DM11" s="621"/>
      <c r="DN11" s="621"/>
      <c r="DO11" s="621"/>
      <c r="DP11" s="622"/>
      <c r="DQ11" s="620"/>
      <c r="DR11" s="621"/>
      <c r="DS11" s="621"/>
      <c r="DT11" s="621"/>
      <c r="DU11" s="622"/>
      <c r="DV11" s="623"/>
      <c r="DW11" s="624"/>
      <c r="DX11" s="624"/>
      <c r="DY11" s="624"/>
      <c r="DZ11" s="625"/>
      <c r="EA11" s="217"/>
    </row>
    <row r="12" spans="1:131" s="218" customFormat="1" ht="26.25" customHeight="1" x14ac:dyDescent="0.2">
      <c r="A12" s="221">
        <v>6</v>
      </c>
      <c r="B12" s="663"/>
      <c r="C12" s="664"/>
      <c r="D12" s="664"/>
      <c r="E12" s="664"/>
      <c r="F12" s="664"/>
      <c r="G12" s="664"/>
      <c r="H12" s="664"/>
      <c r="I12" s="664"/>
      <c r="J12" s="664"/>
      <c r="K12" s="664"/>
      <c r="L12" s="664"/>
      <c r="M12" s="664"/>
      <c r="N12" s="664"/>
      <c r="O12" s="664"/>
      <c r="P12" s="665"/>
      <c r="Q12" s="671"/>
      <c r="R12" s="672"/>
      <c r="S12" s="672"/>
      <c r="T12" s="672"/>
      <c r="U12" s="672"/>
      <c r="V12" s="672"/>
      <c r="W12" s="672"/>
      <c r="X12" s="672"/>
      <c r="Y12" s="672"/>
      <c r="Z12" s="672"/>
      <c r="AA12" s="672"/>
      <c r="AB12" s="672"/>
      <c r="AC12" s="672"/>
      <c r="AD12" s="672"/>
      <c r="AE12" s="673"/>
      <c r="AF12" s="668"/>
      <c r="AG12" s="669"/>
      <c r="AH12" s="669"/>
      <c r="AI12" s="669"/>
      <c r="AJ12" s="670"/>
      <c r="AK12" s="713"/>
      <c r="AL12" s="714"/>
      <c r="AM12" s="714"/>
      <c r="AN12" s="714"/>
      <c r="AO12" s="714"/>
      <c r="AP12" s="714"/>
      <c r="AQ12" s="714"/>
      <c r="AR12" s="714"/>
      <c r="AS12" s="714"/>
      <c r="AT12" s="714"/>
      <c r="AU12" s="715"/>
      <c r="AV12" s="715"/>
      <c r="AW12" s="715"/>
      <c r="AX12" s="715"/>
      <c r="AY12" s="716"/>
      <c r="AZ12" s="214"/>
      <c r="BA12" s="214"/>
      <c r="BB12" s="214"/>
      <c r="BC12" s="214"/>
      <c r="BD12" s="214"/>
      <c r="BE12" s="215"/>
      <c r="BF12" s="215"/>
      <c r="BG12" s="215"/>
      <c r="BH12" s="215"/>
      <c r="BI12" s="215"/>
      <c r="BJ12" s="215"/>
      <c r="BK12" s="215"/>
      <c r="BL12" s="215"/>
      <c r="BM12" s="215"/>
      <c r="BN12" s="215"/>
      <c r="BO12" s="215"/>
      <c r="BP12" s="215"/>
      <c r="BQ12" s="221">
        <v>6</v>
      </c>
      <c r="BR12" s="222"/>
      <c r="BS12" s="623"/>
      <c r="BT12" s="624"/>
      <c r="BU12" s="624"/>
      <c r="BV12" s="624"/>
      <c r="BW12" s="624"/>
      <c r="BX12" s="624"/>
      <c r="BY12" s="624"/>
      <c r="BZ12" s="624"/>
      <c r="CA12" s="624"/>
      <c r="CB12" s="624"/>
      <c r="CC12" s="624"/>
      <c r="CD12" s="624"/>
      <c r="CE12" s="624"/>
      <c r="CF12" s="624"/>
      <c r="CG12" s="645"/>
      <c r="CH12" s="620"/>
      <c r="CI12" s="621"/>
      <c r="CJ12" s="621"/>
      <c r="CK12" s="621"/>
      <c r="CL12" s="622"/>
      <c r="CM12" s="620"/>
      <c r="CN12" s="621"/>
      <c r="CO12" s="621"/>
      <c r="CP12" s="621"/>
      <c r="CQ12" s="622"/>
      <c r="CR12" s="620"/>
      <c r="CS12" s="621"/>
      <c r="CT12" s="621"/>
      <c r="CU12" s="621"/>
      <c r="CV12" s="622"/>
      <c r="CW12" s="620"/>
      <c r="CX12" s="621"/>
      <c r="CY12" s="621"/>
      <c r="CZ12" s="621"/>
      <c r="DA12" s="622"/>
      <c r="DB12" s="620"/>
      <c r="DC12" s="621"/>
      <c r="DD12" s="621"/>
      <c r="DE12" s="621"/>
      <c r="DF12" s="622"/>
      <c r="DG12" s="620"/>
      <c r="DH12" s="621"/>
      <c r="DI12" s="621"/>
      <c r="DJ12" s="621"/>
      <c r="DK12" s="622"/>
      <c r="DL12" s="620"/>
      <c r="DM12" s="621"/>
      <c r="DN12" s="621"/>
      <c r="DO12" s="621"/>
      <c r="DP12" s="622"/>
      <c r="DQ12" s="620"/>
      <c r="DR12" s="621"/>
      <c r="DS12" s="621"/>
      <c r="DT12" s="621"/>
      <c r="DU12" s="622"/>
      <c r="DV12" s="623"/>
      <c r="DW12" s="624"/>
      <c r="DX12" s="624"/>
      <c r="DY12" s="624"/>
      <c r="DZ12" s="625"/>
      <c r="EA12" s="217"/>
    </row>
    <row r="13" spans="1:131" s="218" customFormat="1" ht="26.25" customHeight="1" x14ac:dyDescent="0.2">
      <c r="A13" s="221">
        <v>7</v>
      </c>
      <c r="B13" s="663"/>
      <c r="C13" s="664"/>
      <c r="D13" s="664"/>
      <c r="E13" s="664"/>
      <c r="F13" s="664"/>
      <c r="G13" s="664"/>
      <c r="H13" s="664"/>
      <c r="I13" s="664"/>
      <c r="J13" s="664"/>
      <c r="K13" s="664"/>
      <c r="L13" s="664"/>
      <c r="M13" s="664"/>
      <c r="N13" s="664"/>
      <c r="O13" s="664"/>
      <c r="P13" s="665"/>
      <c r="Q13" s="671"/>
      <c r="R13" s="672"/>
      <c r="S13" s="672"/>
      <c r="T13" s="672"/>
      <c r="U13" s="672"/>
      <c r="V13" s="672"/>
      <c r="W13" s="672"/>
      <c r="X13" s="672"/>
      <c r="Y13" s="672"/>
      <c r="Z13" s="672"/>
      <c r="AA13" s="672"/>
      <c r="AB13" s="672"/>
      <c r="AC13" s="672"/>
      <c r="AD13" s="672"/>
      <c r="AE13" s="673"/>
      <c r="AF13" s="668"/>
      <c r="AG13" s="669"/>
      <c r="AH13" s="669"/>
      <c r="AI13" s="669"/>
      <c r="AJ13" s="670"/>
      <c r="AK13" s="713"/>
      <c r="AL13" s="714"/>
      <c r="AM13" s="714"/>
      <c r="AN13" s="714"/>
      <c r="AO13" s="714"/>
      <c r="AP13" s="714"/>
      <c r="AQ13" s="714"/>
      <c r="AR13" s="714"/>
      <c r="AS13" s="714"/>
      <c r="AT13" s="714"/>
      <c r="AU13" s="715"/>
      <c r="AV13" s="715"/>
      <c r="AW13" s="715"/>
      <c r="AX13" s="715"/>
      <c r="AY13" s="716"/>
      <c r="AZ13" s="214"/>
      <c r="BA13" s="214"/>
      <c r="BB13" s="214"/>
      <c r="BC13" s="214"/>
      <c r="BD13" s="214"/>
      <c r="BE13" s="215"/>
      <c r="BF13" s="215"/>
      <c r="BG13" s="215"/>
      <c r="BH13" s="215"/>
      <c r="BI13" s="215"/>
      <c r="BJ13" s="215"/>
      <c r="BK13" s="215"/>
      <c r="BL13" s="215"/>
      <c r="BM13" s="215"/>
      <c r="BN13" s="215"/>
      <c r="BO13" s="215"/>
      <c r="BP13" s="215"/>
      <c r="BQ13" s="221">
        <v>7</v>
      </c>
      <c r="BR13" s="222"/>
      <c r="BS13" s="623"/>
      <c r="BT13" s="624"/>
      <c r="BU13" s="624"/>
      <c r="BV13" s="624"/>
      <c r="BW13" s="624"/>
      <c r="BX13" s="624"/>
      <c r="BY13" s="624"/>
      <c r="BZ13" s="624"/>
      <c r="CA13" s="624"/>
      <c r="CB13" s="624"/>
      <c r="CC13" s="624"/>
      <c r="CD13" s="624"/>
      <c r="CE13" s="624"/>
      <c r="CF13" s="624"/>
      <c r="CG13" s="645"/>
      <c r="CH13" s="620"/>
      <c r="CI13" s="621"/>
      <c r="CJ13" s="621"/>
      <c r="CK13" s="621"/>
      <c r="CL13" s="622"/>
      <c r="CM13" s="620"/>
      <c r="CN13" s="621"/>
      <c r="CO13" s="621"/>
      <c r="CP13" s="621"/>
      <c r="CQ13" s="622"/>
      <c r="CR13" s="620"/>
      <c r="CS13" s="621"/>
      <c r="CT13" s="621"/>
      <c r="CU13" s="621"/>
      <c r="CV13" s="622"/>
      <c r="CW13" s="620"/>
      <c r="CX13" s="621"/>
      <c r="CY13" s="621"/>
      <c r="CZ13" s="621"/>
      <c r="DA13" s="622"/>
      <c r="DB13" s="620"/>
      <c r="DC13" s="621"/>
      <c r="DD13" s="621"/>
      <c r="DE13" s="621"/>
      <c r="DF13" s="622"/>
      <c r="DG13" s="620"/>
      <c r="DH13" s="621"/>
      <c r="DI13" s="621"/>
      <c r="DJ13" s="621"/>
      <c r="DK13" s="622"/>
      <c r="DL13" s="620"/>
      <c r="DM13" s="621"/>
      <c r="DN13" s="621"/>
      <c r="DO13" s="621"/>
      <c r="DP13" s="622"/>
      <c r="DQ13" s="620"/>
      <c r="DR13" s="621"/>
      <c r="DS13" s="621"/>
      <c r="DT13" s="621"/>
      <c r="DU13" s="622"/>
      <c r="DV13" s="623"/>
      <c r="DW13" s="624"/>
      <c r="DX13" s="624"/>
      <c r="DY13" s="624"/>
      <c r="DZ13" s="625"/>
      <c r="EA13" s="217"/>
    </row>
    <row r="14" spans="1:131" s="218" customFormat="1" ht="26.25" customHeight="1" x14ac:dyDescent="0.2">
      <c r="A14" s="221">
        <v>8</v>
      </c>
      <c r="B14" s="663"/>
      <c r="C14" s="664"/>
      <c r="D14" s="664"/>
      <c r="E14" s="664"/>
      <c r="F14" s="664"/>
      <c r="G14" s="664"/>
      <c r="H14" s="664"/>
      <c r="I14" s="664"/>
      <c r="J14" s="664"/>
      <c r="K14" s="664"/>
      <c r="L14" s="664"/>
      <c r="M14" s="664"/>
      <c r="N14" s="664"/>
      <c r="O14" s="664"/>
      <c r="P14" s="665"/>
      <c r="Q14" s="671"/>
      <c r="R14" s="672"/>
      <c r="S14" s="672"/>
      <c r="T14" s="672"/>
      <c r="U14" s="672"/>
      <c r="V14" s="672"/>
      <c r="W14" s="672"/>
      <c r="X14" s="672"/>
      <c r="Y14" s="672"/>
      <c r="Z14" s="672"/>
      <c r="AA14" s="672"/>
      <c r="AB14" s="672"/>
      <c r="AC14" s="672"/>
      <c r="AD14" s="672"/>
      <c r="AE14" s="673"/>
      <c r="AF14" s="668"/>
      <c r="AG14" s="669"/>
      <c r="AH14" s="669"/>
      <c r="AI14" s="669"/>
      <c r="AJ14" s="670"/>
      <c r="AK14" s="713"/>
      <c r="AL14" s="714"/>
      <c r="AM14" s="714"/>
      <c r="AN14" s="714"/>
      <c r="AO14" s="714"/>
      <c r="AP14" s="714"/>
      <c r="AQ14" s="714"/>
      <c r="AR14" s="714"/>
      <c r="AS14" s="714"/>
      <c r="AT14" s="714"/>
      <c r="AU14" s="715"/>
      <c r="AV14" s="715"/>
      <c r="AW14" s="715"/>
      <c r="AX14" s="715"/>
      <c r="AY14" s="716"/>
      <c r="AZ14" s="214"/>
      <c r="BA14" s="214"/>
      <c r="BB14" s="214"/>
      <c r="BC14" s="214"/>
      <c r="BD14" s="214"/>
      <c r="BE14" s="215"/>
      <c r="BF14" s="215"/>
      <c r="BG14" s="215"/>
      <c r="BH14" s="215"/>
      <c r="BI14" s="215"/>
      <c r="BJ14" s="215"/>
      <c r="BK14" s="215"/>
      <c r="BL14" s="215"/>
      <c r="BM14" s="215"/>
      <c r="BN14" s="215"/>
      <c r="BO14" s="215"/>
      <c r="BP14" s="215"/>
      <c r="BQ14" s="221">
        <v>8</v>
      </c>
      <c r="BR14" s="222"/>
      <c r="BS14" s="623"/>
      <c r="BT14" s="624"/>
      <c r="BU14" s="624"/>
      <c r="BV14" s="624"/>
      <c r="BW14" s="624"/>
      <c r="BX14" s="624"/>
      <c r="BY14" s="624"/>
      <c r="BZ14" s="624"/>
      <c r="CA14" s="624"/>
      <c r="CB14" s="624"/>
      <c r="CC14" s="624"/>
      <c r="CD14" s="624"/>
      <c r="CE14" s="624"/>
      <c r="CF14" s="624"/>
      <c r="CG14" s="645"/>
      <c r="CH14" s="620"/>
      <c r="CI14" s="621"/>
      <c r="CJ14" s="621"/>
      <c r="CK14" s="621"/>
      <c r="CL14" s="622"/>
      <c r="CM14" s="620"/>
      <c r="CN14" s="621"/>
      <c r="CO14" s="621"/>
      <c r="CP14" s="621"/>
      <c r="CQ14" s="622"/>
      <c r="CR14" s="620"/>
      <c r="CS14" s="621"/>
      <c r="CT14" s="621"/>
      <c r="CU14" s="621"/>
      <c r="CV14" s="622"/>
      <c r="CW14" s="620"/>
      <c r="CX14" s="621"/>
      <c r="CY14" s="621"/>
      <c r="CZ14" s="621"/>
      <c r="DA14" s="622"/>
      <c r="DB14" s="620"/>
      <c r="DC14" s="621"/>
      <c r="DD14" s="621"/>
      <c r="DE14" s="621"/>
      <c r="DF14" s="622"/>
      <c r="DG14" s="620"/>
      <c r="DH14" s="621"/>
      <c r="DI14" s="621"/>
      <c r="DJ14" s="621"/>
      <c r="DK14" s="622"/>
      <c r="DL14" s="620"/>
      <c r="DM14" s="621"/>
      <c r="DN14" s="621"/>
      <c r="DO14" s="621"/>
      <c r="DP14" s="622"/>
      <c r="DQ14" s="620"/>
      <c r="DR14" s="621"/>
      <c r="DS14" s="621"/>
      <c r="DT14" s="621"/>
      <c r="DU14" s="622"/>
      <c r="DV14" s="623"/>
      <c r="DW14" s="624"/>
      <c r="DX14" s="624"/>
      <c r="DY14" s="624"/>
      <c r="DZ14" s="625"/>
      <c r="EA14" s="217"/>
    </row>
    <row r="15" spans="1:131" s="218" customFormat="1" ht="26.25" customHeight="1" x14ac:dyDescent="0.2">
      <c r="A15" s="221">
        <v>9</v>
      </c>
      <c r="B15" s="663"/>
      <c r="C15" s="664"/>
      <c r="D15" s="664"/>
      <c r="E15" s="664"/>
      <c r="F15" s="664"/>
      <c r="G15" s="664"/>
      <c r="H15" s="664"/>
      <c r="I15" s="664"/>
      <c r="J15" s="664"/>
      <c r="K15" s="664"/>
      <c r="L15" s="664"/>
      <c r="M15" s="664"/>
      <c r="N15" s="664"/>
      <c r="O15" s="664"/>
      <c r="P15" s="665"/>
      <c r="Q15" s="671"/>
      <c r="R15" s="672"/>
      <c r="S15" s="672"/>
      <c r="T15" s="672"/>
      <c r="U15" s="672"/>
      <c r="V15" s="672"/>
      <c r="W15" s="672"/>
      <c r="X15" s="672"/>
      <c r="Y15" s="672"/>
      <c r="Z15" s="672"/>
      <c r="AA15" s="672"/>
      <c r="AB15" s="672"/>
      <c r="AC15" s="672"/>
      <c r="AD15" s="672"/>
      <c r="AE15" s="673"/>
      <c r="AF15" s="668"/>
      <c r="AG15" s="669"/>
      <c r="AH15" s="669"/>
      <c r="AI15" s="669"/>
      <c r="AJ15" s="670"/>
      <c r="AK15" s="713"/>
      <c r="AL15" s="714"/>
      <c r="AM15" s="714"/>
      <c r="AN15" s="714"/>
      <c r="AO15" s="714"/>
      <c r="AP15" s="714"/>
      <c r="AQ15" s="714"/>
      <c r="AR15" s="714"/>
      <c r="AS15" s="714"/>
      <c r="AT15" s="714"/>
      <c r="AU15" s="715"/>
      <c r="AV15" s="715"/>
      <c r="AW15" s="715"/>
      <c r="AX15" s="715"/>
      <c r="AY15" s="716"/>
      <c r="AZ15" s="214"/>
      <c r="BA15" s="214"/>
      <c r="BB15" s="214"/>
      <c r="BC15" s="214"/>
      <c r="BD15" s="214"/>
      <c r="BE15" s="215"/>
      <c r="BF15" s="215"/>
      <c r="BG15" s="215"/>
      <c r="BH15" s="215"/>
      <c r="BI15" s="215"/>
      <c r="BJ15" s="215"/>
      <c r="BK15" s="215"/>
      <c r="BL15" s="215"/>
      <c r="BM15" s="215"/>
      <c r="BN15" s="215"/>
      <c r="BO15" s="215"/>
      <c r="BP15" s="215"/>
      <c r="BQ15" s="221">
        <v>9</v>
      </c>
      <c r="BR15" s="222"/>
      <c r="BS15" s="623"/>
      <c r="BT15" s="624"/>
      <c r="BU15" s="624"/>
      <c r="BV15" s="624"/>
      <c r="BW15" s="624"/>
      <c r="BX15" s="624"/>
      <c r="BY15" s="624"/>
      <c r="BZ15" s="624"/>
      <c r="CA15" s="624"/>
      <c r="CB15" s="624"/>
      <c r="CC15" s="624"/>
      <c r="CD15" s="624"/>
      <c r="CE15" s="624"/>
      <c r="CF15" s="624"/>
      <c r="CG15" s="645"/>
      <c r="CH15" s="620"/>
      <c r="CI15" s="621"/>
      <c r="CJ15" s="621"/>
      <c r="CK15" s="621"/>
      <c r="CL15" s="622"/>
      <c r="CM15" s="620"/>
      <c r="CN15" s="621"/>
      <c r="CO15" s="621"/>
      <c r="CP15" s="621"/>
      <c r="CQ15" s="622"/>
      <c r="CR15" s="620"/>
      <c r="CS15" s="621"/>
      <c r="CT15" s="621"/>
      <c r="CU15" s="621"/>
      <c r="CV15" s="622"/>
      <c r="CW15" s="620"/>
      <c r="CX15" s="621"/>
      <c r="CY15" s="621"/>
      <c r="CZ15" s="621"/>
      <c r="DA15" s="622"/>
      <c r="DB15" s="620"/>
      <c r="DC15" s="621"/>
      <c r="DD15" s="621"/>
      <c r="DE15" s="621"/>
      <c r="DF15" s="622"/>
      <c r="DG15" s="620"/>
      <c r="DH15" s="621"/>
      <c r="DI15" s="621"/>
      <c r="DJ15" s="621"/>
      <c r="DK15" s="622"/>
      <c r="DL15" s="620"/>
      <c r="DM15" s="621"/>
      <c r="DN15" s="621"/>
      <c r="DO15" s="621"/>
      <c r="DP15" s="622"/>
      <c r="DQ15" s="620"/>
      <c r="DR15" s="621"/>
      <c r="DS15" s="621"/>
      <c r="DT15" s="621"/>
      <c r="DU15" s="622"/>
      <c r="DV15" s="623"/>
      <c r="DW15" s="624"/>
      <c r="DX15" s="624"/>
      <c r="DY15" s="624"/>
      <c r="DZ15" s="625"/>
      <c r="EA15" s="217"/>
    </row>
    <row r="16" spans="1:131" s="218" customFormat="1" ht="26.25" customHeight="1" x14ac:dyDescent="0.2">
      <c r="A16" s="221">
        <v>10</v>
      </c>
      <c r="B16" s="663"/>
      <c r="C16" s="664"/>
      <c r="D16" s="664"/>
      <c r="E16" s="664"/>
      <c r="F16" s="664"/>
      <c r="G16" s="664"/>
      <c r="H16" s="664"/>
      <c r="I16" s="664"/>
      <c r="J16" s="664"/>
      <c r="K16" s="664"/>
      <c r="L16" s="664"/>
      <c r="M16" s="664"/>
      <c r="N16" s="664"/>
      <c r="O16" s="664"/>
      <c r="P16" s="665"/>
      <c r="Q16" s="671"/>
      <c r="R16" s="672"/>
      <c r="S16" s="672"/>
      <c r="T16" s="672"/>
      <c r="U16" s="672"/>
      <c r="V16" s="672"/>
      <c r="W16" s="672"/>
      <c r="X16" s="672"/>
      <c r="Y16" s="672"/>
      <c r="Z16" s="672"/>
      <c r="AA16" s="672"/>
      <c r="AB16" s="672"/>
      <c r="AC16" s="672"/>
      <c r="AD16" s="672"/>
      <c r="AE16" s="673"/>
      <c r="AF16" s="668"/>
      <c r="AG16" s="669"/>
      <c r="AH16" s="669"/>
      <c r="AI16" s="669"/>
      <c r="AJ16" s="670"/>
      <c r="AK16" s="713"/>
      <c r="AL16" s="714"/>
      <c r="AM16" s="714"/>
      <c r="AN16" s="714"/>
      <c r="AO16" s="714"/>
      <c r="AP16" s="714"/>
      <c r="AQ16" s="714"/>
      <c r="AR16" s="714"/>
      <c r="AS16" s="714"/>
      <c r="AT16" s="714"/>
      <c r="AU16" s="715"/>
      <c r="AV16" s="715"/>
      <c r="AW16" s="715"/>
      <c r="AX16" s="715"/>
      <c r="AY16" s="716"/>
      <c r="AZ16" s="214"/>
      <c r="BA16" s="214"/>
      <c r="BB16" s="214"/>
      <c r="BC16" s="214"/>
      <c r="BD16" s="214"/>
      <c r="BE16" s="215"/>
      <c r="BF16" s="215"/>
      <c r="BG16" s="215"/>
      <c r="BH16" s="215"/>
      <c r="BI16" s="215"/>
      <c r="BJ16" s="215"/>
      <c r="BK16" s="215"/>
      <c r="BL16" s="215"/>
      <c r="BM16" s="215"/>
      <c r="BN16" s="215"/>
      <c r="BO16" s="215"/>
      <c r="BP16" s="215"/>
      <c r="BQ16" s="221">
        <v>10</v>
      </c>
      <c r="BR16" s="222"/>
      <c r="BS16" s="623"/>
      <c r="BT16" s="624"/>
      <c r="BU16" s="624"/>
      <c r="BV16" s="624"/>
      <c r="BW16" s="624"/>
      <c r="BX16" s="624"/>
      <c r="BY16" s="624"/>
      <c r="BZ16" s="624"/>
      <c r="CA16" s="624"/>
      <c r="CB16" s="624"/>
      <c r="CC16" s="624"/>
      <c r="CD16" s="624"/>
      <c r="CE16" s="624"/>
      <c r="CF16" s="624"/>
      <c r="CG16" s="645"/>
      <c r="CH16" s="620"/>
      <c r="CI16" s="621"/>
      <c r="CJ16" s="621"/>
      <c r="CK16" s="621"/>
      <c r="CL16" s="622"/>
      <c r="CM16" s="620"/>
      <c r="CN16" s="621"/>
      <c r="CO16" s="621"/>
      <c r="CP16" s="621"/>
      <c r="CQ16" s="622"/>
      <c r="CR16" s="620"/>
      <c r="CS16" s="621"/>
      <c r="CT16" s="621"/>
      <c r="CU16" s="621"/>
      <c r="CV16" s="622"/>
      <c r="CW16" s="620"/>
      <c r="CX16" s="621"/>
      <c r="CY16" s="621"/>
      <c r="CZ16" s="621"/>
      <c r="DA16" s="622"/>
      <c r="DB16" s="620"/>
      <c r="DC16" s="621"/>
      <c r="DD16" s="621"/>
      <c r="DE16" s="621"/>
      <c r="DF16" s="622"/>
      <c r="DG16" s="620"/>
      <c r="DH16" s="621"/>
      <c r="DI16" s="621"/>
      <c r="DJ16" s="621"/>
      <c r="DK16" s="622"/>
      <c r="DL16" s="620"/>
      <c r="DM16" s="621"/>
      <c r="DN16" s="621"/>
      <c r="DO16" s="621"/>
      <c r="DP16" s="622"/>
      <c r="DQ16" s="620"/>
      <c r="DR16" s="621"/>
      <c r="DS16" s="621"/>
      <c r="DT16" s="621"/>
      <c r="DU16" s="622"/>
      <c r="DV16" s="623"/>
      <c r="DW16" s="624"/>
      <c r="DX16" s="624"/>
      <c r="DY16" s="624"/>
      <c r="DZ16" s="625"/>
      <c r="EA16" s="217"/>
    </row>
    <row r="17" spans="1:131" s="218" customFormat="1" ht="26.25" customHeight="1" x14ac:dyDescent="0.2">
      <c r="A17" s="221">
        <v>11</v>
      </c>
      <c r="B17" s="663"/>
      <c r="C17" s="664"/>
      <c r="D17" s="664"/>
      <c r="E17" s="664"/>
      <c r="F17" s="664"/>
      <c r="G17" s="664"/>
      <c r="H17" s="664"/>
      <c r="I17" s="664"/>
      <c r="J17" s="664"/>
      <c r="K17" s="664"/>
      <c r="L17" s="664"/>
      <c r="M17" s="664"/>
      <c r="N17" s="664"/>
      <c r="O17" s="664"/>
      <c r="P17" s="665"/>
      <c r="Q17" s="671"/>
      <c r="R17" s="672"/>
      <c r="S17" s="672"/>
      <c r="T17" s="672"/>
      <c r="U17" s="672"/>
      <c r="V17" s="672"/>
      <c r="W17" s="672"/>
      <c r="X17" s="672"/>
      <c r="Y17" s="672"/>
      <c r="Z17" s="672"/>
      <c r="AA17" s="672"/>
      <c r="AB17" s="672"/>
      <c r="AC17" s="672"/>
      <c r="AD17" s="672"/>
      <c r="AE17" s="673"/>
      <c r="AF17" s="668"/>
      <c r="AG17" s="669"/>
      <c r="AH17" s="669"/>
      <c r="AI17" s="669"/>
      <c r="AJ17" s="670"/>
      <c r="AK17" s="713"/>
      <c r="AL17" s="714"/>
      <c r="AM17" s="714"/>
      <c r="AN17" s="714"/>
      <c r="AO17" s="714"/>
      <c r="AP17" s="714"/>
      <c r="AQ17" s="714"/>
      <c r="AR17" s="714"/>
      <c r="AS17" s="714"/>
      <c r="AT17" s="714"/>
      <c r="AU17" s="715"/>
      <c r="AV17" s="715"/>
      <c r="AW17" s="715"/>
      <c r="AX17" s="715"/>
      <c r="AY17" s="716"/>
      <c r="AZ17" s="214"/>
      <c r="BA17" s="214"/>
      <c r="BB17" s="214"/>
      <c r="BC17" s="214"/>
      <c r="BD17" s="214"/>
      <c r="BE17" s="215"/>
      <c r="BF17" s="215"/>
      <c r="BG17" s="215"/>
      <c r="BH17" s="215"/>
      <c r="BI17" s="215"/>
      <c r="BJ17" s="215"/>
      <c r="BK17" s="215"/>
      <c r="BL17" s="215"/>
      <c r="BM17" s="215"/>
      <c r="BN17" s="215"/>
      <c r="BO17" s="215"/>
      <c r="BP17" s="215"/>
      <c r="BQ17" s="221">
        <v>11</v>
      </c>
      <c r="BR17" s="222"/>
      <c r="BS17" s="623"/>
      <c r="BT17" s="624"/>
      <c r="BU17" s="624"/>
      <c r="BV17" s="624"/>
      <c r="BW17" s="624"/>
      <c r="BX17" s="624"/>
      <c r="BY17" s="624"/>
      <c r="BZ17" s="624"/>
      <c r="CA17" s="624"/>
      <c r="CB17" s="624"/>
      <c r="CC17" s="624"/>
      <c r="CD17" s="624"/>
      <c r="CE17" s="624"/>
      <c r="CF17" s="624"/>
      <c r="CG17" s="645"/>
      <c r="CH17" s="620"/>
      <c r="CI17" s="621"/>
      <c r="CJ17" s="621"/>
      <c r="CK17" s="621"/>
      <c r="CL17" s="622"/>
      <c r="CM17" s="620"/>
      <c r="CN17" s="621"/>
      <c r="CO17" s="621"/>
      <c r="CP17" s="621"/>
      <c r="CQ17" s="622"/>
      <c r="CR17" s="620"/>
      <c r="CS17" s="621"/>
      <c r="CT17" s="621"/>
      <c r="CU17" s="621"/>
      <c r="CV17" s="622"/>
      <c r="CW17" s="620"/>
      <c r="CX17" s="621"/>
      <c r="CY17" s="621"/>
      <c r="CZ17" s="621"/>
      <c r="DA17" s="622"/>
      <c r="DB17" s="620"/>
      <c r="DC17" s="621"/>
      <c r="DD17" s="621"/>
      <c r="DE17" s="621"/>
      <c r="DF17" s="622"/>
      <c r="DG17" s="620"/>
      <c r="DH17" s="621"/>
      <c r="DI17" s="621"/>
      <c r="DJ17" s="621"/>
      <c r="DK17" s="622"/>
      <c r="DL17" s="620"/>
      <c r="DM17" s="621"/>
      <c r="DN17" s="621"/>
      <c r="DO17" s="621"/>
      <c r="DP17" s="622"/>
      <c r="DQ17" s="620"/>
      <c r="DR17" s="621"/>
      <c r="DS17" s="621"/>
      <c r="DT17" s="621"/>
      <c r="DU17" s="622"/>
      <c r="DV17" s="623"/>
      <c r="DW17" s="624"/>
      <c r="DX17" s="624"/>
      <c r="DY17" s="624"/>
      <c r="DZ17" s="625"/>
      <c r="EA17" s="217"/>
    </row>
    <row r="18" spans="1:131" s="218" customFormat="1" ht="26.25" customHeight="1" x14ac:dyDescent="0.2">
      <c r="A18" s="221">
        <v>12</v>
      </c>
      <c r="B18" s="663"/>
      <c r="C18" s="664"/>
      <c r="D18" s="664"/>
      <c r="E18" s="664"/>
      <c r="F18" s="664"/>
      <c r="G18" s="664"/>
      <c r="H18" s="664"/>
      <c r="I18" s="664"/>
      <c r="J18" s="664"/>
      <c r="K18" s="664"/>
      <c r="L18" s="664"/>
      <c r="M18" s="664"/>
      <c r="N18" s="664"/>
      <c r="O18" s="664"/>
      <c r="P18" s="665"/>
      <c r="Q18" s="671"/>
      <c r="R18" s="672"/>
      <c r="S18" s="672"/>
      <c r="T18" s="672"/>
      <c r="U18" s="672"/>
      <c r="V18" s="672"/>
      <c r="W18" s="672"/>
      <c r="X18" s="672"/>
      <c r="Y18" s="672"/>
      <c r="Z18" s="672"/>
      <c r="AA18" s="672"/>
      <c r="AB18" s="672"/>
      <c r="AC18" s="672"/>
      <c r="AD18" s="672"/>
      <c r="AE18" s="673"/>
      <c r="AF18" s="668"/>
      <c r="AG18" s="669"/>
      <c r="AH18" s="669"/>
      <c r="AI18" s="669"/>
      <c r="AJ18" s="670"/>
      <c r="AK18" s="713"/>
      <c r="AL18" s="714"/>
      <c r="AM18" s="714"/>
      <c r="AN18" s="714"/>
      <c r="AO18" s="714"/>
      <c r="AP18" s="714"/>
      <c r="AQ18" s="714"/>
      <c r="AR18" s="714"/>
      <c r="AS18" s="714"/>
      <c r="AT18" s="714"/>
      <c r="AU18" s="715"/>
      <c r="AV18" s="715"/>
      <c r="AW18" s="715"/>
      <c r="AX18" s="715"/>
      <c r="AY18" s="716"/>
      <c r="AZ18" s="214"/>
      <c r="BA18" s="214"/>
      <c r="BB18" s="214"/>
      <c r="BC18" s="214"/>
      <c r="BD18" s="214"/>
      <c r="BE18" s="215"/>
      <c r="BF18" s="215"/>
      <c r="BG18" s="215"/>
      <c r="BH18" s="215"/>
      <c r="BI18" s="215"/>
      <c r="BJ18" s="215"/>
      <c r="BK18" s="215"/>
      <c r="BL18" s="215"/>
      <c r="BM18" s="215"/>
      <c r="BN18" s="215"/>
      <c r="BO18" s="215"/>
      <c r="BP18" s="215"/>
      <c r="BQ18" s="221">
        <v>12</v>
      </c>
      <c r="BR18" s="222"/>
      <c r="BS18" s="623"/>
      <c r="BT18" s="624"/>
      <c r="BU18" s="624"/>
      <c r="BV18" s="624"/>
      <c r="BW18" s="624"/>
      <c r="BX18" s="624"/>
      <c r="BY18" s="624"/>
      <c r="BZ18" s="624"/>
      <c r="CA18" s="624"/>
      <c r="CB18" s="624"/>
      <c r="CC18" s="624"/>
      <c r="CD18" s="624"/>
      <c r="CE18" s="624"/>
      <c r="CF18" s="624"/>
      <c r="CG18" s="645"/>
      <c r="CH18" s="620"/>
      <c r="CI18" s="621"/>
      <c r="CJ18" s="621"/>
      <c r="CK18" s="621"/>
      <c r="CL18" s="622"/>
      <c r="CM18" s="620"/>
      <c r="CN18" s="621"/>
      <c r="CO18" s="621"/>
      <c r="CP18" s="621"/>
      <c r="CQ18" s="622"/>
      <c r="CR18" s="620"/>
      <c r="CS18" s="621"/>
      <c r="CT18" s="621"/>
      <c r="CU18" s="621"/>
      <c r="CV18" s="622"/>
      <c r="CW18" s="620"/>
      <c r="CX18" s="621"/>
      <c r="CY18" s="621"/>
      <c r="CZ18" s="621"/>
      <c r="DA18" s="622"/>
      <c r="DB18" s="620"/>
      <c r="DC18" s="621"/>
      <c r="DD18" s="621"/>
      <c r="DE18" s="621"/>
      <c r="DF18" s="622"/>
      <c r="DG18" s="620"/>
      <c r="DH18" s="621"/>
      <c r="DI18" s="621"/>
      <c r="DJ18" s="621"/>
      <c r="DK18" s="622"/>
      <c r="DL18" s="620"/>
      <c r="DM18" s="621"/>
      <c r="DN18" s="621"/>
      <c r="DO18" s="621"/>
      <c r="DP18" s="622"/>
      <c r="DQ18" s="620"/>
      <c r="DR18" s="621"/>
      <c r="DS18" s="621"/>
      <c r="DT18" s="621"/>
      <c r="DU18" s="622"/>
      <c r="DV18" s="623"/>
      <c r="DW18" s="624"/>
      <c r="DX18" s="624"/>
      <c r="DY18" s="624"/>
      <c r="DZ18" s="625"/>
      <c r="EA18" s="217"/>
    </row>
    <row r="19" spans="1:131" s="218" customFormat="1" ht="26.25" customHeight="1" x14ac:dyDescent="0.2">
      <c r="A19" s="221">
        <v>13</v>
      </c>
      <c r="B19" s="663"/>
      <c r="C19" s="664"/>
      <c r="D19" s="664"/>
      <c r="E19" s="664"/>
      <c r="F19" s="664"/>
      <c r="G19" s="664"/>
      <c r="H19" s="664"/>
      <c r="I19" s="664"/>
      <c r="J19" s="664"/>
      <c r="K19" s="664"/>
      <c r="L19" s="664"/>
      <c r="M19" s="664"/>
      <c r="N19" s="664"/>
      <c r="O19" s="664"/>
      <c r="P19" s="665"/>
      <c r="Q19" s="671"/>
      <c r="R19" s="672"/>
      <c r="S19" s="672"/>
      <c r="T19" s="672"/>
      <c r="U19" s="672"/>
      <c r="V19" s="672"/>
      <c r="W19" s="672"/>
      <c r="X19" s="672"/>
      <c r="Y19" s="672"/>
      <c r="Z19" s="672"/>
      <c r="AA19" s="672"/>
      <c r="AB19" s="672"/>
      <c r="AC19" s="672"/>
      <c r="AD19" s="672"/>
      <c r="AE19" s="673"/>
      <c r="AF19" s="668"/>
      <c r="AG19" s="669"/>
      <c r="AH19" s="669"/>
      <c r="AI19" s="669"/>
      <c r="AJ19" s="670"/>
      <c r="AK19" s="713"/>
      <c r="AL19" s="714"/>
      <c r="AM19" s="714"/>
      <c r="AN19" s="714"/>
      <c r="AO19" s="714"/>
      <c r="AP19" s="714"/>
      <c r="AQ19" s="714"/>
      <c r="AR19" s="714"/>
      <c r="AS19" s="714"/>
      <c r="AT19" s="714"/>
      <c r="AU19" s="715"/>
      <c r="AV19" s="715"/>
      <c r="AW19" s="715"/>
      <c r="AX19" s="715"/>
      <c r="AY19" s="716"/>
      <c r="AZ19" s="214"/>
      <c r="BA19" s="214"/>
      <c r="BB19" s="214"/>
      <c r="BC19" s="214"/>
      <c r="BD19" s="214"/>
      <c r="BE19" s="215"/>
      <c r="BF19" s="215"/>
      <c r="BG19" s="215"/>
      <c r="BH19" s="215"/>
      <c r="BI19" s="215"/>
      <c r="BJ19" s="215"/>
      <c r="BK19" s="215"/>
      <c r="BL19" s="215"/>
      <c r="BM19" s="215"/>
      <c r="BN19" s="215"/>
      <c r="BO19" s="215"/>
      <c r="BP19" s="215"/>
      <c r="BQ19" s="221">
        <v>13</v>
      </c>
      <c r="BR19" s="222"/>
      <c r="BS19" s="623"/>
      <c r="BT19" s="624"/>
      <c r="BU19" s="624"/>
      <c r="BV19" s="624"/>
      <c r="BW19" s="624"/>
      <c r="BX19" s="624"/>
      <c r="BY19" s="624"/>
      <c r="BZ19" s="624"/>
      <c r="CA19" s="624"/>
      <c r="CB19" s="624"/>
      <c r="CC19" s="624"/>
      <c r="CD19" s="624"/>
      <c r="CE19" s="624"/>
      <c r="CF19" s="624"/>
      <c r="CG19" s="645"/>
      <c r="CH19" s="620"/>
      <c r="CI19" s="621"/>
      <c r="CJ19" s="621"/>
      <c r="CK19" s="621"/>
      <c r="CL19" s="622"/>
      <c r="CM19" s="620"/>
      <c r="CN19" s="621"/>
      <c r="CO19" s="621"/>
      <c r="CP19" s="621"/>
      <c r="CQ19" s="622"/>
      <c r="CR19" s="620"/>
      <c r="CS19" s="621"/>
      <c r="CT19" s="621"/>
      <c r="CU19" s="621"/>
      <c r="CV19" s="622"/>
      <c r="CW19" s="620"/>
      <c r="CX19" s="621"/>
      <c r="CY19" s="621"/>
      <c r="CZ19" s="621"/>
      <c r="DA19" s="622"/>
      <c r="DB19" s="620"/>
      <c r="DC19" s="621"/>
      <c r="DD19" s="621"/>
      <c r="DE19" s="621"/>
      <c r="DF19" s="622"/>
      <c r="DG19" s="620"/>
      <c r="DH19" s="621"/>
      <c r="DI19" s="621"/>
      <c r="DJ19" s="621"/>
      <c r="DK19" s="622"/>
      <c r="DL19" s="620"/>
      <c r="DM19" s="621"/>
      <c r="DN19" s="621"/>
      <c r="DO19" s="621"/>
      <c r="DP19" s="622"/>
      <c r="DQ19" s="620"/>
      <c r="DR19" s="621"/>
      <c r="DS19" s="621"/>
      <c r="DT19" s="621"/>
      <c r="DU19" s="622"/>
      <c r="DV19" s="623"/>
      <c r="DW19" s="624"/>
      <c r="DX19" s="624"/>
      <c r="DY19" s="624"/>
      <c r="DZ19" s="625"/>
      <c r="EA19" s="217"/>
    </row>
    <row r="20" spans="1:131" s="218" customFormat="1" ht="26.25" customHeight="1" x14ac:dyDescent="0.2">
      <c r="A20" s="221">
        <v>14</v>
      </c>
      <c r="B20" s="663"/>
      <c r="C20" s="664"/>
      <c r="D20" s="664"/>
      <c r="E20" s="664"/>
      <c r="F20" s="664"/>
      <c r="G20" s="664"/>
      <c r="H20" s="664"/>
      <c r="I20" s="664"/>
      <c r="J20" s="664"/>
      <c r="K20" s="664"/>
      <c r="L20" s="664"/>
      <c r="M20" s="664"/>
      <c r="N20" s="664"/>
      <c r="O20" s="664"/>
      <c r="P20" s="665"/>
      <c r="Q20" s="671"/>
      <c r="R20" s="672"/>
      <c r="S20" s="672"/>
      <c r="T20" s="672"/>
      <c r="U20" s="672"/>
      <c r="V20" s="672"/>
      <c r="W20" s="672"/>
      <c r="X20" s="672"/>
      <c r="Y20" s="672"/>
      <c r="Z20" s="672"/>
      <c r="AA20" s="672"/>
      <c r="AB20" s="672"/>
      <c r="AC20" s="672"/>
      <c r="AD20" s="672"/>
      <c r="AE20" s="673"/>
      <c r="AF20" s="668"/>
      <c r="AG20" s="669"/>
      <c r="AH20" s="669"/>
      <c r="AI20" s="669"/>
      <c r="AJ20" s="670"/>
      <c r="AK20" s="713"/>
      <c r="AL20" s="714"/>
      <c r="AM20" s="714"/>
      <c r="AN20" s="714"/>
      <c r="AO20" s="714"/>
      <c r="AP20" s="714"/>
      <c r="AQ20" s="714"/>
      <c r="AR20" s="714"/>
      <c r="AS20" s="714"/>
      <c r="AT20" s="714"/>
      <c r="AU20" s="715"/>
      <c r="AV20" s="715"/>
      <c r="AW20" s="715"/>
      <c r="AX20" s="715"/>
      <c r="AY20" s="716"/>
      <c r="AZ20" s="214"/>
      <c r="BA20" s="214"/>
      <c r="BB20" s="214"/>
      <c r="BC20" s="214"/>
      <c r="BD20" s="214"/>
      <c r="BE20" s="215"/>
      <c r="BF20" s="215"/>
      <c r="BG20" s="215"/>
      <c r="BH20" s="215"/>
      <c r="BI20" s="215"/>
      <c r="BJ20" s="215"/>
      <c r="BK20" s="215"/>
      <c r="BL20" s="215"/>
      <c r="BM20" s="215"/>
      <c r="BN20" s="215"/>
      <c r="BO20" s="215"/>
      <c r="BP20" s="215"/>
      <c r="BQ20" s="221">
        <v>14</v>
      </c>
      <c r="BR20" s="222"/>
      <c r="BS20" s="623"/>
      <c r="BT20" s="624"/>
      <c r="BU20" s="624"/>
      <c r="BV20" s="624"/>
      <c r="BW20" s="624"/>
      <c r="BX20" s="624"/>
      <c r="BY20" s="624"/>
      <c r="BZ20" s="624"/>
      <c r="CA20" s="624"/>
      <c r="CB20" s="624"/>
      <c r="CC20" s="624"/>
      <c r="CD20" s="624"/>
      <c r="CE20" s="624"/>
      <c r="CF20" s="624"/>
      <c r="CG20" s="645"/>
      <c r="CH20" s="620"/>
      <c r="CI20" s="621"/>
      <c r="CJ20" s="621"/>
      <c r="CK20" s="621"/>
      <c r="CL20" s="622"/>
      <c r="CM20" s="620"/>
      <c r="CN20" s="621"/>
      <c r="CO20" s="621"/>
      <c r="CP20" s="621"/>
      <c r="CQ20" s="622"/>
      <c r="CR20" s="620"/>
      <c r="CS20" s="621"/>
      <c r="CT20" s="621"/>
      <c r="CU20" s="621"/>
      <c r="CV20" s="622"/>
      <c r="CW20" s="620"/>
      <c r="CX20" s="621"/>
      <c r="CY20" s="621"/>
      <c r="CZ20" s="621"/>
      <c r="DA20" s="622"/>
      <c r="DB20" s="620"/>
      <c r="DC20" s="621"/>
      <c r="DD20" s="621"/>
      <c r="DE20" s="621"/>
      <c r="DF20" s="622"/>
      <c r="DG20" s="620"/>
      <c r="DH20" s="621"/>
      <c r="DI20" s="621"/>
      <c r="DJ20" s="621"/>
      <c r="DK20" s="622"/>
      <c r="DL20" s="620"/>
      <c r="DM20" s="621"/>
      <c r="DN20" s="621"/>
      <c r="DO20" s="621"/>
      <c r="DP20" s="622"/>
      <c r="DQ20" s="620"/>
      <c r="DR20" s="621"/>
      <c r="DS20" s="621"/>
      <c r="DT20" s="621"/>
      <c r="DU20" s="622"/>
      <c r="DV20" s="623"/>
      <c r="DW20" s="624"/>
      <c r="DX20" s="624"/>
      <c r="DY20" s="624"/>
      <c r="DZ20" s="625"/>
      <c r="EA20" s="217"/>
    </row>
    <row r="21" spans="1:131" s="218" customFormat="1" ht="26.25" customHeight="1" thickBot="1" x14ac:dyDescent="0.25">
      <c r="A21" s="221">
        <v>15</v>
      </c>
      <c r="B21" s="663"/>
      <c r="C21" s="664"/>
      <c r="D21" s="664"/>
      <c r="E21" s="664"/>
      <c r="F21" s="664"/>
      <c r="G21" s="664"/>
      <c r="H21" s="664"/>
      <c r="I21" s="664"/>
      <c r="J21" s="664"/>
      <c r="K21" s="664"/>
      <c r="L21" s="664"/>
      <c r="M21" s="664"/>
      <c r="N21" s="664"/>
      <c r="O21" s="664"/>
      <c r="P21" s="665"/>
      <c r="Q21" s="671"/>
      <c r="R21" s="672"/>
      <c r="S21" s="672"/>
      <c r="T21" s="672"/>
      <c r="U21" s="672"/>
      <c r="V21" s="672"/>
      <c r="W21" s="672"/>
      <c r="X21" s="672"/>
      <c r="Y21" s="672"/>
      <c r="Z21" s="672"/>
      <c r="AA21" s="672"/>
      <c r="AB21" s="672"/>
      <c r="AC21" s="672"/>
      <c r="AD21" s="672"/>
      <c r="AE21" s="673"/>
      <c r="AF21" s="668"/>
      <c r="AG21" s="669"/>
      <c r="AH21" s="669"/>
      <c r="AI21" s="669"/>
      <c r="AJ21" s="670"/>
      <c r="AK21" s="713"/>
      <c r="AL21" s="714"/>
      <c r="AM21" s="714"/>
      <c r="AN21" s="714"/>
      <c r="AO21" s="714"/>
      <c r="AP21" s="714"/>
      <c r="AQ21" s="714"/>
      <c r="AR21" s="714"/>
      <c r="AS21" s="714"/>
      <c r="AT21" s="714"/>
      <c r="AU21" s="715"/>
      <c r="AV21" s="715"/>
      <c r="AW21" s="715"/>
      <c r="AX21" s="715"/>
      <c r="AY21" s="716"/>
      <c r="AZ21" s="214"/>
      <c r="BA21" s="214"/>
      <c r="BB21" s="214"/>
      <c r="BC21" s="214"/>
      <c r="BD21" s="214"/>
      <c r="BE21" s="215"/>
      <c r="BF21" s="215"/>
      <c r="BG21" s="215"/>
      <c r="BH21" s="215"/>
      <c r="BI21" s="215"/>
      <c r="BJ21" s="215"/>
      <c r="BK21" s="215"/>
      <c r="BL21" s="215"/>
      <c r="BM21" s="215"/>
      <c r="BN21" s="215"/>
      <c r="BO21" s="215"/>
      <c r="BP21" s="215"/>
      <c r="BQ21" s="221">
        <v>15</v>
      </c>
      <c r="BR21" s="222"/>
      <c r="BS21" s="623"/>
      <c r="BT21" s="624"/>
      <c r="BU21" s="624"/>
      <c r="BV21" s="624"/>
      <c r="BW21" s="624"/>
      <c r="BX21" s="624"/>
      <c r="BY21" s="624"/>
      <c r="BZ21" s="624"/>
      <c r="CA21" s="624"/>
      <c r="CB21" s="624"/>
      <c r="CC21" s="624"/>
      <c r="CD21" s="624"/>
      <c r="CE21" s="624"/>
      <c r="CF21" s="624"/>
      <c r="CG21" s="645"/>
      <c r="CH21" s="620"/>
      <c r="CI21" s="621"/>
      <c r="CJ21" s="621"/>
      <c r="CK21" s="621"/>
      <c r="CL21" s="622"/>
      <c r="CM21" s="620"/>
      <c r="CN21" s="621"/>
      <c r="CO21" s="621"/>
      <c r="CP21" s="621"/>
      <c r="CQ21" s="622"/>
      <c r="CR21" s="620"/>
      <c r="CS21" s="621"/>
      <c r="CT21" s="621"/>
      <c r="CU21" s="621"/>
      <c r="CV21" s="622"/>
      <c r="CW21" s="620"/>
      <c r="CX21" s="621"/>
      <c r="CY21" s="621"/>
      <c r="CZ21" s="621"/>
      <c r="DA21" s="622"/>
      <c r="DB21" s="620"/>
      <c r="DC21" s="621"/>
      <c r="DD21" s="621"/>
      <c r="DE21" s="621"/>
      <c r="DF21" s="622"/>
      <c r="DG21" s="620"/>
      <c r="DH21" s="621"/>
      <c r="DI21" s="621"/>
      <c r="DJ21" s="621"/>
      <c r="DK21" s="622"/>
      <c r="DL21" s="620"/>
      <c r="DM21" s="621"/>
      <c r="DN21" s="621"/>
      <c r="DO21" s="621"/>
      <c r="DP21" s="622"/>
      <c r="DQ21" s="620"/>
      <c r="DR21" s="621"/>
      <c r="DS21" s="621"/>
      <c r="DT21" s="621"/>
      <c r="DU21" s="622"/>
      <c r="DV21" s="623"/>
      <c r="DW21" s="624"/>
      <c r="DX21" s="624"/>
      <c r="DY21" s="624"/>
      <c r="DZ21" s="625"/>
      <c r="EA21" s="217"/>
    </row>
    <row r="22" spans="1:131" s="218" customFormat="1" ht="26.25" customHeight="1" x14ac:dyDescent="0.2">
      <c r="A22" s="221">
        <v>16</v>
      </c>
      <c r="B22" s="663"/>
      <c r="C22" s="664"/>
      <c r="D22" s="664"/>
      <c r="E22" s="664"/>
      <c r="F22" s="664"/>
      <c r="G22" s="664"/>
      <c r="H22" s="664"/>
      <c r="I22" s="664"/>
      <c r="J22" s="664"/>
      <c r="K22" s="664"/>
      <c r="L22" s="664"/>
      <c r="M22" s="664"/>
      <c r="N22" s="664"/>
      <c r="O22" s="664"/>
      <c r="P22" s="665"/>
      <c r="Q22" s="706"/>
      <c r="R22" s="707"/>
      <c r="S22" s="707"/>
      <c r="T22" s="707"/>
      <c r="U22" s="707"/>
      <c r="V22" s="707"/>
      <c r="W22" s="707"/>
      <c r="X22" s="707"/>
      <c r="Y22" s="707"/>
      <c r="Z22" s="707"/>
      <c r="AA22" s="707"/>
      <c r="AB22" s="707"/>
      <c r="AC22" s="707"/>
      <c r="AD22" s="707"/>
      <c r="AE22" s="708"/>
      <c r="AF22" s="668"/>
      <c r="AG22" s="669"/>
      <c r="AH22" s="669"/>
      <c r="AI22" s="669"/>
      <c r="AJ22" s="670"/>
      <c r="AK22" s="709"/>
      <c r="AL22" s="710"/>
      <c r="AM22" s="710"/>
      <c r="AN22" s="710"/>
      <c r="AO22" s="710"/>
      <c r="AP22" s="710"/>
      <c r="AQ22" s="710"/>
      <c r="AR22" s="710"/>
      <c r="AS22" s="710"/>
      <c r="AT22" s="710"/>
      <c r="AU22" s="711"/>
      <c r="AV22" s="711"/>
      <c r="AW22" s="711"/>
      <c r="AX22" s="711"/>
      <c r="AY22" s="712"/>
      <c r="AZ22" s="661" t="s">
        <v>377</v>
      </c>
      <c r="BA22" s="661"/>
      <c r="BB22" s="661"/>
      <c r="BC22" s="661"/>
      <c r="BD22" s="662"/>
      <c r="BE22" s="215"/>
      <c r="BF22" s="215"/>
      <c r="BG22" s="215"/>
      <c r="BH22" s="215"/>
      <c r="BI22" s="215"/>
      <c r="BJ22" s="215"/>
      <c r="BK22" s="215"/>
      <c r="BL22" s="215"/>
      <c r="BM22" s="215"/>
      <c r="BN22" s="215"/>
      <c r="BO22" s="215"/>
      <c r="BP22" s="215"/>
      <c r="BQ22" s="221">
        <v>16</v>
      </c>
      <c r="BR22" s="222"/>
      <c r="BS22" s="623"/>
      <c r="BT22" s="624"/>
      <c r="BU22" s="624"/>
      <c r="BV22" s="624"/>
      <c r="BW22" s="624"/>
      <c r="BX22" s="624"/>
      <c r="BY22" s="624"/>
      <c r="BZ22" s="624"/>
      <c r="CA22" s="624"/>
      <c r="CB22" s="624"/>
      <c r="CC22" s="624"/>
      <c r="CD22" s="624"/>
      <c r="CE22" s="624"/>
      <c r="CF22" s="624"/>
      <c r="CG22" s="645"/>
      <c r="CH22" s="620"/>
      <c r="CI22" s="621"/>
      <c r="CJ22" s="621"/>
      <c r="CK22" s="621"/>
      <c r="CL22" s="622"/>
      <c r="CM22" s="620"/>
      <c r="CN22" s="621"/>
      <c r="CO22" s="621"/>
      <c r="CP22" s="621"/>
      <c r="CQ22" s="622"/>
      <c r="CR22" s="620"/>
      <c r="CS22" s="621"/>
      <c r="CT22" s="621"/>
      <c r="CU22" s="621"/>
      <c r="CV22" s="622"/>
      <c r="CW22" s="620"/>
      <c r="CX22" s="621"/>
      <c r="CY22" s="621"/>
      <c r="CZ22" s="621"/>
      <c r="DA22" s="622"/>
      <c r="DB22" s="620"/>
      <c r="DC22" s="621"/>
      <c r="DD22" s="621"/>
      <c r="DE22" s="621"/>
      <c r="DF22" s="622"/>
      <c r="DG22" s="620"/>
      <c r="DH22" s="621"/>
      <c r="DI22" s="621"/>
      <c r="DJ22" s="621"/>
      <c r="DK22" s="622"/>
      <c r="DL22" s="620"/>
      <c r="DM22" s="621"/>
      <c r="DN22" s="621"/>
      <c r="DO22" s="621"/>
      <c r="DP22" s="622"/>
      <c r="DQ22" s="620"/>
      <c r="DR22" s="621"/>
      <c r="DS22" s="621"/>
      <c r="DT22" s="621"/>
      <c r="DU22" s="622"/>
      <c r="DV22" s="623"/>
      <c r="DW22" s="624"/>
      <c r="DX22" s="624"/>
      <c r="DY22" s="624"/>
      <c r="DZ22" s="625"/>
      <c r="EA22" s="217"/>
    </row>
    <row r="23" spans="1:131" s="218" customFormat="1" ht="26.25" customHeight="1" thickBot="1" x14ac:dyDescent="0.25">
      <c r="A23" s="223" t="s">
        <v>378</v>
      </c>
      <c r="B23" s="567" t="s">
        <v>379</v>
      </c>
      <c r="C23" s="568"/>
      <c r="D23" s="568"/>
      <c r="E23" s="568"/>
      <c r="F23" s="568"/>
      <c r="G23" s="568"/>
      <c r="H23" s="568"/>
      <c r="I23" s="568"/>
      <c r="J23" s="568"/>
      <c r="K23" s="568"/>
      <c r="L23" s="568"/>
      <c r="M23" s="568"/>
      <c r="N23" s="568"/>
      <c r="O23" s="568"/>
      <c r="P23" s="578"/>
      <c r="Q23" s="701">
        <v>10385</v>
      </c>
      <c r="R23" s="695"/>
      <c r="S23" s="695"/>
      <c r="T23" s="695"/>
      <c r="U23" s="695"/>
      <c r="V23" s="695">
        <v>9763</v>
      </c>
      <c r="W23" s="695"/>
      <c r="X23" s="695"/>
      <c r="Y23" s="695"/>
      <c r="Z23" s="695"/>
      <c r="AA23" s="695">
        <v>622</v>
      </c>
      <c r="AB23" s="695"/>
      <c r="AC23" s="695"/>
      <c r="AD23" s="695"/>
      <c r="AE23" s="695"/>
      <c r="AF23" s="702">
        <v>580</v>
      </c>
      <c r="AG23" s="695"/>
      <c r="AH23" s="695"/>
      <c r="AI23" s="695"/>
      <c r="AJ23" s="703"/>
      <c r="AK23" s="704"/>
      <c r="AL23" s="705"/>
      <c r="AM23" s="705"/>
      <c r="AN23" s="705"/>
      <c r="AO23" s="705"/>
      <c r="AP23" s="695">
        <f>SUM(AP7:AT9)</f>
        <v>9958</v>
      </c>
      <c r="AQ23" s="695"/>
      <c r="AR23" s="695"/>
      <c r="AS23" s="695"/>
      <c r="AT23" s="695"/>
      <c r="AU23" s="696"/>
      <c r="AV23" s="696"/>
      <c r="AW23" s="696"/>
      <c r="AX23" s="696"/>
      <c r="AY23" s="697"/>
      <c r="AZ23" s="698" t="s">
        <v>122</v>
      </c>
      <c r="BA23" s="699"/>
      <c r="BB23" s="699"/>
      <c r="BC23" s="699"/>
      <c r="BD23" s="700"/>
      <c r="BE23" s="215"/>
      <c r="BF23" s="215"/>
      <c r="BG23" s="215"/>
      <c r="BH23" s="215"/>
      <c r="BI23" s="215"/>
      <c r="BJ23" s="215"/>
      <c r="BK23" s="215"/>
      <c r="BL23" s="215"/>
      <c r="BM23" s="215"/>
      <c r="BN23" s="215"/>
      <c r="BO23" s="215"/>
      <c r="BP23" s="215"/>
      <c r="BQ23" s="221">
        <v>17</v>
      </c>
      <c r="BR23" s="222"/>
      <c r="BS23" s="623"/>
      <c r="BT23" s="624"/>
      <c r="BU23" s="624"/>
      <c r="BV23" s="624"/>
      <c r="BW23" s="624"/>
      <c r="BX23" s="624"/>
      <c r="BY23" s="624"/>
      <c r="BZ23" s="624"/>
      <c r="CA23" s="624"/>
      <c r="CB23" s="624"/>
      <c r="CC23" s="624"/>
      <c r="CD23" s="624"/>
      <c r="CE23" s="624"/>
      <c r="CF23" s="624"/>
      <c r="CG23" s="645"/>
      <c r="CH23" s="620"/>
      <c r="CI23" s="621"/>
      <c r="CJ23" s="621"/>
      <c r="CK23" s="621"/>
      <c r="CL23" s="622"/>
      <c r="CM23" s="620"/>
      <c r="CN23" s="621"/>
      <c r="CO23" s="621"/>
      <c r="CP23" s="621"/>
      <c r="CQ23" s="622"/>
      <c r="CR23" s="620"/>
      <c r="CS23" s="621"/>
      <c r="CT23" s="621"/>
      <c r="CU23" s="621"/>
      <c r="CV23" s="622"/>
      <c r="CW23" s="620"/>
      <c r="CX23" s="621"/>
      <c r="CY23" s="621"/>
      <c r="CZ23" s="621"/>
      <c r="DA23" s="622"/>
      <c r="DB23" s="620"/>
      <c r="DC23" s="621"/>
      <c r="DD23" s="621"/>
      <c r="DE23" s="621"/>
      <c r="DF23" s="622"/>
      <c r="DG23" s="620"/>
      <c r="DH23" s="621"/>
      <c r="DI23" s="621"/>
      <c r="DJ23" s="621"/>
      <c r="DK23" s="622"/>
      <c r="DL23" s="620"/>
      <c r="DM23" s="621"/>
      <c r="DN23" s="621"/>
      <c r="DO23" s="621"/>
      <c r="DP23" s="622"/>
      <c r="DQ23" s="620"/>
      <c r="DR23" s="621"/>
      <c r="DS23" s="621"/>
      <c r="DT23" s="621"/>
      <c r="DU23" s="622"/>
      <c r="DV23" s="623"/>
      <c r="DW23" s="624"/>
      <c r="DX23" s="624"/>
      <c r="DY23" s="624"/>
      <c r="DZ23" s="625"/>
      <c r="EA23" s="217"/>
    </row>
    <row r="24" spans="1:131" s="218" customFormat="1" ht="26.25" customHeight="1" x14ac:dyDescent="0.2">
      <c r="A24" s="694" t="s">
        <v>380</v>
      </c>
      <c r="B24" s="694"/>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694"/>
      <c r="AZ24" s="214"/>
      <c r="BA24" s="214"/>
      <c r="BB24" s="214"/>
      <c r="BC24" s="214"/>
      <c r="BD24" s="214"/>
      <c r="BE24" s="215"/>
      <c r="BF24" s="215"/>
      <c r="BG24" s="215"/>
      <c r="BH24" s="215"/>
      <c r="BI24" s="215"/>
      <c r="BJ24" s="215"/>
      <c r="BK24" s="215"/>
      <c r="BL24" s="215"/>
      <c r="BM24" s="215"/>
      <c r="BN24" s="215"/>
      <c r="BO24" s="215"/>
      <c r="BP24" s="215"/>
      <c r="BQ24" s="221">
        <v>18</v>
      </c>
      <c r="BR24" s="222"/>
      <c r="BS24" s="623"/>
      <c r="BT24" s="624"/>
      <c r="BU24" s="624"/>
      <c r="BV24" s="624"/>
      <c r="BW24" s="624"/>
      <c r="BX24" s="624"/>
      <c r="BY24" s="624"/>
      <c r="BZ24" s="624"/>
      <c r="CA24" s="624"/>
      <c r="CB24" s="624"/>
      <c r="CC24" s="624"/>
      <c r="CD24" s="624"/>
      <c r="CE24" s="624"/>
      <c r="CF24" s="624"/>
      <c r="CG24" s="645"/>
      <c r="CH24" s="620"/>
      <c r="CI24" s="621"/>
      <c r="CJ24" s="621"/>
      <c r="CK24" s="621"/>
      <c r="CL24" s="622"/>
      <c r="CM24" s="620"/>
      <c r="CN24" s="621"/>
      <c r="CO24" s="621"/>
      <c r="CP24" s="621"/>
      <c r="CQ24" s="622"/>
      <c r="CR24" s="620"/>
      <c r="CS24" s="621"/>
      <c r="CT24" s="621"/>
      <c r="CU24" s="621"/>
      <c r="CV24" s="622"/>
      <c r="CW24" s="620"/>
      <c r="CX24" s="621"/>
      <c r="CY24" s="621"/>
      <c r="CZ24" s="621"/>
      <c r="DA24" s="622"/>
      <c r="DB24" s="620"/>
      <c r="DC24" s="621"/>
      <c r="DD24" s="621"/>
      <c r="DE24" s="621"/>
      <c r="DF24" s="622"/>
      <c r="DG24" s="620"/>
      <c r="DH24" s="621"/>
      <c r="DI24" s="621"/>
      <c r="DJ24" s="621"/>
      <c r="DK24" s="622"/>
      <c r="DL24" s="620"/>
      <c r="DM24" s="621"/>
      <c r="DN24" s="621"/>
      <c r="DO24" s="621"/>
      <c r="DP24" s="622"/>
      <c r="DQ24" s="620"/>
      <c r="DR24" s="621"/>
      <c r="DS24" s="621"/>
      <c r="DT24" s="621"/>
      <c r="DU24" s="622"/>
      <c r="DV24" s="623"/>
      <c r="DW24" s="624"/>
      <c r="DX24" s="624"/>
      <c r="DY24" s="624"/>
      <c r="DZ24" s="625"/>
      <c r="EA24" s="217"/>
    </row>
    <row r="25" spans="1:131" ht="26.25" customHeight="1" thickBot="1" x14ac:dyDescent="0.25">
      <c r="A25" s="693" t="s">
        <v>381</v>
      </c>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693"/>
      <c r="BJ25" s="214"/>
      <c r="BK25" s="214"/>
      <c r="BL25" s="214"/>
      <c r="BM25" s="214"/>
      <c r="BN25" s="214"/>
      <c r="BO25" s="224"/>
      <c r="BP25" s="224"/>
      <c r="BQ25" s="221">
        <v>19</v>
      </c>
      <c r="BR25" s="222"/>
      <c r="BS25" s="623"/>
      <c r="BT25" s="624"/>
      <c r="BU25" s="624"/>
      <c r="BV25" s="624"/>
      <c r="BW25" s="624"/>
      <c r="BX25" s="624"/>
      <c r="BY25" s="624"/>
      <c r="BZ25" s="624"/>
      <c r="CA25" s="624"/>
      <c r="CB25" s="624"/>
      <c r="CC25" s="624"/>
      <c r="CD25" s="624"/>
      <c r="CE25" s="624"/>
      <c r="CF25" s="624"/>
      <c r="CG25" s="645"/>
      <c r="CH25" s="620"/>
      <c r="CI25" s="621"/>
      <c r="CJ25" s="621"/>
      <c r="CK25" s="621"/>
      <c r="CL25" s="622"/>
      <c r="CM25" s="620"/>
      <c r="CN25" s="621"/>
      <c r="CO25" s="621"/>
      <c r="CP25" s="621"/>
      <c r="CQ25" s="622"/>
      <c r="CR25" s="620"/>
      <c r="CS25" s="621"/>
      <c r="CT25" s="621"/>
      <c r="CU25" s="621"/>
      <c r="CV25" s="622"/>
      <c r="CW25" s="620"/>
      <c r="CX25" s="621"/>
      <c r="CY25" s="621"/>
      <c r="CZ25" s="621"/>
      <c r="DA25" s="622"/>
      <c r="DB25" s="620"/>
      <c r="DC25" s="621"/>
      <c r="DD25" s="621"/>
      <c r="DE25" s="621"/>
      <c r="DF25" s="622"/>
      <c r="DG25" s="620"/>
      <c r="DH25" s="621"/>
      <c r="DI25" s="621"/>
      <c r="DJ25" s="621"/>
      <c r="DK25" s="622"/>
      <c r="DL25" s="620"/>
      <c r="DM25" s="621"/>
      <c r="DN25" s="621"/>
      <c r="DO25" s="621"/>
      <c r="DP25" s="622"/>
      <c r="DQ25" s="620"/>
      <c r="DR25" s="621"/>
      <c r="DS25" s="621"/>
      <c r="DT25" s="621"/>
      <c r="DU25" s="622"/>
      <c r="DV25" s="623"/>
      <c r="DW25" s="624"/>
      <c r="DX25" s="624"/>
      <c r="DY25" s="624"/>
      <c r="DZ25" s="625"/>
      <c r="EA25" s="212"/>
    </row>
    <row r="26" spans="1:131" ht="26.25" customHeight="1" x14ac:dyDescent="0.2">
      <c r="A26" s="626" t="s">
        <v>357</v>
      </c>
      <c r="B26" s="627"/>
      <c r="C26" s="627"/>
      <c r="D26" s="627"/>
      <c r="E26" s="627"/>
      <c r="F26" s="627"/>
      <c r="G26" s="627"/>
      <c r="H26" s="627"/>
      <c r="I26" s="627"/>
      <c r="J26" s="627"/>
      <c r="K26" s="627"/>
      <c r="L26" s="627"/>
      <c r="M26" s="627"/>
      <c r="N26" s="627"/>
      <c r="O26" s="627"/>
      <c r="P26" s="628"/>
      <c r="Q26" s="632" t="s">
        <v>382</v>
      </c>
      <c r="R26" s="633"/>
      <c r="S26" s="633"/>
      <c r="T26" s="633"/>
      <c r="U26" s="634"/>
      <c r="V26" s="632" t="s">
        <v>383</v>
      </c>
      <c r="W26" s="633"/>
      <c r="X26" s="633"/>
      <c r="Y26" s="633"/>
      <c r="Z26" s="634"/>
      <c r="AA26" s="632" t="s">
        <v>384</v>
      </c>
      <c r="AB26" s="633"/>
      <c r="AC26" s="633"/>
      <c r="AD26" s="633"/>
      <c r="AE26" s="633"/>
      <c r="AF26" s="689" t="s">
        <v>385</v>
      </c>
      <c r="AG26" s="639"/>
      <c r="AH26" s="639"/>
      <c r="AI26" s="639"/>
      <c r="AJ26" s="690"/>
      <c r="AK26" s="633" t="s">
        <v>386</v>
      </c>
      <c r="AL26" s="633"/>
      <c r="AM26" s="633"/>
      <c r="AN26" s="633"/>
      <c r="AO26" s="634"/>
      <c r="AP26" s="632" t="s">
        <v>387</v>
      </c>
      <c r="AQ26" s="633"/>
      <c r="AR26" s="633"/>
      <c r="AS26" s="633"/>
      <c r="AT26" s="634"/>
      <c r="AU26" s="632" t="s">
        <v>388</v>
      </c>
      <c r="AV26" s="633"/>
      <c r="AW26" s="633"/>
      <c r="AX26" s="633"/>
      <c r="AY26" s="634"/>
      <c r="AZ26" s="632" t="s">
        <v>389</v>
      </c>
      <c r="BA26" s="633"/>
      <c r="BB26" s="633"/>
      <c r="BC26" s="633"/>
      <c r="BD26" s="634"/>
      <c r="BE26" s="632" t="s">
        <v>364</v>
      </c>
      <c r="BF26" s="633"/>
      <c r="BG26" s="633"/>
      <c r="BH26" s="633"/>
      <c r="BI26" s="646"/>
      <c r="BJ26" s="214"/>
      <c r="BK26" s="214"/>
      <c r="BL26" s="214"/>
      <c r="BM26" s="214"/>
      <c r="BN26" s="214"/>
      <c r="BO26" s="224"/>
      <c r="BP26" s="224"/>
      <c r="BQ26" s="221">
        <v>20</v>
      </c>
      <c r="BR26" s="222"/>
      <c r="BS26" s="623"/>
      <c r="BT26" s="624"/>
      <c r="BU26" s="624"/>
      <c r="BV26" s="624"/>
      <c r="BW26" s="624"/>
      <c r="BX26" s="624"/>
      <c r="BY26" s="624"/>
      <c r="BZ26" s="624"/>
      <c r="CA26" s="624"/>
      <c r="CB26" s="624"/>
      <c r="CC26" s="624"/>
      <c r="CD26" s="624"/>
      <c r="CE26" s="624"/>
      <c r="CF26" s="624"/>
      <c r="CG26" s="645"/>
      <c r="CH26" s="620"/>
      <c r="CI26" s="621"/>
      <c r="CJ26" s="621"/>
      <c r="CK26" s="621"/>
      <c r="CL26" s="622"/>
      <c r="CM26" s="620"/>
      <c r="CN26" s="621"/>
      <c r="CO26" s="621"/>
      <c r="CP26" s="621"/>
      <c r="CQ26" s="622"/>
      <c r="CR26" s="620"/>
      <c r="CS26" s="621"/>
      <c r="CT26" s="621"/>
      <c r="CU26" s="621"/>
      <c r="CV26" s="622"/>
      <c r="CW26" s="620"/>
      <c r="CX26" s="621"/>
      <c r="CY26" s="621"/>
      <c r="CZ26" s="621"/>
      <c r="DA26" s="622"/>
      <c r="DB26" s="620"/>
      <c r="DC26" s="621"/>
      <c r="DD26" s="621"/>
      <c r="DE26" s="621"/>
      <c r="DF26" s="622"/>
      <c r="DG26" s="620"/>
      <c r="DH26" s="621"/>
      <c r="DI26" s="621"/>
      <c r="DJ26" s="621"/>
      <c r="DK26" s="622"/>
      <c r="DL26" s="620"/>
      <c r="DM26" s="621"/>
      <c r="DN26" s="621"/>
      <c r="DO26" s="621"/>
      <c r="DP26" s="622"/>
      <c r="DQ26" s="620"/>
      <c r="DR26" s="621"/>
      <c r="DS26" s="621"/>
      <c r="DT26" s="621"/>
      <c r="DU26" s="622"/>
      <c r="DV26" s="623"/>
      <c r="DW26" s="624"/>
      <c r="DX26" s="624"/>
      <c r="DY26" s="624"/>
      <c r="DZ26" s="625"/>
      <c r="EA26" s="212"/>
    </row>
    <row r="27" spans="1:131" ht="26.25" customHeight="1" thickBot="1" x14ac:dyDescent="0.25">
      <c r="A27" s="629"/>
      <c r="B27" s="630"/>
      <c r="C27" s="630"/>
      <c r="D27" s="630"/>
      <c r="E27" s="630"/>
      <c r="F27" s="630"/>
      <c r="G27" s="630"/>
      <c r="H27" s="630"/>
      <c r="I27" s="630"/>
      <c r="J27" s="630"/>
      <c r="K27" s="630"/>
      <c r="L27" s="630"/>
      <c r="M27" s="630"/>
      <c r="N27" s="630"/>
      <c r="O27" s="630"/>
      <c r="P27" s="631"/>
      <c r="Q27" s="635"/>
      <c r="R27" s="636"/>
      <c r="S27" s="636"/>
      <c r="T27" s="636"/>
      <c r="U27" s="637"/>
      <c r="V27" s="635"/>
      <c r="W27" s="636"/>
      <c r="X27" s="636"/>
      <c r="Y27" s="636"/>
      <c r="Z27" s="637"/>
      <c r="AA27" s="635"/>
      <c r="AB27" s="636"/>
      <c r="AC27" s="636"/>
      <c r="AD27" s="636"/>
      <c r="AE27" s="636"/>
      <c r="AF27" s="691"/>
      <c r="AG27" s="642"/>
      <c r="AH27" s="642"/>
      <c r="AI27" s="642"/>
      <c r="AJ27" s="692"/>
      <c r="AK27" s="636"/>
      <c r="AL27" s="636"/>
      <c r="AM27" s="636"/>
      <c r="AN27" s="636"/>
      <c r="AO27" s="637"/>
      <c r="AP27" s="635"/>
      <c r="AQ27" s="636"/>
      <c r="AR27" s="636"/>
      <c r="AS27" s="636"/>
      <c r="AT27" s="637"/>
      <c r="AU27" s="635"/>
      <c r="AV27" s="636"/>
      <c r="AW27" s="636"/>
      <c r="AX27" s="636"/>
      <c r="AY27" s="637"/>
      <c r="AZ27" s="635"/>
      <c r="BA27" s="636"/>
      <c r="BB27" s="636"/>
      <c r="BC27" s="636"/>
      <c r="BD27" s="637"/>
      <c r="BE27" s="635"/>
      <c r="BF27" s="636"/>
      <c r="BG27" s="636"/>
      <c r="BH27" s="636"/>
      <c r="BI27" s="647"/>
      <c r="BJ27" s="214"/>
      <c r="BK27" s="214"/>
      <c r="BL27" s="214"/>
      <c r="BM27" s="214"/>
      <c r="BN27" s="214"/>
      <c r="BO27" s="224"/>
      <c r="BP27" s="224"/>
      <c r="BQ27" s="221">
        <v>21</v>
      </c>
      <c r="BR27" s="222"/>
      <c r="BS27" s="623"/>
      <c r="BT27" s="624"/>
      <c r="BU27" s="624"/>
      <c r="BV27" s="624"/>
      <c r="BW27" s="624"/>
      <c r="BX27" s="624"/>
      <c r="BY27" s="624"/>
      <c r="BZ27" s="624"/>
      <c r="CA27" s="624"/>
      <c r="CB27" s="624"/>
      <c r="CC27" s="624"/>
      <c r="CD27" s="624"/>
      <c r="CE27" s="624"/>
      <c r="CF27" s="624"/>
      <c r="CG27" s="645"/>
      <c r="CH27" s="620"/>
      <c r="CI27" s="621"/>
      <c r="CJ27" s="621"/>
      <c r="CK27" s="621"/>
      <c r="CL27" s="622"/>
      <c r="CM27" s="620"/>
      <c r="CN27" s="621"/>
      <c r="CO27" s="621"/>
      <c r="CP27" s="621"/>
      <c r="CQ27" s="622"/>
      <c r="CR27" s="620"/>
      <c r="CS27" s="621"/>
      <c r="CT27" s="621"/>
      <c r="CU27" s="621"/>
      <c r="CV27" s="622"/>
      <c r="CW27" s="620"/>
      <c r="CX27" s="621"/>
      <c r="CY27" s="621"/>
      <c r="CZ27" s="621"/>
      <c r="DA27" s="622"/>
      <c r="DB27" s="620"/>
      <c r="DC27" s="621"/>
      <c r="DD27" s="621"/>
      <c r="DE27" s="621"/>
      <c r="DF27" s="622"/>
      <c r="DG27" s="620"/>
      <c r="DH27" s="621"/>
      <c r="DI27" s="621"/>
      <c r="DJ27" s="621"/>
      <c r="DK27" s="622"/>
      <c r="DL27" s="620"/>
      <c r="DM27" s="621"/>
      <c r="DN27" s="621"/>
      <c r="DO27" s="621"/>
      <c r="DP27" s="622"/>
      <c r="DQ27" s="620"/>
      <c r="DR27" s="621"/>
      <c r="DS27" s="621"/>
      <c r="DT27" s="621"/>
      <c r="DU27" s="622"/>
      <c r="DV27" s="623"/>
      <c r="DW27" s="624"/>
      <c r="DX27" s="624"/>
      <c r="DY27" s="624"/>
      <c r="DZ27" s="625"/>
      <c r="EA27" s="212"/>
    </row>
    <row r="28" spans="1:131" ht="26.25" customHeight="1" thickTop="1" x14ac:dyDescent="0.2">
      <c r="A28" s="225">
        <v>1</v>
      </c>
      <c r="B28" s="681" t="s">
        <v>390</v>
      </c>
      <c r="C28" s="682"/>
      <c r="D28" s="682"/>
      <c r="E28" s="682"/>
      <c r="F28" s="682"/>
      <c r="G28" s="682"/>
      <c r="H28" s="682"/>
      <c r="I28" s="682"/>
      <c r="J28" s="682"/>
      <c r="K28" s="682"/>
      <c r="L28" s="682"/>
      <c r="M28" s="682"/>
      <c r="N28" s="682"/>
      <c r="O28" s="682"/>
      <c r="P28" s="683"/>
      <c r="Q28" s="684">
        <v>1605</v>
      </c>
      <c r="R28" s="685"/>
      <c r="S28" s="685"/>
      <c r="T28" s="685"/>
      <c r="U28" s="685"/>
      <c r="V28" s="685">
        <v>1577</v>
      </c>
      <c r="W28" s="685"/>
      <c r="X28" s="685"/>
      <c r="Y28" s="685"/>
      <c r="Z28" s="685"/>
      <c r="AA28" s="685">
        <v>27</v>
      </c>
      <c r="AB28" s="685"/>
      <c r="AC28" s="685"/>
      <c r="AD28" s="685"/>
      <c r="AE28" s="686"/>
      <c r="AF28" s="687">
        <v>27</v>
      </c>
      <c r="AG28" s="685"/>
      <c r="AH28" s="685"/>
      <c r="AI28" s="685"/>
      <c r="AJ28" s="688"/>
      <c r="AK28" s="676">
        <v>145</v>
      </c>
      <c r="AL28" s="677"/>
      <c r="AM28" s="677"/>
      <c r="AN28" s="677"/>
      <c r="AO28" s="677"/>
      <c r="AP28" s="677" t="s">
        <v>568</v>
      </c>
      <c r="AQ28" s="677"/>
      <c r="AR28" s="677"/>
      <c r="AS28" s="677"/>
      <c r="AT28" s="677"/>
      <c r="AU28" s="677" t="s">
        <v>568</v>
      </c>
      <c r="AV28" s="677"/>
      <c r="AW28" s="677"/>
      <c r="AX28" s="677"/>
      <c r="AY28" s="677"/>
      <c r="AZ28" s="678" t="s">
        <v>568</v>
      </c>
      <c r="BA28" s="678"/>
      <c r="BB28" s="678"/>
      <c r="BC28" s="678"/>
      <c r="BD28" s="678"/>
      <c r="BE28" s="679"/>
      <c r="BF28" s="679"/>
      <c r="BG28" s="679"/>
      <c r="BH28" s="679"/>
      <c r="BI28" s="680"/>
      <c r="BJ28" s="214"/>
      <c r="BK28" s="214"/>
      <c r="BL28" s="214"/>
      <c r="BM28" s="214"/>
      <c r="BN28" s="214"/>
      <c r="BO28" s="224"/>
      <c r="BP28" s="224"/>
      <c r="BQ28" s="221">
        <v>22</v>
      </c>
      <c r="BR28" s="222"/>
      <c r="BS28" s="623"/>
      <c r="BT28" s="624"/>
      <c r="BU28" s="624"/>
      <c r="BV28" s="624"/>
      <c r="BW28" s="624"/>
      <c r="BX28" s="624"/>
      <c r="BY28" s="624"/>
      <c r="BZ28" s="624"/>
      <c r="CA28" s="624"/>
      <c r="CB28" s="624"/>
      <c r="CC28" s="624"/>
      <c r="CD28" s="624"/>
      <c r="CE28" s="624"/>
      <c r="CF28" s="624"/>
      <c r="CG28" s="645"/>
      <c r="CH28" s="620"/>
      <c r="CI28" s="621"/>
      <c r="CJ28" s="621"/>
      <c r="CK28" s="621"/>
      <c r="CL28" s="622"/>
      <c r="CM28" s="620"/>
      <c r="CN28" s="621"/>
      <c r="CO28" s="621"/>
      <c r="CP28" s="621"/>
      <c r="CQ28" s="622"/>
      <c r="CR28" s="620"/>
      <c r="CS28" s="621"/>
      <c r="CT28" s="621"/>
      <c r="CU28" s="621"/>
      <c r="CV28" s="622"/>
      <c r="CW28" s="620"/>
      <c r="CX28" s="621"/>
      <c r="CY28" s="621"/>
      <c r="CZ28" s="621"/>
      <c r="DA28" s="622"/>
      <c r="DB28" s="620"/>
      <c r="DC28" s="621"/>
      <c r="DD28" s="621"/>
      <c r="DE28" s="621"/>
      <c r="DF28" s="622"/>
      <c r="DG28" s="620"/>
      <c r="DH28" s="621"/>
      <c r="DI28" s="621"/>
      <c r="DJ28" s="621"/>
      <c r="DK28" s="622"/>
      <c r="DL28" s="620"/>
      <c r="DM28" s="621"/>
      <c r="DN28" s="621"/>
      <c r="DO28" s="621"/>
      <c r="DP28" s="622"/>
      <c r="DQ28" s="620"/>
      <c r="DR28" s="621"/>
      <c r="DS28" s="621"/>
      <c r="DT28" s="621"/>
      <c r="DU28" s="622"/>
      <c r="DV28" s="623"/>
      <c r="DW28" s="624"/>
      <c r="DX28" s="624"/>
      <c r="DY28" s="624"/>
      <c r="DZ28" s="625"/>
      <c r="EA28" s="212"/>
    </row>
    <row r="29" spans="1:131" ht="26.25" customHeight="1" x14ac:dyDescent="0.2">
      <c r="A29" s="225">
        <v>2</v>
      </c>
      <c r="B29" s="663" t="s">
        <v>391</v>
      </c>
      <c r="C29" s="664"/>
      <c r="D29" s="664"/>
      <c r="E29" s="664"/>
      <c r="F29" s="664"/>
      <c r="G29" s="664"/>
      <c r="H29" s="664"/>
      <c r="I29" s="664"/>
      <c r="J29" s="664"/>
      <c r="K29" s="664"/>
      <c r="L29" s="664"/>
      <c r="M29" s="664"/>
      <c r="N29" s="664"/>
      <c r="O29" s="664"/>
      <c r="P29" s="665"/>
      <c r="Q29" s="671">
        <v>22</v>
      </c>
      <c r="R29" s="672"/>
      <c r="S29" s="672"/>
      <c r="T29" s="672"/>
      <c r="U29" s="672"/>
      <c r="V29" s="672">
        <v>22</v>
      </c>
      <c r="W29" s="672"/>
      <c r="X29" s="672"/>
      <c r="Y29" s="672"/>
      <c r="Z29" s="672"/>
      <c r="AA29" s="672">
        <v>1</v>
      </c>
      <c r="AB29" s="672"/>
      <c r="AC29" s="672"/>
      <c r="AD29" s="672"/>
      <c r="AE29" s="673"/>
      <c r="AF29" s="668">
        <v>1</v>
      </c>
      <c r="AG29" s="669"/>
      <c r="AH29" s="669"/>
      <c r="AI29" s="669"/>
      <c r="AJ29" s="670"/>
      <c r="AK29" s="610">
        <v>10</v>
      </c>
      <c r="AL29" s="601"/>
      <c r="AM29" s="601"/>
      <c r="AN29" s="601"/>
      <c r="AO29" s="601"/>
      <c r="AP29" s="601" t="s">
        <v>568</v>
      </c>
      <c r="AQ29" s="601"/>
      <c r="AR29" s="601"/>
      <c r="AS29" s="601"/>
      <c r="AT29" s="601"/>
      <c r="AU29" s="601" t="s">
        <v>568</v>
      </c>
      <c r="AV29" s="601"/>
      <c r="AW29" s="601"/>
      <c r="AX29" s="601"/>
      <c r="AY29" s="601"/>
      <c r="AZ29" s="674" t="s">
        <v>568</v>
      </c>
      <c r="BA29" s="674"/>
      <c r="BB29" s="674"/>
      <c r="BC29" s="674"/>
      <c r="BD29" s="674"/>
      <c r="BE29" s="602"/>
      <c r="BF29" s="602"/>
      <c r="BG29" s="602"/>
      <c r="BH29" s="602"/>
      <c r="BI29" s="603"/>
      <c r="BJ29" s="214"/>
      <c r="BK29" s="214"/>
      <c r="BL29" s="214"/>
      <c r="BM29" s="214"/>
      <c r="BN29" s="214"/>
      <c r="BO29" s="224"/>
      <c r="BP29" s="224"/>
      <c r="BQ29" s="221">
        <v>23</v>
      </c>
      <c r="BR29" s="222"/>
      <c r="BS29" s="623"/>
      <c r="BT29" s="624"/>
      <c r="BU29" s="624"/>
      <c r="BV29" s="624"/>
      <c r="BW29" s="624"/>
      <c r="BX29" s="624"/>
      <c r="BY29" s="624"/>
      <c r="BZ29" s="624"/>
      <c r="CA29" s="624"/>
      <c r="CB29" s="624"/>
      <c r="CC29" s="624"/>
      <c r="CD29" s="624"/>
      <c r="CE29" s="624"/>
      <c r="CF29" s="624"/>
      <c r="CG29" s="645"/>
      <c r="CH29" s="620"/>
      <c r="CI29" s="621"/>
      <c r="CJ29" s="621"/>
      <c r="CK29" s="621"/>
      <c r="CL29" s="622"/>
      <c r="CM29" s="620"/>
      <c r="CN29" s="621"/>
      <c r="CO29" s="621"/>
      <c r="CP29" s="621"/>
      <c r="CQ29" s="622"/>
      <c r="CR29" s="620"/>
      <c r="CS29" s="621"/>
      <c r="CT29" s="621"/>
      <c r="CU29" s="621"/>
      <c r="CV29" s="622"/>
      <c r="CW29" s="620"/>
      <c r="CX29" s="621"/>
      <c r="CY29" s="621"/>
      <c r="CZ29" s="621"/>
      <c r="DA29" s="622"/>
      <c r="DB29" s="620"/>
      <c r="DC29" s="621"/>
      <c r="DD29" s="621"/>
      <c r="DE29" s="621"/>
      <c r="DF29" s="622"/>
      <c r="DG29" s="620"/>
      <c r="DH29" s="621"/>
      <c r="DI29" s="621"/>
      <c r="DJ29" s="621"/>
      <c r="DK29" s="622"/>
      <c r="DL29" s="620"/>
      <c r="DM29" s="621"/>
      <c r="DN29" s="621"/>
      <c r="DO29" s="621"/>
      <c r="DP29" s="622"/>
      <c r="DQ29" s="620"/>
      <c r="DR29" s="621"/>
      <c r="DS29" s="621"/>
      <c r="DT29" s="621"/>
      <c r="DU29" s="622"/>
      <c r="DV29" s="623"/>
      <c r="DW29" s="624"/>
      <c r="DX29" s="624"/>
      <c r="DY29" s="624"/>
      <c r="DZ29" s="625"/>
      <c r="EA29" s="212"/>
    </row>
    <row r="30" spans="1:131" ht="26.25" customHeight="1" x14ac:dyDescent="0.2">
      <c r="A30" s="225">
        <v>3</v>
      </c>
      <c r="B30" s="663" t="s">
        <v>392</v>
      </c>
      <c r="C30" s="664"/>
      <c r="D30" s="664"/>
      <c r="E30" s="664"/>
      <c r="F30" s="664"/>
      <c r="G30" s="664"/>
      <c r="H30" s="664"/>
      <c r="I30" s="664"/>
      <c r="J30" s="664"/>
      <c r="K30" s="664"/>
      <c r="L30" s="664"/>
      <c r="M30" s="664"/>
      <c r="N30" s="664"/>
      <c r="O30" s="664"/>
      <c r="P30" s="665"/>
      <c r="Q30" s="671">
        <f>1856+11</f>
        <v>1867</v>
      </c>
      <c r="R30" s="672"/>
      <c r="S30" s="672"/>
      <c r="T30" s="672"/>
      <c r="U30" s="672"/>
      <c r="V30" s="672">
        <v>1815</v>
      </c>
      <c r="W30" s="672"/>
      <c r="X30" s="672"/>
      <c r="Y30" s="672"/>
      <c r="Z30" s="672"/>
      <c r="AA30" s="672">
        <v>52</v>
      </c>
      <c r="AB30" s="672"/>
      <c r="AC30" s="672"/>
      <c r="AD30" s="672"/>
      <c r="AE30" s="673"/>
      <c r="AF30" s="668">
        <v>52</v>
      </c>
      <c r="AG30" s="669"/>
      <c r="AH30" s="669"/>
      <c r="AI30" s="669"/>
      <c r="AJ30" s="670"/>
      <c r="AK30" s="610">
        <v>287</v>
      </c>
      <c r="AL30" s="601"/>
      <c r="AM30" s="601"/>
      <c r="AN30" s="601"/>
      <c r="AO30" s="601"/>
      <c r="AP30" s="601" t="s">
        <v>568</v>
      </c>
      <c r="AQ30" s="601"/>
      <c r="AR30" s="601"/>
      <c r="AS30" s="601"/>
      <c r="AT30" s="601"/>
      <c r="AU30" s="601" t="s">
        <v>568</v>
      </c>
      <c r="AV30" s="601"/>
      <c r="AW30" s="601"/>
      <c r="AX30" s="601"/>
      <c r="AY30" s="601"/>
      <c r="AZ30" s="674" t="s">
        <v>568</v>
      </c>
      <c r="BA30" s="674"/>
      <c r="BB30" s="674"/>
      <c r="BC30" s="674"/>
      <c r="BD30" s="674"/>
      <c r="BE30" s="602"/>
      <c r="BF30" s="602"/>
      <c r="BG30" s="602"/>
      <c r="BH30" s="602"/>
      <c r="BI30" s="603"/>
      <c r="BJ30" s="214"/>
      <c r="BK30" s="214"/>
      <c r="BL30" s="214"/>
      <c r="BM30" s="214"/>
      <c r="BN30" s="214"/>
      <c r="BO30" s="224"/>
      <c r="BP30" s="224"/>
      <c r="BQ30" s="221">
        <v>24</v>
      </c>
      <c r="BR30" s="222"/>
      <c r="BS30" s="623"/>
      <c r="BT30" s="624"/>
      <c r="BU30" s="624"/>
      <c r="BV30" s="624"/>
      <c r="BW30" s="624"/>
      <c r="BX30" s="624"/>
      <c r="BY30" s="624"/>
      <c r="BZ30" s="624"/>
      <c r="CA30" s="624"/>
      <c r="CB30" s="624"/>
      <c r="CC30" s="624"/>
      <c r="CD30" s="624"/>
      <c r="CE30" s="624"/>
      <c r="CF30" s="624"/>
      <c r="CG30" s="645"/>
      <c r="CH30" s="620"/>
      <c r="CI30" s="621"/>
      <c r="CJ30" s="621"/>
      <c r="CK30" s="621"/>
      <c r="CL30" s="622"/>
      <c r="CM30" s="620"/>
      <c r="CN30" s="621"/>
      <c r="CO30" s="621"/>
      <c r="CP30" s="621"/>
      <c r="CQ30" s="622"/>
      <c r="CR30" s="620"/>
      <c r="CS30" s="621"/>
      <c r="CT30" s="621"/>
      <c r="CU30" s="621"/>
      <c r="CV30" s="622"/>
      <c r="CW30" s="620"/>
      <c r="CX30" s="621"/>
      <c r="CY30" s="621"/>
      <c r="CZ30" s="621"/>
      <c r="DA30" s="622"/>
      <c r="DB30" s="620"/>
      <c r="DC30" s="621"/>
      <c r="DD30" s="621"/>
      <c r="DE30" s="621"/>
      <c r="DF30" s="622"/>
      <c r="DG30" s="620"/>
      <c r="DH30" s="621"/>
      <c r="DI30" s="621"/>
      <c r="DJ30" s="621"/>
      <c r="DK30" s="622"/>
      <c r="DL30" s="620"/>
      <c r="DM30" s="621"/>
      <c r="DN30" s="621"/>
      <c r="DO30" s="621"/>
      <c r="DP30" s="622"/>
      <c r="DQ30" s="620"/>
      <c r="DR30" s="621"/>
      <c r="DS30" s="621"/>
      <c r="DT30" s="621"/>
      <c r="DU30" s="622"/>
      <c r="DV30" s="623"/>
      <c r="DW30" s="624"/>
      <c r="DX30" s="624"/>
      <c r="DY30" s="624"/>
      <c r="DZ30" s="625"/>
      <c r="EA30" s="212"/>
    </row>
    <row r="31" spans="1:131" ht="26.25" customHeight="1" x14ac:dyDescent="0.2">
      <c r="A31" s="225">
        <v>4</v>
      </c>
      <c r="B31" s="663" t="s">
        <v>393</v>
      </c>
      <c r="C31" s="664"/>
      <c r="D31" s="664"/>
      <c r="E31" s="664"/>
      <c r="F31" s="664"/>
      <c r="G31" s="664"/>
      <c r="H31" s="664"/>
      <c r="I31" s="664"/>
      <c r="J31" s="664"/>
      <c r="K31" s="664"/>
      <c r="L31" s="664"/>
      <c r="M31" s="664"/>
      <c r="N31" s="664"/>
      <c r="O31" s="664"/>
      <c r="P31" s="665"/>
      <c r="Q31" s="671">
        <v>303</v>
      </c>
      <c r="R31" s="672"/>
      <c r="S31" s="672"/>
      <c r="T31" s="672"/>
      <c r="U31" s="672"/>
      <c r="V31" s="672">
        <v>301</v>
      </c>
      <c r="W31" s="672"/>
      <c r="X31" s="672"/>
      <c r="Y31" s="672"/>
      <c r="Z31" s="672"/>
      <c r="AA31" s="672">
        <v>2</v>
      </c>
      <c r="AB31" s="672"/>
      <c r="AC31" s="672"/>
      <c r="AD31" s="672"/>
      <c r="AE31" s="673"/>
      <c r="AF31" s="668">
        <v>2</v>
      </c>
      <c r="AG31" s="669"/>
      <c r="AH31" s="669"/>
      <c r="AI31" s="669"/>
      <c r="AJ31" s="670"/>
      <c r="AK31" s="610">
        <v>74</v>
      </c>
      <c r="AL31" s="601"/>
      <c r="AM31" s="601"/>
      <c r="AN31" s="601"/>
      <c r="AO31" s="601"/>
      <c r="AP31" s="601" t="s">
        <v>568</v>
      </c>
      <c r="AQ31" s="601"/>
      <c r="AR31" s="601"/>
      <c r="AS31" s="601"/>
      <c r="AT31" s="601"/>
      <c r="AU31" s="601" t="s">
        <v>568</v>
      </c>
      <c r="AV31" s="601"/>
      <c r="AW31" s="601"/>
      <c r="AX31" s="601"/>
      <c r="AY31" s="601"/>
      <c r="AZ31" s="674" t="s">
        <v>568</v>
      </c>
      <c r="BA31" s="674"/>
      <c r="BB31" s="674"/>
      <c r="BC31" s="674"/>
      <c r="BD31" s="674"/>
      <c r="BE31" s="602"/>
      <c r="BF31" s="602"/>
      <c r="BG31" s="602"/>
      <c r="BH31" s="602"/>
      <c r="BI31" s="603"/>
      <c r="BJ31" s="214"/>
      <c r="BK31" s="214"/>
      <c r="BL31" s="214"/>
      <c r="BM31" s="214"/>
      <c r="BN31" s="214"/>
      <c r="BO31" s="224"/>
      <c r="BP31" s="224"/>
      <c r="BQ31" s="221">
        <v>25</v>
      </c>
      <c r="BR31" s="222"/>
      <c r="BS31" s="623"/>
      <c r="BT31" s="624"/>
      <c r="BU31" s="624"/>
      <c r="BV31" s="624"/>
      <c r="BW31" s="624"/>
      <c r="BX31" s="624"/>
      <c r="BY31" s="624"/>
      <c r="BZ31" s="624"/>
      <c r="CA31" s="624"/>
      <c r="CB31" s="624"/>
      <c r="CC31" s="624"/>
      <c r="CD31" s="624"/>
      <c r="CE31" s="624"/>
      <c r="CF31" s="624"/>
      <c r="CG31" s="645"/>
      <c r="CH31" s="620"/>
      <c r="CI31" s="621"/>
      <c r="CJ31" s="621"/>
      <c r="CK31" s="621"/>
      <c r="CL31" s="622"/>
      <c r="CM31" s="620"/>
      <c r="CN31" s="621"/>
      <c r="CO31" s="621"/>
      <c r="CP31" s="621"/>
      <c r="CQ31" s="622"/>
      <c r="CR31" s="620"/>
      <c r="CS31" s="621"/>
      <c r="CT31" s="621"/>
      <c r="CU31" s="621"/>
      <c r="CV31" s="622"/>
      <c r="CW31" s="620"/>
      <c r="CX31" s="621"/>
      <c r="CY31" s="621"/>
      <c r="CZ31" s="621"/>
      <c r="DA31" s="622"/>
      <c r="DB31" s="620"/>
      <c r="DC31" s="621"/>
      <c r="DD31" s="621"/>
      <c r="DE31" s="621"/>
      <c r="DF31" s="622"/>
      <c r="DG31" s="620"/>
      <c r="DH31" s="621"/>
      <c r="DI31" s="621"/>
      <c r="DJ31" s="621"/>
      <c r="DK31" s="622"/>
      <c r="DL31" s="620"/>
      <c r="DM31" s="621"/>
      <c r="DN31" s="621"/>
      <c r="DO31" s="621"/>
      <c r="DP31" s="622"/>
      <c r="DQ31" s="620"/>
      <c r="DR31" s="621"/>
      <c r="DS31" s="621"/>
      <c r="DT31" s="621"/>
      <c r="DU31" s="622"/>
      <c r="DV31" s="623"/>
      <c r="DW31" s="624"/>
      <c r="DX31" s="624"/>
      <c r="DY31" s="624"/>
      <c r="DZ31" s="625"/>
      <c r="EA31" s="212"/>
    </row>
    <row r="32" spans="1:131" ht="26.25" customHeight="1" x14ac:dyDescent="0.2">
      <c r="A32" s="225">
        <v>5</v>
      </c>
      <c r="B32" s="663" t="s">
        <v>394</v>
      </c>
      <c r="C32" s="664"/>
      <c r="D32" s="664"/>
      <c r="E32" s="664"/>
      <c r="F32" s="664"/>
      <c r="G32" s="664"/>
      <c r="H32" s="664"/>
      <c r="I32" s="664"/>
      <c r="J32" s="664"/>
      <c r="K32" s="664"/>
      <c r="L32" s="664"/>
      <c r="M32" s="664"/>
      <c r="N32" s="664"/>
      <c r="O32" s="664"/>
      <c r="P32" s="665"/>
      <c r="Q32" s="671">
        <v>17</v>
      </c>
      <c r="R32" s="672"/>
      <c r="S32" s="672"/>
      <c r="T32" s="672"/>
      <c r="U32" s="672"/>
      <c r="V32" s="672">
        <v>8</v>
      </c>
      <c r="W32" s="672"/>
      <c r="X32" s="672"/>
      <c r="Y32" s="672"/>
      <c r="Z32" s="672"/>
      <c r="AA32" s="672">
        <v>9</v>
      </c>
      <c r="AB32" s="672"/>
      <c r="AC32" s="672"/>
      <c r="AD32" s="672"/>
      <c r="AE32" s="673"/>
      <c r="AF32" s="668">
        <v>9</v>
      </c>
      <c r="AG32" s="669"/>
      <c r="AH32" s="669"/>
      <c r="AI32" s="669"/>
      <c r="AJ32" s="670"/>
      <c r="AK32" s="610" t="s">
        <v>568</v>
      </c>
      <c r="AL32" s="601"/>
      <c r="AM32" s="601"/>
      <c r="AN32" s="601"/>
      <c r="AO32" s="601"/>
      <c r="AP32" s="601">
        <v>18</v>
      </c>
      <c r="AQ32" s="601"/>
      <c r="AR32" s="601"/>
      <c r="AS32" s="601"/>
      <c r="AT32" s="601"/>
      <c r="AU32" s="601" t="s">
        <v>568</v>
      </c>
      <c r="AV32" s="601"/>
      <c r="AW32" s="601"/>
      <c r="AX32" s="601"/>
      <c r="AY32" s="601"/>
      <c r="AZ32" s="674" t="s">
        <v>568</v>
      </c>
      <c r="BA32" s="674"/>
      <c r="BB32" s="674"/>
      <c r="BC32" s="674"/>
      <c r="BD32" s="674"/>
      <c r="BE32" s="602"/>
      <c r="BF32" s="602"/>
      <c r="BG32" s="602"/>
      <c r="BH32" s="602"/>
      <c r="BI32" s="603"/>
      <c r="BJ32" s="214"/>
      <c r="BK32" s="214"/>
      <c r="BL32" s="214"/>
      <c r="BM32" s="214"/>
      <c r="BN32" s="214"/>
      <c r="BO32" s="224"/>
      <c r="BP32" s="224"/>
      <c r="BQ32" s="221">
        <v>26</v>
      </c>
      <c r="BR32" s="222"/>
      <c r="BS32" s="623"/>
      <c r="BT32" s="624"/>
      <c r="BU32" s="624"/>
      <c r="BV32" s="624"/>
      <c r="BW32" s="624"/>
      <c r="BX32" s="624"/>
      <c r="BY32" s="624"/>
      <c r="BZ32" s="624"/>
      <c r="CA32" s="624"/>
      <c r="CB32" s="624"/>
      <c r="CC32" s="624"/>
      <c r="CD32" s="624"/>
      <c r="CE32" s="624"/>
      <c r="CF32" s="624"/>
      <c r="CG32" s="645"/>
      <c r="CH32" s="620"/>
      <c r="CI32" s="621"/>
      <c r="CJ32" s="621"/>
      <c r="CK32" s="621"/>
      <c r="CL32" s="622"/>
      <c r="CM32" s="620"/>
      <c r="CN32" s="621"/>
      <c r="CO32" s="621"/>
      <c r="CP32" s="621"/>
      <c r="CQ32" s="622"/>
      <c r="CR32" s="620"/>
      <c r="CS32" s="621"/>
      <c r="CT32" s="621"/>
      <c r="CU32" s="621"/>
      <c r="CV32" s="622"/>
      <c r="CW32" s="620"/>
      <c r="CX32" s="621"/>
      <c r="CY32" s="621"/>
      <c r="CZ32" s="621"/>
      <c r="DA32" s="622"/>
      <c r="DB32" s="620"/>
      <c r="DC32" s="621"/>
      <c r="DD32" s="621"/>
      <c r="DE32" s="621"/>
      <c r="DF32" s="622"/>
      <c r="DG32" s="620"/>
      <c r="DH32" s="621"/>
      <c r="DI32" s="621"/>
      <c r="DJ32" s="621"/>
      <c r="DK32" s="622"/>
      <c r="DL32" s="620"/>
      <c r="DM32" s="621"/>
      <c r="DN32" s="621"/>
      <c r="DO32" s="621"/>
      <c r="DP32" s="622"/>
      <c r="DQ32" s="620"/>
      <c r="DR32" s="621"/>
      <c r="DS32" s="621"/>
      <c r="DT32" s="621"/>
      <c r="DU32" s="622"/>
      <c r="DV32" s="623"/>
      <c r="DW32" s="624"/>
      <c r="DX32" s="624"/>
      <c r="DY32" s="624"/>
      <c r="DZ32" s="625"/>
      <c r="EA32" s="212"/>
    </row>
    <row r="33" spans="1:131" ht="26.25" customHeight="1" x14ac:dyDescent="0.2">
      <c r="A33" s="225">
        <v>6</v>
      </c>
      <c r="B33" s="663" t="s">
        <v>395</v>
      </c>
      <c r="C33" s="664"/>
      <c r="D33" s="664"/>
      <c r="E33" s="664"/>
      <c r="F33" s="664"/>
      <c r="G33" s="664"/>
      <c r="H33" s="664"/>
      <c r="I33" s="664"/>
      <c r="J33" s="664"/>
      <c r="K33" s="664"/>
      <c r="L33" s="664"/>
      <c r="M33" s="664"/>
      <c r="N33" s="664"/>
      <c r="O33" s="664"/>
      <c r="P33" s="665"/>
      <c r="Q33" s="671">
        <v>663</v>
      </c>
      <c r="R33" s="672"/>
      <c r="S33" s="672"/>
      <c r="T33" s="672"/>
      <c r="U33" s="672"/>
      <c r="V33" s="672">
        <v>34</v>
      </c>
      <c r="W33" s="672"/>
      <c r="X33" s="672"/>
      <c r="Y33" s="672"/>
      <c r="Z33" s="672"/>
      <c r="AA33" s="672">
        <v>629</v>
      </c>
      <c r="AB33" s="672"/>
      <c r="AC33" s="672"/>
      <c r="AD33" s="672"/>
      <c r="AE33" s="673"/>
      <c r="AF33" s="668">
        <v>629</v>
      </c>
      <c r="AG33" s="669"/>
      <c r="AH33" s="669"/>
      <c r="AI33" s="669"/>
      <c r="AJ33" s="670"/>
      <c r="AK33" s="610" t="s">
        <v>568</v>
      </c>
      <c r="AL33" s="601"/>
      <c r="AM33" s="601"/>
      <c r="AN33" s="601"/>
      <c r="AO33" s="601"/>
      <c r="AP33" s="601">
        <v>120</v>
      </c>
      <c r="AQ33" s="601"/>
      <c r="AR33" s="601"/>
      <c r="AS33" s="601"/>
      <c r="AT33" s="601"/>
      <c r="AU33" s="601" t="s">
        <v>568</v>
      </c>
      <c r="AV33" s="601"/>
      <c r="AW33" s="601"/>
      <c r="AX33" s="601"/>
      <c r="AY33" s="601"/>
      <c r="AZ33" s="674" t="s">
        <v>568</v>
      </c>
      <c r="BA33" s="674"/>
      <c r="BB33" s="674"/>
      <c r="BC33" s="674"/>
      <c r="BD33" s="674"/>
      <c r="BE33" s="602" t="s">
        <v>396</v>
      </c>
      <c r="BF33" s="602"/>
      <c r="BG33" s="602"/>
      <c r="BH33" s="602"/>
      <c r="BI33" s="603"/>
      <c r="BJ33" s="214"/>
      <c r="BK33" s="214"/>
      <c r="BL33" s="214"/>
      <c r="BM33" s="214"/>
      <c r="BN33" s="214"/>
      <c r="BO33" s="224"/>
      <c r="BP33" s="224"/>
      <c r="BQ33" s="221">
        <v>27</v>
      </c>
      <c r="BR33" s="222"/>
      <c r="BS33" s="623"/>
      <c r="BT33" s="624"/>
      <c r="BU33" s="624"/>
      <c r="BV33" s="624"/>
      <c r="BW33" s="624"/>
      <c r="BX33" s="624"/>
      <c r="BY33" s="624"/>
      <c r="BZ33" s="624"/>
      <c r="CA33" s="624"/>
      <c r="CB33" s="624"/>
      <c r="CC33" s="624"/>
      <c r="CD33" s="624"/>
      <c r="CE33" s="624"/>
      <c r="CF33" s="624"/>
      <c r="CG33" s="645"/>
      <c r="CH33" s="620"/>
      <c r="CI33" s="621"/>
      <c r="CJ33" s="621"/>
      <c r="CK33" s="621"/>
      <c r="CL33" s="622"/>
      <c r="CM33" s="620"/>
      <c r="CN33" s="621"/>
      <c r="CO33" s="621"/>
      <c r="CP33" s="621"/>
      <c r="CQ33" s="622"/>
      <c r="CR33" s="620"/>
      <c r="CS33" s="621"/>
      <c r="CT33" s="621"/>
      <c r="CU33" s="621"/>
      <c r="CV33" s="622"/>
      <c r="CW33" s="620"/>
      <c r="CX33" s="621"/>
      <c r="CY33" s="621"/>
      <c r="CZ33" s="621"/>
      <c r="DA33" s="622"/>
      <c r="DB33" s="620"/>
      <c r="DC33" s="621"/>
      <c r="DD33" s="621"/>
      <c r="DE33" s="621"/>
      <c r="DF33" s="622"/>
      <c r="DG33" s="620"/>
      <c r="DH33" s="621"/>
      <c r="DI33" s="621"/>
      <c r="DJ33" s="621"/>
      <c r="DK33" s="622"/>
      <c r="DL33" s="620"/>
      <c r="DM33" s="621"/>
      <c r="DN33" s="621"/>
      <c r="DO33" s="621"/>
      <c r="DP33" s="622"/>
      <c r="DQ33" s="620"/>
      <c r="DR33" s="621"/>
      <c r="DS33" s="621"/>
      <c r="DT33" s="621"/>
      <c r="DU33" s="622"/>
      <c r="DV33" s="623"/>
      <c r="DW33" s="624"/>
      <c r="DX33" s="624"/>
      <c r="DY33" s="624"/>
      <c r="DZ33" s="625"/>
      <c r="EA33" s="212"/>
    </row>
    <row r="34" spans="1:131" ht="26.25" customHeight="1" x14ac:dyDescent="0.2">
      <c r="A34" s="225">
        <v>7</v>
      </c>
      <c r="B34" s="663" t="s">
        <v>397</v>
      </c>
      <c r="C34" s="664"/>
      <c r="D34" s="664"/>
      <c r="E34" s="664"/>
      <c r="F34" s="664"/>
      <c r="G34" s="664"/>
      <c r="H34" s="664"/>
      <c r="I34" s="664"/>
      <c r="J34" s="664"/>
      <c r="K34" s="664"/>
      <c r="L34" s="664"/>
      <c r="M34" s="664"/>
      <c r="N34" s="664"/>
      <c r="O34" s="664"/>
      <c r="P34" s="665"/>
      <c r="Q34" s="671">
        <v>277</v>
      </c>
      <c r="R34" s="672"/>
      <c r="S34" s="672"/>
      <c r="T34" s="672"/>
      <c r="U34" s="672"/>
      <c r="V34" s="672">
        <v>12</v>
      </c>
      <c r="W34" s="672"/>
      <c r="X34" s="672"/>
      <c r="Y34" s="672"/>
      <c r="Z34" s="672"/>
      <c r="AA34" s="672">
        <v>265</v>
      </c>
      <c r="AB34" s="672"/>
      <c r="AC34" s="672"/>
      <c r="AD34" s="672"/>
      <c r="AE34" s="673"/>
      <c r="AF34" s="668">
        <v>265</v>
      </c>
      <c r="AG34" s="669"/>
      <c r="AH34" s="669"/>
      <c r="AI34" s="669"/>
      <c r="AJ34" s="670"/>
      <c r="AK34" s="610">
        <v>24</v>
      </c>
      <c r="AL34" s="601"/>
      <c r="AM34" s="601"/>
      <c r="AN34" s="601"/>
      <c r="AO34" s="601"/>
      <c r="AP34" s="601">
        <v>751</v>
      </c>
      <c r="AQ34" s="601"/>
      <c r="AR34" s="601"/>
      <c r="AS34" s="601"/>
      <c r="AT34" s="601"/>
      <c r="AU34" s="601">
        <v>389</v>
      </c>
      <c r="AV34" s="601"/>
      <c r="AW34" s="601"/>
      <c r="AX34" s="601"/>
      <c r="AY34" s="601"/>
      <c r="AZ34" s="675" t="s">
        <v>568</v>
      </c>
      <c r="BA34" s="674"/>
      <c r="BB34" s="674"/>
      <c r="BC34" s="674"/>
      <c r="BD34" s="674"/>
      <c r="BE34" s="602" t="s">
        <v>396</v>
      </c>
      <c r="BF34" s="602"/>
      <c r="BG34" s="602"/>
      <c r="BH34" s="602"/>
      <c r="BI34" s="603"/>
      <c r="BJ34" s="214"/>
      <c r="BK34" s="214"/>
      <c r="BL34" s="214"/>
      <c r="BM34" s="214"/>
      <c r="BN34" s="214"/>
      <c r="BO34" s="224"/>
      <c r="BP34" s="224"/>
      <c r="BQ34" s="221">
        <v>28</v>
      </c>
      <c r="BR34" s="222"/>
      <c r="BS34" s="623"/>
      <c r="BT34" s="624"/>
      <c r="BU34" s="624"/>
      <c r="BV34" s="624"/>
      <c r="BW34" s="624"/>
      <c r="BX34" s="624"/>
      <c r="BY34" s="624"/>
      <c r="BZ34" s="624"/>
      <c r="CA34" s="624"/>
      <c r="CB34" s="624"/>
      <c r="CC34" s="624"/>
      <c r="CD34" s="624"/>
      <c r="CE34" s="624"/>
      <c r="CF34" s="624"/>
      <c r="CG34" s="645"/>
      <c r="CH34" s="620"/>
      <c r="CI34" s="621"/>
      <c r="CJ34" s="621"/>
      <c r="CK34" s="621"/>
      <c r="CL34" s="622"/>
      <c r="CM34" s="620"/>
      <c r="CN34" s="621"/>
      <c r="CO34" s="621"/>
      <c r="CP34" s="621"/>
      <c r="CQ34" s="622"/>
      <c r="CR34" s="620"/>
      <c r="CS34" s="621"/>
      <c r="CT34" s="621"/>
      <c r="CU34" s="621"/>
      <c r="CV34" s="622"/>
      <c r="CW34" s="620"/>
      <c r="CX34" s="621"/>
      <c r="CY34" s="621"/>
      <c r="CZ34" s="621"/>
      <c r="DA34" s="622"/>
      <c r="DB34" s="620"/>
      <c r="DC34" s="621"/>
      <c r="DD34" s="621"/>
      <c r="DE34" s="621"/>
      <c r="DF34" s="622"/>
      <c r="DG34" s="620"/>
      <c r="DH34" s="621"/>
      <c r="DI34" s="621"/>
      <c r="DJ34" s="621"/>
      <c r="DK34" s="622"/>
      <c r="DL34" s="620"/>
      <c r="DM34" s="621"/>
      <c r="DN34" s="621"/>
      <c r="DO34" s="621"/>
      <c r="DP34" s="622"/>
      <c r="DQ34" s="620"/>
      <c r="DR34" s="621"/>
      <c r="DS34" s="621"/>
      <c r="DT34" s="621"/>
      <c r="DU34" s="622"/>
      <c r="DV34" s="623"/>
      <c r="DW34" s="624"/>
      <c r="DX34" s="624"/>
      <c r="DY34" s="624"/>
      <c r="DZ34" s="625"/>
      <c r="EA34" s="212"/>
    </row>
    <row r="35" spans="1:131" ht="26.25" customHeight="1" x14ac:dyDescent="0.2">
      <c r="A35" s="225">
        <v>8</v>
      </c>
      <c r="B35" s="663" t="s">
        <v>398</v>
      </c>
      <c r="C35" s="664"/>
      <c r="D35" s="664"/>
      <c r="E35" s="664"/>
      <c r="F35" s="664"/>
      <c r="G35" s="664"/>
      <c r="H35" s="664"/>
      <c r="I35" s="664"/>
      <c r="J35" s="664"/>
      <c r="K35" s="664"/>
      <c r="L35" s="664"/>
      <c r="M35" s="664"/>
      <c r="N35" s="664"/>
      <c r="O35" s="664"/>
      <c r="P35" s="665"/>
      <c r="Q35" s="671">
        <v>257</v>
      </c>
      <c r="R35" s="672"/>
      <c r="S35" s="672"/>
      <c r="T35" s="672"/>
      <c r="U35" s="672"/>
      <c r="V35" s="672">
        <v>82</v>
      </c>
      <c r="W35" s="672"/>
      <c r="X35" s="672"/>
      <c r="Y35" s="672"/>
      <c r="Z35" s="672"/>
      <c r="AA35" s="672">
        <v>175</v>
      </c>
      <c r="AB35" s="672"/>
      <c r="AC35" s="672"/>
      <c r="AD35" s="672"/>
      <c r="AE35" s="673"/>
      <c r="AF35" s="668">
        <v>175</v>
      </c>
      <c r="AG35" s="669"/>
      <c r="AH35" s="669"/>
      <c r="AI35" s="669"/>
      <c r="AJ35" s="670"/>
      <c r="AK35" s="610">
        <v>427</v>
      </c>
      <c r="AL35" s="601"/>
      <c r="AM35" s="601"/>
      <c r="AN35" s="601"/>
      <c r="AO35" s="601"/>
      <c r="AP35" s="601">
        <v>4662</v>
      </c>
      <c r="AQ35" s="601"/>
      <c r="AR35" s="601"/>
      <c r="AS35" s="601"/>
      <c r="AT35" s="601"/>
      <c r="AU35" s="601">
        <v>2993</v>
      </c>
      <c r="AV35" s="601"/>
      <c r="AW35" s="601"/>
      <c r="AX35" s="601"/>
      <c r="AY35" s="601"/>
      <c r="AZ35" s="674" t="s">
        <v>568</v>
      </c>
      <c r="BA35" s="674"/>
      <c r="BB35" s="674"/>
      <c r="BC35" s="674"/>
      <c r="BD35" s="674"/>
      <c r="BE35" s="602" t="s">
        <v>396</v>
      </c>
      <c r="BF35" s="602"/>
      <c r="BG35" s="602"/>
      <c r="BH35" s="602"/>
      <c r="BI35" s="603"/>
      <c r="BJ35" s="214"/>
      <c r="BK35" s="214"/>
      <c r="BL35" s="214"/>
      <c r="BM35" s="214"/>
      <c r="BN35" s="214"/>
      <c r="BO35" s="224"/>
      <c r="BP35" s="224"/>
      <c r="BQ35" s="221">
        <v>29</v>
      </c>
      <c r="BR35" s="222"/>
      <c r="BS35" s="623"/>
      <c r="BT35" s="624"/>
      <c r="BU35" s="624"/>
      <c r="BV35" s="624"/>
      <c r="BW35" s="624"/>
      <c r="BX35" s="624"/>
      <c r="BY35" s="624"/>
      <c r="BZ35" s="624"/>
      <c r="CA35" s="624"/>
      <c r="CB35" s="624"/>
      <c r="CC35" s="624"/>
      <c r="CD35" s="624"/>
      <c r="CE35" s="624"/>
      <c r="CF35" s="624"/>
      <c r="CG35" s="645"/>
      <c r="CH35" s="620"/>
      <c r="CI35" s="621"/>
      <c r="CJ35" s="621"/>
      <c r="CK35" s="621"/>
      <c r="CL35" s="622"/>
      <c r="CM35" s="620"/>
      <c r="CN35" s="621"/>
      <c r="CO35" s="621"/>
      <c r="CP35" s="621"/>
      <c r="CQ35" s="622"/>
      <c r="CR35" s="620"/>
      <c r="CS35" s="621"/>
      <c r="CT35" s="621"/>
      <c r="CU35" s="621"/>
      <c r="CV35" s="622"/>
      <c r="CW35" s="620"/>
      <c r="CX35" s="621"/>
      <c r="CY35" s="621"/>
      <c r="CZ35" s="621"/>
      <c r="DA35" s="622"/>
      <c r="DB35" s="620"/>
      <c r="DC35" s="621"/>
      <c r="DD35" s="621"/>
      <c r="DE35" s="621"/>
      <c r="DF35" s="622"/>
      <c r="DG35" s="620"/>
      <c r="DH35" s="621"/>
      <c r="DI35" s="621"/>
      <c r="DJ35" s="621"/>
      <c r="DK35" s="622"/>
      <c r="DL35" s="620"/>
      <c r="DM35" s="621"/>
      <c r="DN35" s="621"/>
      <c r="DO35" s="621"/>
      <c r="DP35" s="622"/>
      <c r="DQ35" s="620"/>
      <c r="DR35" s="621"/>
      <c r="DS35" s="621"/>
      <c r="DT35" s="621"/>
      <c r="DU35" s="622"/>
      <c r="DV35" s="623"/>
      <c r="DW35" s="624"/>
      <c r="DX35" s="624"/>
      <c r="DY35" s="624"/>
      <c r="DZ35" s="625"/>
      <c r="EA35" s="212"/>
    </row>
    <row r="36" spans="1:131" ht="26.25" customHeight="1" x14ac:dyDescent="0.2">
      <c r="A36" s="225">
        <v>9</v>
      </c>
      <c r="B36" s="663" t="s">
        <v>399</v>
      </c>
      <c r="C36" s="664"/>
      <c r="D36" s="664"/>
      <c r="E36" s="664"/>
      <c r="F36" s="664"/>
      <c r="G36" s="664"/>
      <c r="H36" s="664"/>
      <c r="I36" s="664"/>
      <c r="J36" s="664"/>
      <c r="K36" s="664"/>
      <c r="L36" s="664"/>
      <c r="M36" s="664"/>
      <c r="N36" s="664"/>
      <c r="O36" s="664"/>
      <c r="P36" s="665"/>
      <c r="Q36" s="671">
        <v>502</v>
      </c>
      <c r="R36" s="672"/>
      <c r="S36" s="672"/>
      <c r="T36" s="672"/>
      <c r="U36" s="672"/>
      <c r="V36" s="672">
        <v>431</v>
      </c>
      <c r="W36" s="672"/>
      <c r="X36" s="672"/>
      <c r="Y36" s="672"/>
      <c r="Z36" s="672"/>
      <c r="AA36" s="672">
        <v>71</v>
      </c>
      <c r="AB36" s="672"/>
      <c r="AC36" s="672"/>
      <c r="AD36" s="672"/>
      <c r="AE36" s="673"/>
      <c r="AF36" s="668">
        <v>71</v>
      </c>
      <c r="AG36" s="669"/>
      <c r="AH36" s="669"/>
      <c r="AI36" s="669"/>
      <c r="AJ36" s="670"/>
      <c r="AK36" s="610">
        <v>72</v>
      </c>
      <c r="AL36" s="601"/>
      <c r="AM36" s="601"/>
      <c r="AN36" s="601"/>
      <c r="AO36" s="601"/>
      <c r="AP36" s="601">
        <v>154</v>
      </c>
      <c r="AQ36" s="601"/>
      <c r="AR36" s="601"/>
      <c r="AS36" s="601"/>
      <c r="AT36" s="601"/>
      <c r="AU36" s="601">
        <v>23</v>
      </c>
      <c r="AV36" s="601"/>
      <c r="AW36" s="601"/>
      <c r="AX36" s="601"/>
      <c r="AY36" s="601"/>
      <c r="AZ36" s="674" t="s">
        <v>568</v>
      </c>
      <c r="BA36" s="674"/>
      <c r="BB36" s="674"/>
      <c r="BC36" s="674"/>
      <c r="BD36" s="674"/>
      <c r="BE36" s="602" t="s">
        <v>400</v>
      </c>
      <c r="BF36" s="602"/>
      <c r="BG36" s="602"/>
      <c r="BH36" s="602"/>
      <c r="BI36" s="603"/>
      <c r="BJ36" s="214"/>
      <c r="BK36" s="214"/>
      <c r="BL36" s="214"/>
      <c r="BM36" s="214"/>
      <c r="BN36" s="214"/>
      <c r="BO36" s="224"/>
      <c r="BP36" s="224"/>
      <c r="BQ36" s="221">
        <v>30</v>
      </c>
      <c r="BR36" s="222"/>
      <c r="BS36" s="623"/>
      <c r="BT36" s="624"/>
      <c r="BU36" s="624"/>
      <c r="BV36" s="624"/>
      <c r="BW36" s="624"/>
      <c r="BX36" s="624"/>
      <c r="BY36" s="624"/>
      <c r="BZ36" s="624"/>
      <c r="CA36" s="624"/>
      <c r="CB36" s="624"/>
      <c r="CC36" s="624"/>
      <c r="CD36" s="624"/>
      <c r="CE36" s="624"/>
      <c r="CF36" s="624"/>
      <c r="CG36" s="645"/>
      <c r="CH36" s="620"/>
      <c r="CI36" s="621"/>
      <c r="CJ36" s="621"/>
      <c r="CK36" s="621"/>
      <c r="CL36" s="622"/>
      <c r="CM36" s="620"/>
      <c r="CN36" s="621"/>
      <c r="CO36" s="621"/>
      <c r="CP36" s="621"/>
      <c r="CQ36" s="622"/>
      <c r="CR36" s="620"/>
      <c r="CS36" s="621"/>
      <c r="CT36" s="621"/>
      <c r="CU36" s="621"/>
      <c r="CV36" s="622"/>
      <c r="CW36" s="620"/>
      <c r="CX36" s="621"/>
      <c r="CY36" s="621"/>
      <c r="CZ36" s="621"/>
      <c r="DA36" s="622"/>
      <c r="DB36" s="620"/>
      <c r="DC36" s="621"/>
      <c r="DD36" s="621"/>
      <c r="DE36" s="621"/>
      <c r="DF36" s="622"/>
      <c r="DG36" s="620"/>
      <c r="DH36" s="621"/>
      <c r="DI36" s="621"/>
      <c r="DJ36" s="621"/>
      <c r="DK36" s="622"/>
      <c r="DL36" s="620"/>
      <c r="DM36" s="621"/>
      <c r="DN36" s="621"/>
      <c r="DO36" s="621"/>
      <c r="DP36" s="622"/>
      <c r="DQ36" s="620"/>
      <c r="DR36" s="621"/>
      <c r="DS36" s="621"/>
      <c r="DT36" s="621"/>
      <c r="DU36" s="622"/>
      <c r="DV36" s="623"/>
      <c r="DW36" s="624"/>
      <c r="DX36" s="624"/>
      <c r="DY36" s="624"/>
      <c r="DZ36" s="625"/>
      <c r="EA36" s="212"/>
    </row>
    <row r="37" spans="1:131" ht="26.25" customHeight="1" x14ac:dyDescent="0.2">
      <c r="A37" s="225">
        <v>10</v>
      </c>
      <c r="B37" s="663" t="s">
        <v>401</v>
      </c>
      <c r="C37" s="664"/>
      <c r="D37" s="664"/>
      <c r="E37" s="664"/>
      <c r="F37" s="664"/>
      <c r="G37" s="664"/>
      <c r="H37" s="664"/>
      <c r="I37" s="664"/>
      <c r="J37" s="664"/>
      <c r="K37" s="664"/>
      <c r="L37" s="664"/>
      <c r="M37" s="664"/>
      <c r="N37" s="664"/>
      <c r="O37" s="664"/>
      <c r="P37" s="665"/>
      <c r="Q37" s="671">
        <v>37</v>
      </c>
      <c r="R37" s="672"/>
      <c r="S37" s="672"/>
      <c r="T37" s="672"/>
      <c r="U37" s="672"/>
      <c r="V37" s="672">
        <v>1</v>
      </c>
      <c r="W37" s="672"/>
      <c r="X37" s="672"/>
      <c r="Y37" s="672"/>
      <c r="Z37" s="672"/>
      <c r="AA37" s="672">
        <v>36</v>
      </c>
      <c r="AB37" s="672"/>
      <c r="AC37" s="672"/>
      <c r="AD37" s="672"/>
      <c r="AE37" s="673"/>
      <c r="AF37" s="668">
        <v>29</v>
      </c>
      <c r="AG37" s="669"/>
      <c r="AH37" s="669"/>
      <c r="AI37" s="669"/>
      <c r="AJ37" s="670"/>
      <c r="AK37" s="610" t="s">
        <v>568</v>
      </c>
      <c r="AL37" s="601"/>
      <c r="AM37" s="601"/>
      <c r="AN37" s="601"/>
      <c r="AO37" s="601"/>
      <c r="AP37" s="601" t="s">
        <v>568</v>
      </c>
      <c r="AQ37" s="601"/>
      <c r="AR37" s="601"/>
      <c r="AS37" s="601"/>
      <c r="AT37" s="601"/>
      <c r="AU37" s="601" t="s">
        <v>568</v>
      </c>
      <c r="AV37" s="601"/>
      <c r="AW37" s="601"/>
      <c r="AX37" s="601"/>
      <c r="AY37" s="601"/>
      <c r="AZ37" s="674" t="s">
        <v>568</v>
      </c>
      <c r="BA37" s="674"/>
      <c r="BB37" s="674"/>
      <c r="BC37" s="674"/>
      <c r="BD37" s="674"/>
      <c r="BE37" s="602" t="s">
        <v>400</v>
      </c>
      <c r="BF37" s="602"/>
      <c r="BG37" s="602"/>
      <c r="BH37" s="602"/>
      <c r="BI37" s="603"/>
      <c r="BJ37" s="214"/>
      <c r="BK37" s="214"/>
      <c r="BL37" s="214"/>
      <c r="BM37" s="214"/>
      <c r="BN37" s="214"/>
      <c r="BO37" s="224"/>
      <c r="BP37" s="224"/>
      <c r="BQ37" s="221">
        <v>31</v>
      </c>
      <c r="BR37" s="222"/>
      <c r="BS37" s="623"/>
      <c r="BT37" s="624"/>
      <c r="BU37" s="624"/>
      <c r="BV37" s="624"/>
      <c r="BW37" s="624"/>
      <c r="BX37" s="624"/>
      <c r="BY37" s="624"/>
      <c r="BZ37" s="624"/>
      <c r="CA37" s="624"/>
      <c r="CB37" s="624"/>
      <c r="CC37" s="624"/>
      <c r="CD37" s="624"/>
      <c r="CE37" s="624"/>
      <c r="CF37" s="624"/>
      <c r="CG37" s="645"/>
      <c r="CH37" s="620"/>
      <c r="CI37" s="621"/>
      <c r="CJ37" s="621"/>
      <c r="CK37" s="621"/>
      <c r="CL37" s="622"/>
      <c r="CM37" s="620"/>
      <c r="CN37" s="621"/>
      <c r="CO37" s="621"/>
      <c r="CP37" s="621"/>
      <c r="CQ37" s="622"/>
      <c r="CR37" s="620"/>
      <c r="CS37" s="621"/>
      <c r="CT37" s="621"/>
      <c r="CU37" s="621"/>
      <c r="CV37" s="622"/>
      <c r="CW37" s="620"/>
      <c r="CX37" s="621"/>
      <c r="CY37" s="621"/>
      <c r="CZ37" s="621"/>
      <c r="DA37" s="622"/>
      <c r="DB37" s="620"/>
      <c r="DC37" s="621"/>
      <c r="DD37" s="621"/>
      <c r="DE37" s="621"/>
      <c r="DF37" s="622"/>
      <c r="DG37" s="620"/>
      <c r="DH37" s="621"/>
      <c r="DI37" s="621"/>
      <c r="DJ37" s="621"/>
      <c r="DK37" s="622"/>
      <c r="DL37" s="620"/>
      <c r="DM37" s="621"/>
      <c r="DN37" s="621"/>
      <c r="DO37" s="621"/>
      <c r="DP37" s="622"/>
      <c r="DQ37" s="620"/>
      <c r="DR37" s="621"/>
      <c r="DS37" s="621"/>
      <c r="DT37" s="621"/>
      <c r="DU37" s="622"/>
      <c r="DV37" s="623"/>
      <c r="DW37" s="624"/>
      <c r="DX37" s="624"/>
      <c r="DY37" s="624"/>
      <c r="DZ37" s="625"/>
      <c r="EA37" s="212"/>
    </row>
    <row r="38" spans="1:131" ht="26.25" customHeight="1" x14ac:dyDescent="0.2">
      <c r="A38" s="225">
        <v>11</v>
      </c>
      <c r="B38" s="663"/>
      <c r="C38" s="664"/>
      <c r="D38" s="664"/>
      <c r="E38" s="664"/>
      <c r="F38" s="664"/>
      <c r="G38" s="664"/>
      <c r="H38" s="664"/>
      <c r="I38" s="664"/>
      <c r="J38" s="664"/>
      <c r="K38" s="664"/>
      <c r="L38" s="664"/>
      <c r="M38" s="664"/>
      <c r="N38" s="664"/>
      <c r="O38" s="664"/>
      <c r="P38" s="665"/>
      <c r="Q38" s="671"/>
      <c r="R38" s="672"/>
      <c r="S38" s="672"/>
      <c r="T38" s="672"/>
      <c r="U38" s="672"/>
      <c r="V38" s="672"/>
      <c r="W38" s="672"/>
      <c r="X38" s="672"/>
      <c r="Y38" s="672"/>
      <c r="Z38" s="672"/>
      <c r="AA38" s="672"/>
      <c r="AB38" s="672"/>
      <c r="AC38" s="672"/>
      <c r="AD38" s="672"/>
      <c r="AE38" s="673"/>
      <c r="AF38" s="668"/>
      <c r="AG38" s="669"/>
      <c r="AH38" s="669"/>
      <c r="AI38" s="669"/>
      <c r="AJ38" s="670"/>
      <c r="AK38" s="610"/>
      <c r="AL38" s="601"/>
      <c r="AM38" s="601"/>
      <c r="AN38" s="601"/>
      <c r="AO38" s="601"/>
      <c r="AP38" s="601"/>
      <c r="AQ38" s="601"/>
      <c r="AR38" s="601"/>
      <c r="AS38" s="601"/>
      <c r="AT38" s="601"/>
      <c r="AU38" s="601"/>
      <c r="AV38" s="601"/>
      <c r="AW38" s="601"/>
      <c r="AX38" s="601"/>
      <c r="AY38" s="601"/>
      <c r="AZ38" s="674"/>
      <c r="BA38" s="674"/>
      <c r="BB38" s="674"/>
      <c r="BC38" s="674"/>
      <c r="BD38" s="674"/>
      <c r="BE38" s="602"/>
      <c r="BF38" s="602"/>
      <c r="BG38" s="602"/>
      <c r="BH38" s="602"/>
      <c r="BI38" s="603"/>
      <c r="BJ38" s="214"/>
      <c r="BK38" s="214"/>
      <c r="BL38" s="214"/>
      <c r="BM38" s="214"/>
      <c r="BN38" s="214"/>
      <c r="BO38" s="224"/>
      <c r="BP38" s="224"/>
      <c r="BQ38" s="221">
        <v>32</v>
      </c>
      <c r="BR38" s="222"/>
      <c r="BS38" s="623"/>
      <c r="BT38" s="624"/>
      <c r="BU38" s="624"/>
      <c r="BV38" s="624"/>
      <c r="BW38" s="624"/>
      <c r="BX38" s="624"/>
      <c r="BY38" s="624"/>
      <c r="BZ38" s="624"/>
      <c r="CA38" s="624"/>
      <c r="CB38" s="624"/>
      <c r="CC38" s="624"/>
      <c r="CD38" s="624"/>
      <c r="CE38" s="624"/>
      <c r="CF38" s="624"/>
      <c r="CG38" s="645"/>
      <c r="CH38" s="620"/>
      <c r="CI38" s="621"/>
      <c r="CJ38" s="621"/>
      <c r="CK38" s="621"/>
      <c r="CL38" s="622"/>
      <c r="CM38" s="620"/>
      <c r="CN38" s="621"/>
      <c r="CO38" s="621"/>
      <c r="CP38" s="621"/>
      <c r="CQ38" s="622"/>
      <c r="CR38" s="620"/>
      <c r="CS38" s="621"/>
      <c r="CT38" s="621"/>
      <c r="CU38" s="621"/>
      <c r="CV38" s="622"/>
      <c r="CW38" s="620"/>
      <c r="CX38" s="621"/>
      <c r="CY38" s="621"/>
      <c r="CZ38" s="621"/>
      <c r="DA38" s="622"/>
      <c r="DB38" s="620"/>
      <c r="DC38" s="621"/>
      <c r="DD38" s="621"/>
      <c r="DE38" s="621"/>
      <c r="DF38" s="622"/>
      <c r="DG38" s="620"/>
      <c r="DH38" s="621"/>
      <c r="DI38" s="621"/>
      <c r="DJ38" s="621"/>
      <c r="DK38" s="622"/>
      <c r="DL38" s="620"/>
      <c r="DM38" s="621"/>
      <c r="DN38" s="621"/>
      <c r="DO38" s="621"/>
      <c r="DP38" s="622"/>
      <c r="DQ38" s="620"/>
      <c r="DR38" s="621"/>
      <c r="DS38" s="621"/>
      <c r="DT38" s="621"/>
      <c r="DU38" s="622"/>
      <c r="DV38" s="623"/>
      <c r="DW38" s="624"/>
      <c r="DX38" s="624"/>
      <c r="DY38" s="624"/>
      <c r="DZ38" s="625"/>
      <c r="EA38" s="212"/>
    </row>
    <row r="39" spans="1:131" ht="26.25" customHeight="1" x14ac:dyDescent="0.2">
      <c r="A39" s="225">
        <v>12</v>
      </c>
      <c r="B39" s="663"/>
      <c r="C39" s="664"/>
      <c r="D39" s="664"/>
      <c r="E39" s="664"/>
      <c r="F39" s="664"/>
      <c r="G39" s="664"/>
      <c r="H39" s="664"/>
      <c r="I39" s="664"/>
      <c r="J39" s="664"/>
      <c r="K39" s="664"/>
      <c r="L39" s="664"/>
      <c r="M39" s="664"/>
      <c r="N39" s="664"/>
      <c r="O39" s="664"/>
      <c r="P39" s="665"/>
      <c r="Q39" s="671"/>
      <c r="R39" s="672"/>
      <c r="S39" s="672"/>
      <c r="T39" s="672"/>
      <c r="U39" s="672"/>
      <c r="V39" s="672"/>
      <c r="W39" s="672"/>
      <c r="X39" s="672"/>
      <c r="Y39" s="672"/>
      <c r="Z39" s="672"/>
      <c r="AA39" s="672"/>
      <c r="AB39" s="672"/>
      <c r="AC39" s="672"/>
      <c r="AD39" s="672"/>
      <c r="AE39" s="673"/>
      <c r="AF39" s="668"/>
      <c r="AG39" s="669"/>
      <c r="AH39" s="669"/>
      <c r="AI39" s="669"/>
      <c r="AJ39" s="670"/>
      <c r="AK39" s="610"/>
      <c r="AL39" s="601"/>
      <c r="AM39" s="601"/>
      <c r="AN39" s="601"/>
      <c r="AO39" s="601"/>
      <c r="AP39" s="601"/>
      <c r="AQ39" s="601"/>
      <c r="AR39" s="601"/>
      <c r="AS39" s="601"/>
      <c r="AT39" s="601"/>
      <c r="AU39" s="601"/>
      <c r="AV39" s="601"/>
      <c r="AW39" s="601"/>
      <c r="AX39" s="601"/>
      <c r="AY39" s="601"/>
      <c r="AZ39" s="674"/>
      <c r="BA39" s="674"/>
      <c r="BB39" s="674"/>
      <c r="BC39" s="674"/>
      <c r="BD39" s="674"/>
      <c r="BE39" s="602"/>
      <c r="BF39" s="602"/>
      <c r="BG39" s="602"/>
      <c r="BH39" s="602"/>
      <c r="BI39" s="603"/>
      <c r="BJ39" s="214"/>
      <c r="BK39" s="214"/>
      <c r="BL39" s="214"/>
      <c r="BM39" s="214"/>
      <c r="BN39" s="214"/>
      <c r="BO39" s="224"/>
      <c r="BP39" s="224"/>
      <c r="BQ39" s="221">
        <v>33</v>
      </c>
      <c r="BR39" s="222"/>
      <c r="BS39" s="623"/>
      <c r="BT39" s="624"/>
      <c r="BU39" s="624"/>
      <c r="BV39" s="624"/>
      <c r="BW39" s="624"/>
      <c r="BX39" s="624"/>
      <c r="BY39" s="624"/>
      <c r="BZ39" s="624"/>
      <c r="CA39" s="624"/>
      <c r="CB39" s="624"/>
      <c r="CC39" s="624"/>
      <c r="CD39" s="624"/>
      <c r="CE39" s="624"/>
      <c r="CF39" s="624"/>
      <c r="CG39" s="645"/>
      <c r="CH39" s="620"/>
      <c r="CI39" s="621"/>
      <c r="CJ39" s="621"/>
      <c r="CK39" s="621"/>
      <c r="CL39" s="622"/>
      <c r="CM39" s="620"/>
      <c r="CN39" s="621"/>
      <c r="CO39" s="621"/>
      <c r="CP39" s="621"/>
      <c r="CQ39" s="622"/>
      <c r="CR39" s="620"/>
      <c r="CS39" s="621"/>
      <c r="CT39" s="621"/>
      <c r="CU39" s="621"/>
      <c r="CV39" s="622"/>
      <c r="CW39" s="620"/>
      <c r="CX39" s="621"/>
      <c r="CY39" s="621"/>
      <c r="CZ39" s="621"/>
      <c r="DA39" s="622"/>
      <c r="DB39" s="620"/>
      <c r="DC39" s="621"/>
      <c r="DD39" s="621"/>
      <c r="DE39" s="621"/>
      <c r="DF39" s="622"/>
      <c r="DG39" s="620"/>
      <c r="DH39" s="621"/>
      <c r="DI39" s="621"/>
      <c r="DJ39" s="621"/>
      <c r="DK39" s="622"/>
      <c r="DL39" s="620"/>
      <c r="DM39" s="621"/>
      <c r="DN39" s="621"/>
      <c r="DO39" s="621"/>
      <c r="DP39" s="622"/>
      <c r="DQ39" s="620"/>
      <c r="DR39" s="621"/>
      <c r="DS39" s="621"/>
      <c r="DT39" s="621"/>
      <c r="DU39" s="622"/>
      <c r="DV39" s="623"/>
      <c r="DW39" s="624"/>
      <c r="DX39" s="624"/>
      <c r="DY39" s="624"/>
      <c r="DZ39" s="625"/>
      <c r="EA39" s="212"/>
    </row>
    <row r="40" spans="1:131" ht="26.25" customHeight="1" x14ac:dyDescent="0.2">
      <c r="A40" s="221">
        <v>13</v>
      </c>
      <c r="B40" s="663"/>
      <c r="C40" s="664"/>
      <c r="D40" s="664"/>
      <c r="E40" s="664"/>
      <c r="F40" s="664"/>
      <c r="G40" s="664"/>
      <c r="H40" s="664"/>
      <c r="I40" s="664"/>
      <c r="J40" s="664"/>
      <c r="K40" s="664"/>
      <c r="L40" s="664"/>
      <c r="M40" s="664"/>
      <c r="N40" s="664"/>
      <c r="O40" s="664"/>
      <c r="P40" s="665"/>
      <c r="Q40" s="671"/>
      <c r="R40" s="672"/>
      <c r="S40" s="672"/>
      <c r="T40" s="672"/>
      <c r="U40" s="672"/>
      <c r="V40" s="672"/>
      <c r="W40" s="672"/>
      <c r="X40" s="672"/>
      <c r="Y40" s="672"/>
      <c r="Z40" s="672"/>
      <c r="AA40" s="672"/>
      <c r="AB40" s="672"/>
      <c r="AC40" s="672"/>
      <c r="AD40" s="672"/>
      <c r="AE40" s="673"/>
      <c r="AF40" s="668"/>
      <c r="AG40" s="669"/>
      <c r="AH40" s="669"/>
      <c r="AI40" s="669"/>
      <c r="AJ40" s="670"/>
      <c r="AK40" s="610"/>
      <c r="AL40" s="601"/>
      <c r="AM40" s="601"/>
      <c r="AN40" s="601"/>
      <c r="AO40" s="601"/>
      <c r="AP40" s="601"/>
      <c r="AQ40" s="601"/>
      <c r="AR40" s="601"/>
      <c r="AS40" s="601"/>
      <c r="AT40" s="601"/>
      <c r="AU40" s="601"/>
      <c r="AV40" s="601"/>
      <c r="AW40" s="601"/>
      <c r="AX40" s="601"/>
      <c r="AY40" s="601"/>
      <c r="AZ40" s="674"/>
      <c r="BA40" s="674"/>
      <c r="BB40" s="674"/>
      <c r="BC40" s="674"/>
      <c r="BD40" s="674"/>
      <c r="BE40" s="602"/>
      <c r="BF40" s="602"/>
      <c r="BG40" s="602"/>
      <c r="BH40" s="602"/>
      <c r="BI40" s="603"/>
      <c r="BJ40" s="214"/>
      <c r="BK40" s="214"/>
      <c r="BL40" s="214"/>
      <c r="BM40" s="214"/>
      <c r="BN40" s="214"/>
      <c r="BO40" s="224"/>
      <c r="BP40" s="224"/>
      <c r="BQ40" s="221">
        <v>34</v>
      </c>
      <c r="BR40" s="222"/>
      <c r="BS40" s="623"/>
      <c r="BT40" s="624"/>
      <c r="BU40" s="624"/>
      <c r="BV40" s="624"/>
      <c r="BW40" s="624"/>
      <c r="BX40" s="624"/>
      <c r="BY40" s="624"/>
      <c r="BZ40" s="624"/>
      <c r="CA40" s="624"/>
      <c r="CB40" s="624"/>
      <c r="CC40" s="624"/>
      <c r="CD40" s="624"/>
      <c r="CE40" s="624"/>
      <c r="CF40" s="624"/>
      <c r="CG40" s="645"/>
      <c r="CH40" s="620"/>
      <c r="CI40" s="621"/>
      <c r="CJ40" s="621"/>
      <c r="CK40" s="621"/>
      <c r="CL40" s="622"/>
      <c r="CM40" s="620"/>
      <c r="CN40" s="621"/>
      <c r="CO40" s="621"/>
      <c r="CP40" s="621"/>
      <c r="CQ40" s="622"/>
      <c r="CR40" s="620"/>
      <c r="CS40" s="621"/>
      <c r="CT40" s="621"/>
      <c r="CU40" s="621"/>
      <c r="CV40" s="622"/>
      <c r="CW40" s="620"/>
      <c r="CX40" s="621"/>
      <c r="CY40" s="621"/>
      <c r="CZ40" s="621"/>
      <c r="DA40" s="622"/>
      <c r="DB40" s="620"/>
      <c r="DC40" s="621"/>
      <c r="DD40" s="621"/>
      <c r="DE40" s="621"/>
      <c r="DF40" s="622"/>
      <c r="DG40" s="620"/>
      <c r="DH40" s="621"/>
      <c r="DI40" s="621"/>
      <c r="DJ40" s="621"/>
      <c r="DK40" s="622"/>
      <c r="DL40" s="620"/>
      <c r="DM40" s="621"/>
      <c r="DN40" s="621"/>
      <c r="DO40" s="621"/>
      <c r="DP40" s="622"/>
      <c r="DQ40" s="620"/>
      <c r="DR40" s="621"/>
      <c r="DS40" s="621"/>
      <c r="DT40" s="621"/>
      <c r="DU40" s="622"/>
      <c r="DV40" s="623"/>
      <c r="DW40" s="624"/>
      <c r="DX40" s="624"/>
      <c r="DY40" s="624"/>
      <c r="DZ40" s="625"/>
      <c r="EA40" s="212"/>
    </row>
    <row r="41" spans="1:131" ht="26.25" customHeight="1" x14ac:dyDescent="0.2">
      <c r="A41" s="221">
        <v>14</v>
      </c>
      <c r="B41" s="663"/>
      <c r="C41" s="664"/>
      <c r="D41" s="664"/>
      <c r="E41" s="664"/>
      <c r="F41" s="664"/>
      <c r="G41" s="664"/>
      <c r="H41" s="664"/>
      <c r="I41" s="664"/>
      <c r="J41" s="664"/>
      <c r="K41" s="664"/>
      <c r="L41" s="664"/>
      <c r="M41" s="664"/>
      <c r="N41" s="664"/>
      <c r="O41" s="664"/>
      <c r="P41" s="665"/>
      <c r="Q41" s="671"/>
      <c r="R41" s="672"/>
      <c r="S41" s="672"/>
      <c r="T41" s="672"/>
      <c r="U41" s="672"/>
      <c r="V41" s="672"/>
      <c r="W41" s="672"/>
      <c r="X41" s="672"/>
      <c r="Y41" s="672"/>
      <c r="Z41" s="672"/>
      <c r="AA41" s="672"/>
      <c r="AB41" s="672"/>
      <c r="AC41" s="672"/>
      <c r="AD41" s="672"/>
      <c r="AE41" s="673"/>
      <c r="AF41" s="668"/>
      <c r="AG41" s="669"/>
      <c r="AH41" s="669"/>
      <c r="AI41" s="669"/>
      <c r="AJ41" s="670"/>
      <c r="AK41" s="610"/>
      <c r="AL41" s="601"/>
      <c r="AM41" s="601"/>
      <c r="AN41" s="601"/>
      <c r="AO41" s="601"/>
      <c r="AP41" s="601"/>
      <c r="AQ41" s="601"/>
      <c r="AR41" s="601"/>
      <c r="AS41" s="601"/>
      <c r="AT41" s="601"/>
      <c r="AU41" s="601"/>
      <c r="AV41" s="601"/>
      <c r="AW41" s="601"/>
      <c r="AX41" s="601"/>
      <c r="AY41" s="601"/>
      <c r="AZ41" s="674"/>
      <c r="BA41" s="674"/>
      <c r="BB41" s="674"/>
      <c r="BC41" s="674"/>
      <c r="BD41" s="674"/>
      <c r="BE41" s="602"/>
      <c r="BF41" s="602"/>
      <c r="BG41" s="602"/>
      <c r="BH41" s="602"/>
      <c r="BI41" s="603"/>
      <c r="BJ41" s="214"/>
      <c r="BK41" s="214"/>
      <c r="BL41" s="214"/>
      <c r="BM41" s="214"/>
      <c r="BN41" s="214"/>
      <c r="BO41" s="224"/>
      <c r="BP41" s="224"/>
      <c r="BQ41" s="221">
        <v>35</v>
      </c>
      <c r="BR41" s="222"/>
      <c r="BS41" s="623"/>
      <c r="BT41" s="624"/>
      <c r="BU41" s="624"/>
      <c r="BV41" s="624"/>
      <c r="BW41" s="624"/>
      <c r="BX41" s="624"/>
      <c r="BY41" s="624"/>
      <c r="BZ41" s="624"/>
      <c r="CA41" s="624"/>
      <c r="CB41" s="624"/>
      <c r="CC41" s="624"/>
      <c r="CD41" s="624"/>
      <c r="CE41" s="624"/>
      <c r="CF41" s="624"/>
      <c r="CG41" s="645"/>
      <c r="CH41" s="620"/>
      <c r="CI41" s="621"/>
      <c r="CJ41" s="621"/>
      <c r="CK41" s="621"/>
      <c r="CL41" s="622"/>
      <c r="CM41" s="620"/>
      <c r="CN41" s="621"/>
      <c r="CO41" s="621"/>
      <c r="CP41" s="621"/>
      <c r="CQ41" s="622"/>
      <c r="CR41" s="620"/>
      <c r="CS41" s="621"/>
      <c r="CT41" s="621"/>
      <c r="CU41" s="621"/>
      <c r="CV41" s="622"/>
      <c r="CW41" s="620"/>
      <c r="CX41" s="621"/>
      <c r="CY41" s="621"/>
      <c r="CZ41" s="621"/>
      <c r="DA41" s="622"/>
      <c r="DB41" s="620"/>
      <c r="DC41" s="621"/>
      <c r="DD41" s="621"/>
      <c r="DE41" s="621"/>
      <c r="DF41" s="622"/>
      <c r="DG41" s="620"/>
      <c r="DH41" s="621"/>
      <c r="DI41" s="621"/>
      <c r="DJ41" s="621"/>
      <c r="DK41" s="622"/>
      <c r="DL41" s="620"/>
      <c r="DM41" s="621"/>
      <c r="DN41" s="621"/>
      <c r="DO41" s="621"/>
      <c r="DP41" s="622"/>
      <c r="DQ41" s="620"/>
      <c r="DR41" s="621"/>
      <c r="DS41" s="621"/>
      <c r="DT41" s="621"/>
      <c r="DU41" s="622"/>
      <c r="DV41" s="623"/>
      <c r="DW41" s="624"/>
      <c r="DX41" s="624"/>
      <c r="DY41" s="624"/>
      <c r="DZ41" s="625"/>
      <c r="EA41" s="212"/>
    </row>
    <row r="42" spans="1:131" ht="26.25" customHeight="1" x14ac:dyDescent="0.2">
      <c r="A42" s="221">
        <v>15</v>
      </c>
      <c r="B42" s="663"/>
      <c r="C42" s="664"/>
      <c r="D42" s="664"/>
      <c r="E42" s="664"/>
      <c r="F42" s="664"/>
      <c r="G42" s="664"/>
      <c r="H42" s="664"/>
      <c r="I42" s="664"/>
      <c r="J42" s="664"/>
      <c r="K42" s="664"/>
      <c r="L42" s="664"/>
      <c r="M42" s="664"/>
      <c r="N42" s="664"/>
      <c r="O42" s="664"/>
      <c r="P42" s="665"/>
      <c r="Q42" s="671"/>
      <c r="R42" s="672"/>
      <c r="S42" s="672"/>
      <c r="T42" s="672"/>
      <c r="U42" s="672"/>
      <c r="V42" s="672"/>
      <c r="W42" s="672"/>
      <c r="X42" s="672"/>
      <c r="Y42" s="672"/>
      <c r="Z42" s="672"/>
      <c r="AA42" s="672"/>
      <c r="AB42" s="672"/>
      <c r="AC42" s="672"/>
      <c r="AD42" s="672"/>
      <c r="AE42" s="673"/>
      <c r="AF42" s="668"/>
      <c r="AG42" s="669"/>
      <c r="AH42" s="669"/>
      <c r="AI42" s="669"/>
      <c r="AJ42" s="670"/>
      <c r="AK42" s="610"/>
      <c r="AL42" s="601"/>
      <c r="AM42" s="601"/>
      <c r="AN42" s="601"/>
      <c r="AO42" s="601"/>
      <c r="AP42" s="601"/>
      <c r="AQ42" s="601"/>
      <c r="AR42" s="601"/>
      <c r="AS42" s="601"/>
      <c r="AT42" s="601"/>
      <c r="AU42" s="601"/>
      <c r="AV42" s="601"/>
      <c r="AW42" s="601"/>
      <c r="AX42" s="601"/>
      <c r="AY42" s="601"/>
      <c r="AZ42" s="674"/>
      <c r="BA42" s="674"/>
      <c r="BB42" s="674"/>
      <c r="BC42" s="674"/>
      <c r="BD42" s="674"/>
      <c r="BE42" s="602"/>
      <c r="BF42" s="602"/>
      <c r="BG42" s="602"/>
      <c r="BH42" s="602"/>
      <c r="BI42" s="603"/>
      <c r="BJ42" s="214"/>
      <c r="BK42" s="214"/>
      <c r="BL42" s="214"/>
      <c r="BM42" s="214"/>
      <c r="BN42" s="214"/>
      <c r="BO42" s="224"/>
      <c r="BP42" s="224"/>
      <c r="BQ42" s="221">
        <v>36</v>
      </c>
      <c r="BR42" s="222"/>
      <c r="BS42" s="623"/>
      <c r="BT42" s="624"/>
      <c r="BU42" s="624"/>
      <c r="BV42" s="624"/>
      <c r="BW42" s="624"/>
      <c r="BX42" s="624"/>
      <c r="BY42" s="624"/>
      <c r="BZ42" s="624"/>
      <c r="CA42" s="624"/>
      <c r="CB42" s="624"/>
      <c r="CC42" s="624"/>
      <c r="CD42" s="624"/>
      <c r="CE42" s="624"/>
      <c r="CF42" s="624"/>
      <c r="CG42" s="645"/>
      <c r="CH42" s="620"/>
      <c r="CI42" s="621"/>
      <c r="CJ42" s="621"/>
      <c r="CK42" s="621"/>
      <c r="CL42" s="622"/>
      <c r="CM42" s="620"/>
      <c r="CN42" s="621"/>
      <c r="CO42" s="621"/>
      <c r="CP42" s="621"/>
      <c r="CQ42" s="622"/>
      <c r="CR42" s="620"/>
      <c r="CS42" s="621"/>
      <c r="CT42" s="621"/>
      <c r="CU42" s="621"/>
      <c r="CV42" s="622"/>
      <c r="CW42" s="620"/>
      <c r="CX42" s="621"/>
      <c r="CY42" s="621"/>
      <c r="CZ42" s="621"/>
      <c r="DA42" s="622"/>
      <c r="DB42" s="620"/>
      <c r="DC42" s="621"/>
      <c r="DD42" s="621"/>
      <c r="DE42" s="621"/>
      <c r="DF42" s="622"/>
      <c r="DG42" s="620"/>
      <c r="DH42" s="621"/>
      <c r="DI42" s="621"/>
      <c r="DJ42" s="621"/>
      <c r="DK42" s="622"/>
      <c r="DL42" s="620"/>
      <c r="DM42" s="621"/>
      <c r="DN42" s="621"/>
      <c r="DO42" s="621"/>
      <c r="DP42" s="622"/>
      <c r="DQ42" s="620"/>
      <c r="DR42" s="621"/>
      <c r="DS42" s="621"/>
      <c r="DT42" s="621"/>
      <c r="DU42" s="622"/>
      <c r="DV42" s="623"/>
      <c r="DW42" s="624"/>
      <c r="DX42" s="624"/>
      <c r="DY42" s="624"/>
      <c r="DZ42" s="625"/>
      <c r="EA42" s="212"/>
    </row>
    <row r="43" spans="1:131" ht="26.25" customHeight="1" x14ac:dyDescent="0.2">
      <c r="A43" s="221">
        <v>16</v>
      </c>
      <c r="B43" s="663"/>
      <c r="C43" s="664"/>
      <c r="D43" s="664"/>
      <c r="E43" s="664"/>
      <c r="F43" s="664"/>
      <c r="G43" s="664"/>
      <c r="H43" s="664"/>
      <c r="I43" s="664"/>
      <c r="J43" s="664"/>
      <c r="K43" s="664"/>
      <c r="L43" s="664"/>
      <c r="M43" s="664"/>
      <c r="N43" s="664"/>
      <c r="O43" s="664"/>
      <c r="P43" s="665"/>
      <c r="Q43" s="671"/>
      <c r="R43" s="672"/>
      <c r="S43" s="672"/>
      <c r="T43" s="672"/>
      <c r="U43" s="672"/>
      <c r="V43" s="672"/>
      <c r="W43" s="672"/>
      <c r="X43" s="672"/>
      <c r="Y43" s="672"/>
      <c r="Z43" s="672"/>
      <c r="AA43" s="672"/>
      <c r="AB43" s="672"/>
      <c r="AC43" s="672"/>
      <c r="AD43" s="672"/>
      <c r="AE43" s="673"/>
      <c r="AF43" s="668"/>
      <c r="AG43" s="669"/>
      <c r="AH43" s="669"/>
      <c r="AI43" s="669"/>
      <c r="AJ43" s="670"/>
      <c r="AK43" s="610"/>
      <c r="AL43" s="601"/>
      <c r="AM43" s="601"/>
      <c r="AN43" s="601"/>
      <c r="AO43" s="601"/>
      <c r="AP43" s="601"/>
      <c r="AQ43" s="601"/>
      <c r="AR43" s="601"/>
      <c r="AS43" s="601"/>
      <c r="AT43" s="601"/>
      <c r="AU43" s="601"/>
      <c r="AV43" s="601"/>
      <c r="AW43" s="601"/>
      <c r="AX43" s="601"/>
      <c r="AY43" s="601"/>
      <c r="AZ43" s="674"/>
      <c r="BA43" s="674"/>
      <c r="BB43" s="674"/>
      <c r="BC43" s="674"/>
      <c r="BD43" s="674"/>
      <c r="BE43" s="602"/>
      <c r="BF43" s="602"/>
      <c r="BG43" s="602"/>
      <c r="BH43" s="602"/>
      <c r="BI43" s="603"/>
      <c r="BJ43" s="214"/>
      <c r="BK43" s="214"/>
      <c r="BL43" s="214"/>
      <c r="BM43" s="214"/>
      <c r="BN43" s="214"/>
      <c r="BO43" s="224"/>
      <c r="BP43" s="224"/>
      <c r="BQ43" s="221">
        <v>37</v>
      </c>
      <c r="BR43" s="222"/>
      <c r="BS43" s="623"/>
      <c r="BT43" s="624"/>
      <c r="BU43" s="624"/>
      <c r="BV43" s="624"/>
      <c r="BW43" s="624"/>
      <c r="BX43" s="624"/>
      <c r="BY43" s="624"/>
      <c r="BZ43" s="624"/>
      <c r="CA43" s="624"/>
      <c r="CB43" s="624"/>
      <c r="CC43" s="624"/>
      <c r="CD43" s="624"/>
      <c r="CE43" s="624"/>
      <c r="CF43" s="624"/>
      <c r="CG43" s="645"/>
      <c r="CH43" s="620"/>
      <c r="CI43" s="621"/>
      <c r="CJ43" s="621"/>
      <c r="CK43" s="621"/>
      <c r="CL43" s="622"/>
      <c r="CM43" s="620"/>
      <c r="CN43" s="621"/>
      <c r="CO43" s="621"/>
      <c r="CP43" s="621"/>
      <c r="CQ43" s="622"/>
      <c r="CR43" s="620"/>
      <c r="CS43" s="621"/>
      <c r="CT43" s="621"/>
      <c r="CU43" s="621"/>
      <c r="CV43" s="622"/>
      <c r="CW43" s="620"/>
      <c r="CX43" s="621"/>
      <c r="CY43" s="621"/>
      <c r="CZ43" s="621"/>
      <c r="DA43" s="622"/>
      <c r="DB43" s="620"/>
      <c r="DC43" s="621"/>
      <c r="DD43" s="621"/>
      <c r="DE43" s="621"/>
      <c r="DF43" s="622"/>
      <c r="DG43" s="620"/>
      <c r="DH43" s="621"/>
      <c r="DI43" s="621"/>
      <c r="DJ43" s="621"/>
      <c r="DK43" s="622"/>
      <c r="DL43" s="620"/>
      <c r="DM43" s="621"/>
      <c r="DN43" s="621"/>
      <c r="DO43" s="621"/>
      <c r="DP43" s="622"/>
      <c r="DQ43" s="620"/>
      <c r="DR43" s="621"/>
      <c r="DS43" s="621"/>
      <c r="DT43" s="621"/>
      <c r="DU43" s="622"/>
      <c r="DV43" s="623"/>
      <c r="DW43" s="624"/>
      <c r="DX43" s="624"/>
      <c r="DY43" s="624"/>
      <c r="DZ43" s="625"/>
      <c r="EA43" s="212"/>
    </row>
    <row r="44" spans="1:131" ht="26.25" customHeight="1" x14ac:dyDescent="0.2">
      <c r="A44" s="221">
        <v>17</v>
      </c>
      <c r="B44" s="663"/>
      <c r="C44" s="664"/>
      <c r="D44" s="664"/>
      <c r="E44" s="664"/>
      <c r="F44" s="664"/>
      <c r="G44" s="664"/>
      <c r="H44" s="664"/>
      <c r="I44" s="664"/>
      <c r="J44" s="664"/>
      <c r="K44" s="664"/>
      <c r="L44" s="664"/>
      <c r="M44" s="664"/>
      <c r="N44" s="664"/>
      <c r="O44" s="664"/>
      <c r="P44" s="665"/>
      <c r="Q44" s="671"/>
      <c r="R44" s="672"/>
      <c r="S44" s="672"/>
      <c r="T44" s="672"/>
      <c r="U44" s="672"/>
      <c r="V44" s="672"/>
      <c r="W44" s="672"/>
      <c r="X44" s="672"/>
      <c r="Y44" s="672"/>
      <c r="Z44" s="672"/>
      <c r="AA44" s="672"/>
      <c r="AB44" s="672"/>
      <c r="AC44" s="672"/>
      <c r="AD44" s="672"/>
      <c r="AE44" s="673"/>
      <c r="AF44" s="668"/>
      <c r="AG44" s="669"/>
      <c r="AH44" s="669"/>
      <c r="AI44" s="669"/>
      <c r="AJ44" s="670"/>
      <c r="AK44" s="610"/>
      <c r="AL44" s="601"/>
      <c r="AM44" s="601"/>
      <c r="AN44" s="601"/>
      <c r="AO44" s="601"/>
      <c r="AP44" s="601"/>
      <c r="AQ44" s="601"/>
      <c r="AR44" s="601"/>
      <c r="AS44" s="601"/>
      <c r="AT44" s="601"/>
      <c r="AU44" s="601"/>
      <c r="AV44" s="601"/>
      <c r="AW44" s="601"/>
      <c r="AX44" s="601"/>
      <c r="AY44" s="601"/>
      <c r="AZ44" s="674"/>
      <c r="BA44" s="674"/>
      <c r="BB44" s="674"/>
      <c r="BC44" s="674"/>
      <c r="BD44" s="674"/>
      <c r="BE44" s="602"/>
      <c r="BF44" s="602"/>
      <c r="BG44" s="602"/>
      <c r="BH44" s="602"/>
      <c r="BI44" s="603"/>
      <c r="BJ44" s="214"/>
      <c r="BK44" s="214"/>
      <c r="BL44" s="214"/>
      <c r="BM44" s="214"/>
      <c r="BN44" s="214"/>
      <c r="BO44" s="224"/>
      <c r="BP44" s="224"/>
      <c r="BQ44" s="221">
        <v>38</v>
      </c>
      <c r="BR44" s="222"/>
      <c r="BS44" s="623"/>
      <c r="BT44" s="624"/>
      <c r="BU44" s="624"/>
      <c r="BV44" s="624"/>
      <c r="BW44" s="624"/>
      <c r="BX44" s="624"/>
      <c r="BY44" s="624"/>
      <c r="BZ44" s="624"/>
      <c r="CA44" s="624"/>
      <c r="CB44" s="624"/>
      <c r="CC44" s="624"/>
      <c r="CD44" s="624"/>
      <c r="CE44" s="624"/>
      <c r="CF44" s="624"/>
      <c r="CG44" s="645"/>
      <c r="CH44" s="620"/>
      <c r="CI44" s="621"/>
      <c r="CJ44" s="621"/>
      <c r="CK44" s="621"/>
      <c r="CL44" s="622"/>
      <c r="CM44" s="620"/>
      <c r="CN44" s="621"/>
      <c r="CO44" s="621"/>
      <c r="CP44" s="621"/>
      <c r="CQ44" s="622"/>
      <c r="CR44" s="620"/>
      <c r="CS44" s="621"/>
      <c r="CT44" s="621"/>
      <c r="CU44" s="621"/>
      <c r="CV44" s="622"/>
      <c r="CW44" s="620"/>
      <c r="CX44" s="621"/>
      <c r="CY44" s="621"/>
      <c r="CZ44" s="621"/>
      <c r="DA44" s="622"/>
      <c r="DB44" s="620"/>
      <c r="DC44" s="621"/>
      <c r="DD44" s="621"/>
      <c r="DE44" s="621"/>
      <c r="DF44" s="622"/>
      <c r="DG44" s="620"/>
      <c r="DH44" s="621"/>
      <c r="DI44" s="621"/>
      <c r="DJ44" s="621"/>
      <c r="DK44" s="622"/>
      <c r="DL44" s="620"/>
      <c r="DM44" s="621"/>
      <c r="DN44" s="621"/>
      <c r="DO44" s="621"/>
      <c r="DP44" s="622"/>
      <c r="DQ44" s="620"/>
      <c r="DR44" s="621"/>
      <c r="DS44" s="621"/>
      <c r="DT44" s="621"/>
      <c r="DU44" s="622"/>
      <c r="DV44" s="623"/>
      <c r="DW44" s="624"/>
      <c r="DX44" s="624"/>
      <c r="DY44" s="624"/>
      <c r="DZ44" s="625"/>
      <c r="EA44" s="212"/>
    </row>
    <row r="45" spans="1:131" ht="26.25" customHeight="1" x14ac:dyDescent="0.2">
      <c r="A45" s="221">
        <v>18</v>
      </c>
      <c r="B45" s="663"/>
      <c r="C45" s="664"/>
      <c r="D45" s="664"/>
      <c r="E45" s="664"/>
      <c r="F45" s="664"/>
      <c r="G45" s="664"/>
      <c r="H45" s="664"/>
      <c r="I45" s="664"/>
      <c r="J45" s="664"/>
      <c r="K45" s="664"/>
      <c r="L45" s="664"/>
      <c r="M45" s="664"/>
      <c r="N45" s="664"/>
      <c r="O45" s="664"/>
      <c r="P45" s="665"/>
      <c r="Q45" s="671"/>
      <c r="R45" s="672"/>
      <c r="S45" s="672"/>
      <c r="T45" s="672"/>
      <c r="U45" s="672"/>
      <c r="V45" s="672"/>
      <c r="W45" s="672"/>
      <c r="X45" s="672"/>
      <c r="Y45" s="672"/>
      <c r="Z45" s="672"/>
      <c r="AA45" s="672"/>
      <c r="AB45" s="672"/>
      <c r="AC45" s="672"/>
      <c r="AD45" s="672"/>
      <c r="AE45" s="673"/>
      <c r="AF45" s="668"/>
      <c r="AG45" s="669"/>
      <c r="AH45" s="669"/>
      <c r="AI45" s="669"/>
      <c r="AJ45" s="670"/>
      <c r="AK45" s="610"/>
      <c r="AL45" s="601"/>
      <c r="AM45" s="601"/>
      <c r="AN45" s="601"/>
      <c r="AO45" s="601"/>
      <c r="AP45" s="601"/>
      <c r="AQ45" s="601"/>
      <c r="AR45" s="601"/>
      <c r="AS45" s="601"/>
      <c r="AT45" s="601"/>
      <c r="AU45" s="601"/>
      <c r="AV45" s="601"/>
      <c r="AW45" s="601"/>
      <c r="AX45" s="601"/>
      <c r="AY45" s="601"/>
      <c r="AZ45" s="674"/>
      <c r="BA45" s="674"/>
      <c r="BB45" s="674"/>
      <c r="BC45" s="674"/>
      <c r="BD45" s="674"/>
      <c r="BE45" s="602"/>
      <c r="BF45" s="602"/>
      <c r="BG45" s="602"/>
      <c r="BH45" s="602"/>
      <c r="BI45" s="603"/>
      <c r="BJ45" s="214"/>
      <c r="BK45" s="214"/>
      <c r="BL45" s="214"/>
      <c r="BM45" s="214"/>
      <c r="BN45" s="214"/>
      <c r="BO45" s="224"/>
      <c r="BP45" s="224"/>
      <c r="BQ45" s="221">
        <v>39</v>
      </c>
      <c r="BR45" s="222"/>
      <c r="BS45" s="623"/>
      <c r="BT45" s="624"/>
      <c r="BU45" s="624"/>
      <c r="BV45" s="624"/>
      <c r="BW45" s="624"/>
      <c r="BX45" s="624"/>
      <c r="BY45" s="624"/>
      <c r="BZ45" s="624"/>
      <c r="CA45" s="624"/>
      <c r="CB45" s="624"/>
      <c r="CC45" s="624"/>
      <c r="CD45" s="624"/>
      <c r="CE45" s="624"/>
      <c r="CF45" s="624"/>
      <c r="CG45" s="645"/>
      <c r="CH45" s="620"/>
      <c r="CI45" s="621"/>
      <c r="CJ45" s="621"/>
      <c r="CK45" s="621"/>
      <c r="CL45" s="622"/>
      <c r="CM45" s="620"/>
      <c r="CN45" s="621"/>
      <c r="CO45" s="621"/>
      <c r="CP45" s="621"/>
      <c r="CQ45" s="622"/>
      <c r="CR45" s="620"/>
      <c r="CS45" s="621"/>
      <c r="CT45" s="621"/>
      <c r="CU45" s="621"/>
      <c r="CV45" s="622"/>
      <c r="CW45" s="620"/>
      <c r="CX45" s="621"/>
      <c r="CY45" s="621"/>
      <c r="CZ45" s="621"/>
      <c r="DA45" s="622"/>
      <c r="DB45" s="620"/>
      <c r="DC45" s="621"/>
      <c r="DD45" s="621"/>
      <c r="DE45" s="621"/>
      <c r="DF45" s="622"/>
      <c r="DG45" s="620"/>
      <c r="DH45" s="621"/>
      <c r="DI45" s="621"/>
      <c r="DJ45" s="621"/>
      <c r="DK45" s="622"/>
      <c r="DL45" s="620"/>
      <c r="DM45" s="621"/>
      <c r="DN45" s="621"/>
      <c r="DO45" s="621"/>
      <c r="DP45" s="622"/>
      <c r="DQ45" s="620"/>
      <c r="DR45" s="621"/>
      <c r="DS45" s="621"/>
      <c r="DT45" s="621"/>
      <c r="DU45" s="622"/>
      <c r="DV45" s="623"/>
      <c r="DW45" s="624"/>
      <c r="DX45" s="624"/>
      <c r="DY45" s="624"/>
      <c r="DZ45" s="625"/>
      <c r="EA45" s="212"/>
    </row>
    <row r="46" spans="1:131" ht="26.25" customHeight="1" x14ac:dyDescent="0.2">
      <c r="A46" s="221">
        <v>19</v>
      </c>
      <c r="B46" s="663"/>
      <c r="C46" s="664"/>
      <c r="D46" s="664"/>
      <c r="E46" s="664"/>
      <c r="F46" s="664"/>
      <c r="G46" s="664"/>
      <c r="H46" s="664"/>
      <c r="I46" s="664"/>
      <c r="J46" s="664"/>
      <c r="K46" s="664"/>
      <c r="L46" s="664"/>
      <c r="M46" s="664"/>
      <c r="N46" s="664"/>
      <c r="O46" s="664"/>
      <c r="P46" s="665"/>
      <c r="Q46" s="671"/>
      <c r="R46" s="672"/>
      <c r="S46" s="672"/>
      <c r="T46" s="672"/>
      <c r="U46" s="672"/>
      <c r="V46" s="672"/>
      <c r="W46" s="672"/>
      <c r="X46" s="672"/>
      <c r="Y46" s="672"/>
      <c r="Z46" s="672"/>
      <c r="AA46" s="672"/>
      <c r="AB46" s="672"/>
      <c r="AC46" s="672"/>
      <c r="AD46" s="672"/>
      <c r="AE46" s="673"/>
      <c r="AF46" s="668"/>
      <c r="AG46" s="669"/>
      <c r="AH46" s="669"/>
      <c r="AI46" s="669"/>
      <c r="AJ46" s="670"/>
      <c r="AK46" s="610"/>
      <c r="AL46" s="601"/>
      <c r="AM46" s="601"/>
      <c r="AN46" s="601"/>
      <c r="AO46" s="601"/>
      <c r="AP46" s="601"/>
      <c r="AQ46" s="601"/>
      <c r="AR46" s="601"/>
      <c r="AS46" s="601"/>
      <c r="AT46" s="601"/>
      <c r="AU46" s="601"/>
      <c r="AV46" s="601"/>
      <c r="AW46" s="601"/>
      <c r="AX46" s="601"/>
      <c r="AY46" s="601"/>
      <c r="AZ46" s="674"/>
      <c r="BA46" s="674"/>
      <c r="BB46" s="674"/>
      <c r="BC46" s="674"/>
      <c r="BD46" s="674"/>
      <c r="BE46" s="602"/>
      <c r="BF46" s="602"/>
      <c r="BG46" s="602"/>
      <c r="BH46" s="602"/>
      <c r="BI46" s="603"/>
      <c r="BJ46" s="214"/>
      <c r="BK46" s="214"/>
      <c r="BL46" s="214"/>
      <c r="BM46" s="214"/>
      <c r="BN46" s="214"/>
      <c r="BO46" s="224"/>
      <c r="BP46" s="224"/>
      <c r="BQ46" s="221">
        <v>40</v>
      </c>
      <c r="BR46" s="222"/>
      <c r="BS46" s="623"/>
      <c r="BT46" s="624"/>
      <c r="BU46" s="624"/>
      <c r="BV46" s="624"/>
      <c r="BW46" s="624"/>
      <c r="BX46" s="624"/>
      <c r="BY46" s="624"/>
      <c r="BZ46" s="624"/>
      <c r="CA46" s="624"/>
      <c r="CB46" s="624"/>
      <c r="CC46" s="624"/>
      <c r="CD46" s="624"/>
      <c r="CE46" s="624"/>
      <c r="CF46" s="624"/>
      <c r="CG46" s="645"/>
      <c r="CH46" s="620"/>
      <c r="CI46" s="621"/>
      <c r="CJ46" s="621"/>
      <c r="CK46" s="621"/>
      <c r="CL46" s="622"/>
      <c r="CM46" s="620"/>
      <c r="CN46" s="621"/>
      <c r="CO46" s="621"/>
      <c r="CP46" s="621"/>
      <c r="CQ46" s="622"/>
      <c r="CR46" s="620"/>
      <c r="CS46" s="621"/>
      <c r="CT46" s="621"/>
      <c r="CU46" s="621"/>
      <c r="CV46" s="622"/>
      <c r="CW46" s="620"/>
      <c r="CX46" s="621"/>
      <c r="CY46" s="621"/>
      <c r="CZ46" s="621"/>
      <c r="DA46" s="622"/>
      <c r="DB46" s="620"/>
      <c r="DC46" s="621"/>
      <c r="DD46" s="621"/>
      <c r="DE46" s="621"/>
      <c r="DF46" s="622"/>
      <c r="DG46" s="620"/>
      <c r="DH46" s="621"/>
      <c r="DI46" s="621"/>
      <c r="DJ46" s="621"/>
      <c r="DK46" s="622"/>
      <c r="DL46" s="620"/>
      <c r="DM46" s="621"/>
      <c r="DN46" s="621"/>
      <c r="DO46" s="621"/>
      <c r="DP46" s="622"/>
      <c r="DQ46" s="620"/>
      <c r="DR46" s="621"/>
      <c r="DS46" s="621"/>
      <c r="DT46" s="621"/>
      <c r="DU46" s="622"/>
      <c r="DV46" s="623"/>
      <c r="DW46" s="624"/>
      <c r="DX46" s="624"/>
      <c r="DY46" s="624"/>
      <c r="DZ46" s="625"/>
      <c r="EA46" s="212"/>
    </row>
    <row r="47" spans="1:131" ht="26.25" customHeight="1" x14ac:dyDescent="0.2">
      <c r="A47" s="221">
        <v>20</v>
      </c>
      <c r="B47" s="663"/>
      <c r="C47" s="664"/>
      <c r="D47" s="664"/>
      <c r="E47" s="664"/>
      <c r="F47" s="664"/>
      <c r="G47" s="664"/>
      <c r="H47" s="664"/>
      <c r="I47" s="664"/>
      <c r="J47" s="664"/>
      <c r="K47" s="664"/>
      <c r="L47" s="664"/>
      <c r="M47" s="664"/>
      <c r="N47" s="664"/>
      <c r="O47" s="664"/>
      <c r="P47" s="665"/>
      <c r="Q47" s="671"/>
      <c r="R47" s="672"/>
      <c r="S47" s="672"/>
      <c r="T47" s="672"/>
      <c r="U47" s="672"/>
      <c r="V47" s="672"/>
      <c r="W47" s="672"/>
      <c r="X47" s="672"/>
      <c r="Y47" s="672"/>
      <c r="Z47" s="672"/>
      <c r="AA47" s="672"/>
      <c r="AB47" s="672"/>
      <c r="AC47" s="672"/>
      <c r="AD47" s="672"/>
      <c r="AE47" s="673"/>
      <c r="AF47" s="668"/>
      <c r="AG47" s="669"/>
      <c r="AH47" s="669"/>
      <c r="AI47" s="669"/>
      <c r="AJ47" s="670"/>
      <c r="AK47" s="610"/>
      <c r="AL47" s="601"/>
      <c r="AM47" s="601"/>
      <c r="AN47" s="601"/>
      <c r="AO47" s="601"/>
      <c r="AP47" s="601"/>
      <c r="AQ47" s="601"/>
      <c r="AR47" s="601"/>
      <c r="AS47" s="601"/>
      <c r="AT47" s="601"/>
      <c r="AU47" s="601"/>
      <c r="AV47" s="601"/>
      <c r="AW47" s="601"/>
      <c r="AX47" s="601"/>
      <c r="AY47" s="601"/>
      <c r="AZ47" s="674"/>
      <c r="BA47" s="674"/>
      <c r="BB47" s="674"/>
      <c r="BC47" s="674"/>
      <c r="BD47" s="674"/>
      <c r="BE47" s="602"/>
      <c r="BF47" s="602"/>
      <c r="BG47" s="602"/>
      <c r="BH47" s="602"/>
      <c r="BI47" s="603"/>
      <c r="BJ47" s="214"/>
      <c r="BK47" s="214"/>
      <c r="BL47" s="214"/>
      <c r="BM47" s="214"/>
      <c r="BN47" s="214"/>
      <c r="BO47" s="224"/>
      <c r="BP47" s="224"/>
      <c r="BQ47" s="221">
        <v>41</v>
      </c>
      <c r="BR47" s="222"/>
      <c r="BS47" s="623"/>
      <c r="BT47" s="624"/>
      <c r="BU47" s="624"/>
      <c r="BV47" s="624"/>
      <c r="BW47" s="624"/>
      <c r="BX47" s="624"/>
      <c r="BY47" s="624"/>
      <c r="BZ47" s="624"/>
      <c r="CA47" s="624"/>
      <c r="CB47" s="624"/>
      <c r="CC47" s="624"/>
      <c r="CD47" s="624"/>
      <c r="CE47" s="624"/>
      <c r="CF47" s="624"/>
      <c r="CG47" s="645"/>
      <c r="CH47" s="620"/>
      <c r="CI47" s="621"/>
      <c r="CJ47" s="621"/>
      <c r="CK47" s="621"/>
      <c r="CL47" s="622"/>
      <c r="CM47" s="620"/>
      <c r="CN47" s="621"/>
      <c r="CO47" s="621"/>
      <c r="CP47" s="621"/>
      <c r="CQ47" s="622"/>
      <c r="CR47" s="620"/>
      <c r="CS47" s="621"/>
      <c r="CT47" s="621"/>
      <c r="CU47" s="621"/>
      <c r="CV47" s="622"/>
      <c r="CW47" s="620"/>
      <c r="CX47" s="621"/>
      <c r="CY47" s="621"/>
      <c r="CZ47" s="621"/>
      <c r="DA47" s="622"/>
      <c r="DB47" s="620"/>
      <c r="DC47" s="621"/>
      <c r="DD47" s="621"/>
      <c r="DE47" s="621"/>
      <c r="DF47" s="622"/>
      <c r="DG47" s="620"/>
      <c r="DH47" s="621"/>
      <c r="DI47" s="621"/>
      <c r="DJ47" s="621"/>
      <c r="DK47" s="622"/>
      <c r="DL47" s="620"/>
      <c r="DM47" s="621"/>
      <c r="DN47" s="621"/>
      <c r="DO47" s="621"/>
      <c r="DP47" s="622"/>
      <c r="DQ47" s="620"/>
      <c r="DR47" s="621"/>
      <c r="DS47" s="621"/>
      <c r="DT47" s="621"/>
      <c r="DU47" s="622"/>
      <c r="DV47" s="623"/>
      <c r="DW47" s="624"/>
      <c r="DX47" s="624"/>
      <c r="DY47" s="624"/>
      <c r="DZ47" s="625"/>
      <c r="EA47" s="212"/>
    </row>
    <row r="48" spans="1:131" ht="26.25" customHeight="1" x14ac:dyDescent="0.2">
      <c r="A48" s="221">
        <v>21</v>
      </c>
      <c r="B48" s="663"/>
      <c r="C48" s="664"/>
      <c r="D48" s="664"/>
      <c r="E48" s="664"/>
      <c r="F48" s="664"/>
      <c r="G48" s="664"/>
      <c r="H48" s="664"/>
      <c r="I48" s="664"/>
      <c r="J48" s="664"/>
      <c r="K48" s="664"/>
      <c r="L48" s="664"/>
      <c r="M48" s="664"/>
      <c r="N48" s="664"/>
      <c r="O48" s="664"/>
      <c r="P48" s="665"/>
      <c r="Q48" s="671"/>
      <c r="R48" s="672"/>
      <c r="S48" s="672"/>
      <c r="T48" s="672"/>
      <c r="U48" s="672"/>
      <c r="V48" s="672"/>
      <c r="W48" s="672"/>
      <c r="X48" s="672"/>
      <c r="Y48" s="672"/>
      <c r="Z48" s="672"/>
      <c r="AA48" s="672"/>
      <c r="AB48" s="672"/>
      <c r="AC48" s="672"/>
      <c r="AD48" s="672"/>
      <c r="AE48" s="673"/>
      <c r="AF48" s="668"/>
      <c r="AG48" s="669"/>
      <c r="AH48" s="669"/>
      <c r="AI48" s="669"/>
      <c r="AJ48" s="670"/>
      <c r="AK48" s="610"/>
      <c r="AL48" s="601"/>
      <c r="AM48" s="601"/>
      <c r="AN48" s="601"/>
      <c r="AO48" s="601"/>
      <c r="AP48" s="601"/>
      <c r="AQ48" s="601"/>
      <c r="AR48" s="601"/>
      <c r="AS48" s="601"/>
      <c r="AT48" s="601"/>
      <c r="AU48" s="601"/>
      <c r="AV48" s="601"/>
      <c r="AW48" s="601"/>
      <c r="AX48" s="601"/>
      <c r="AY48" s="601"/>
      <c r="AZ48" s="674"/>
      <c r="BA48" s="674"/>
      <c r="BB48" s="674"/>
      <c r="BC48" s="674"/>
      <c r="BD48" s="674"/>
      <c r="BE48" s="602"/>
      <c r="BF48" s="602"/>
      <c r="BG48" s="602"/>
      <c r="BH48" s="602"/>
      <c r="BI48" s="603"/>
      <c r="BJ48" s="214"/>
      <c r="BK48" s="214"/>
      <c r="BL48" s="214"/>
      <c r="BM48" s="214"/>
      <c r="BN48" s="214"/>
      <c r="BO48" s="224"/>
      <c r="BP48" s="224"/>
      <c r="BQ48" s="221">
        <v>42</v>
      </c>
      <c r="BR48" s="222"/>
      <c r="BS48" s="623"/>
      <c r="BT48" s="624"/>
      <c r="BU48" s="624"/>
      <c r="BV48" s="624"/>
      <c r="BW48" s="624"/>
      <c r="BX48" s="624"/>
      <c r="BY48" s="624"/>
      <c r="BZ48" s="624"/>
      <c r="CA48" s="624"/>
      <c r="CB48" s="624"/>
      <c r="CC48" s="624"/>
      <c r="CD48" s="624"/>
      <c r="CE48" s="624"/>
      <c r="CF48" s="624"/>
      <c r="CG48" s="645"/>
      <c r="CH48" s="620"/>
      <c r="CI48" s="621"/>
      <c r="CJ48" s="621"/>
      <c r="CK48" s="621"/>
      <c r="CL48" s="622"/>
      <c r="CM48" s="620"/>
      <c r="CN48" s="621"/>
      <c r="CO48" s="621"/>
      <c r="CP48" s="621"/>
      <c r="CQ48" s="622"/>
      <c r="CR48" s="620"/>
      <c r="CS48" s="621"/>
      <c r="CT48" s="621"/>
      <c r="CU48" s="621"/>
      <c r="CV48" s="622"/>
      <c r="CW48" s="620"/>
      <c r="CX48" s="621"/>
      <c r="CY48" s="621"/>
      <c r="CZ48" s="621"/>
      <c r="DA48" s="622"/>
      <c r="DB48" s="620"/>
      <c r="DC48" s="621"/>
      <c r="DD48" s="621"/>
      <c r="DE48" s="621"/>
      <c r="DF48" s="622"/>
      <c r="DG48" s="620"/>
      <c r="DH48" s="621"/>
      <c r="DI48" s="621"/>
      <c r="DJ48" s="621"/>
      <c r="DK48" s="622"/>
      <c r="DL48" s="620"/>
      <c r="DM48" s="621"/>
      <c r="DN48" s="621"/>
      <c r="DO48" s="621"/>
      <c r="DP48" s="622"/>
      <c r="DQ48" s="620"/>
      <c r="DR48" s="621"/>
      <c r="DS48" s="621"/>
      <c r="DT48" s="621"/>
      <c r="DU48" s="622"/>
      <c r="DV48" s="623"/>
      <c r="DW48" s="624"/>
      <c r="DX48" s="624"/>
      <c r="DY48" s="624"/>
      <c r="DZ48" s="625"/>
      <c r="EA48" s="212"/>
    </row>
    <row r="49" spans="1:131" ht="26.25" customHeight="1" x14ac:dyDescent="0.2">
      <c r="A49" s="221">
        <v>22</v>
      </c>
      <c r="B49" s="663"/>
      <c r="C49" s="664"/>
      <c r="D49" s="664"/>
      <c r="E49" s="664"/>
      <c r="F49" s="664"/>
      <c r="G49" s="664"/>
      <c r="H49" s="664"/>
      <c r="I49" s="664"/>
      <c r="J49" s="664"/>
      <c r="K49" s="664"/>
      <c r="L49" s="664"/>
      <c r="M49" s="664"/>
      <c r="N49" s="664"/>
      <c r="O49" s="664"/>
      <c r="P49" s="665"/>
      <c r="Q49" s="671"/>
      <c r="R49" s="672"/>
      <c r="S49" s="672"/>
      <c r="T49" s="672"/>
      <c r="U49" s="672"/>
      <c r="V49" s="672"/>
      <c r="W49" s="672"/>
      <c r="X49" s="672"/>
      <c r="Y49" s="672"/>
      <c r="Z49" s="672"/>
      <c r="AA49" s="672"/>
      <c r="AB49" s="672"/>
      <c r="AC49" s="672"/>
      <c r="AD49" s="672"/>
      <c r="AE49" s="673"/>
      <c r="AF49" s="668"/>
      <c r="AG49" s="669"/>
      <c r="AH49" s="669"/>
      <c r="AI49" s="669"/>
      <c r="AJ49" s="670"/>
      <c r="AK49" s="610"/>
      <c r="AL49" s="601"/>
      <c r="AM49" s="601"/>
      <c r="AN49" s="601"/>
      <c r="AO49" s="601"/>
      <c r="AP49" s="601"/>
      <c r="AQ49" s="601"/>
      <c r="AR49" s="601"/>
      <c r="AS49" s="601"/>
      <c r="AT49" s="601"/>
      <c r="AU49" s="601"/>
      <c r="AV49" s="601"/>
      <c r="AW49" s="601"/>
      <c r="AX49" s="601"/>
      <c r="AY49" s="601"/>
      <c r="AZ49" s="674"/>
      <c r="BA49" s="674"/>
      <c r="BB49" s="674"/>
      <c r="BC49" s="674"/>
      <c r="BD49" s="674"/>
      <c r="BE49" s="602"/>
      <c r="BF49" s="602"/>
      <c r="BG49" s="602"/>
      <c r="BH49" s="602"/>
      <c r="BI49" s="603"/>
      <c r="BJ49" s="214"/>
      <c r="BK49" s="214"/>
      <c r="BL49" s="214"/>
      <c r="BM49" s="214"/>
      <c r="BN49" s="214"/>
      <c r="BO49" s="224"/>
      <c r="BP49" s="224"/>
      <c r="BQ49" s="221">
        <v>43</v>
      </c>
      <c r="BR49" s="222"/>
      <c r="BS49" s="623"/>
      <c r="BT49" s="624"/>
      <c r="BU49" s="624"/>
      <c r="BV49" s="624"/>
      <c r="BW49" s="624"/>
      <c r="BX49" s="624"/>
      <c r="BY49" s="624"/>
      <c r="BZ49" s="624"/>
      <c r="CA49" s="624"/>
      <c r="CB49" s="624"/>
      <c r="CC49" s="624"/>
      <c r="CD49" s="624"/>
      <c r="CE49" s="624"/>
      <c r="CF49" s="624"/>
      <c r="CG49" s="645"/>
      <c r="CH49" s="620"/>
      <c r="CI49" s="621"/>
      <c r="CJ49" s="621"/>
      <c r="CK49" s="621"/>
      <c r="CL49" s="622"/>
      <c r="CM49" s="620"/>
      <c r="CN49" s="621"/>
      <c r="CO49" s="621"/>
      <c r="CP49" s="621"/>
      <c r="CQ49" s="622"/>
      <c r="CR49" s="620"/>
      <c r="CS49" s="621"/>
      <c r="CT49" s="621"/>
      <c r="CU49" s="621"/>
      <c r="CV49" s="622"/>
      <c r="CW49" s="620"/>
      <c r="CX49" s="621"/>
      <c r="CY49" s="621"/>
      <c r="CZ49" s="621"/>
      <c r="DA49" s="622"/>
      <c r="DB49" s="620"/>
      <c r="DC49" s="621"/>
      <c r="DD49" s="621"/>
      <c r="DE49" s="621"/>
      <c r="DF49" s="622"/>
      <c r="DG49" s="620"/>
      <c r="DH49" s="621"/>
      <c r="DI49" s="621"/>
      <c r="DJ49" s="621"/>
      <c r="DK49" s="622"/>
      <c r="DL49" s="620"/>
      <c r="DM49" s="621"/>
      <c r="DN49" s="621"/>
      <c r="DO49" s="621"/>
      <c r="DP49" s="622"/>
      <c r="DQ49" s="620"/>
      <c r="DR49" s="621"/>
      <c r="DS49" s="621"/>
      <c r="DT49" s="621"/>
      <c r="DU49" s="622"/>
      <c r="DV49" s="623"/>
      <c r="DW49" s="624"/>
      <c r="DX49" s="624"/>
      <c r="DY49" s="624"/>
      <c r="DZ49" s="625"/>
      <c r="EA49" s="212"/>
    </row>
    <row r="50" spans="1:131" ht="26.25" customHeight="1" x14ac:dyDescent="0.2">
      <c r="A50" s="221">
        <v>23</v>
      </c>
      <c r="B50" s="663"/>
      <c r="C50" s="664"/>
      <c r="D50" s="664"/>
      <c r="E50" s="664"/>
      <c r="F50" s="664"/>
      <c r="G50" s="664"/>
      <c r="H50" s="664"/>
      <c r="I50" s="664"/>
      <c r="J50" s="664"/>
      <c r="K50" s="664"/>
      <c r="L50" s="664"/>
      <c r="M50" s="664"/>
      <c r="N50" s="664"/>
      <c r="O50" s="664"/>
      <c r="P50" s="665"/>
      <c r="Q50" s="666"/>
      <c r="R50" s="658"/>
      <c r="S50" s="658"/>
      <c r="T50" s="658"/>
      <c r="U50" s="658"/>
      <c r="V50" s="658"/>
      <c r="W50" s="658"/>
      <c r="X50" s="658"/>
      <c r="Y50" s="658"/>
      <c r="Z50" s="658"/>
      <c r="AA50" s="658"/>
      <c r="AB50" s="658"/>
      <c r="AC50" s="658"/>
      <c r="AD50" s="658"/>
      <c r="AE50" s="667"/>
      <c r="AF50" s="668"/>
      <c r="AG50" s="669"/>
      <c r="AH50" s="669"/>
      <c r="AI50" s="669"/>
      <c r="AJ50" s="670"/>
      <c r="AK50" s="657"/>
      <c r="AL50" s="658"/>
      <c r="AM50" s="658"/>
      <c r="AN50" s="658"/>
      <c r="AO50" s="658"/>
      <c r="AP50" s="658"/>
      <c r="AQ50" s="658"/>
      <c r="AR50" s="658"/>
      <c r="AS50" s="658"/>
      <c r="AT50" s="658"/>
      <c r="AU50" s="658"/>
      <c r="AV50" s="658"/>
      <c r="AW50" s="658"/>
      <c r="AX50" s="658"/>
      <c r="AY50" s="658"/>
      <c r="AZ50" s="659"/>
      <c r="BA50" s="659"/>
      <c r="BB50" s="659"/>
      <c r="BC50" s="659"/>
      <c r="BD50" s="659"/>
      <c r="BE50" s="602"/>
      <c r="BF50" s="602"/>
      <c r="BG50" s="602"/>
      <c r="BH50" s="602"/>
      <c r="BI50" s="603"/>
      <c r="BJ50" s="214"/>
      <c r="BK50" s="214"/>
      <c r="BL50" s="214"/>
      <c r="BM50" s="214"/>
      <c r="BN50" s="214"/>
      <c r="BO50" s="224"/>
      <c r="BP50" s="224"/>
      <c r="BQ50" s="221">
        <v>44</v>
      </c>
      <c r="BR50" s="222"/>
      <c r="BS50" s="623"/>
      <c r="BT50" s="624"/>
      <c r="BU50" s="624"/>
      <c r="BV50" s="624"/>
      <c r="BW50" s="624"/>
      <c r="BX50" s="624"/>
      <c r="BY50" s="624"/>
      <c r="BZ50" s="624"/>
      <c r="CA50" s="624"/>
      <c r="CB50" s="624"/>
      <c r="CC50" s="624"/>
      <c r="CD50" s="624"/>
      <c r="CE50" s="624"/>
      <c r="CF50" s="624"/>
      <c r="CG50" s="645"/>
      <c r="CH50" s="620"/>
      <c r="CI50" s="621"/>
      <c r="CJ50" s="621"/>
      <c r="CK50" s="621"/>
      <c r="CL50" s="622"/>
      <c r="CM50" s="620"/>
      <c r="CN50" s="621"/>
      <c r="CO50" s="621"/>
      <c r="CP50" s="621"/>
      <c r="CQ50" s="622"/>
      <c r="CR50" s="620"/>
      <c r="CS50" s="621"/>
      <c r="CT50" s="621"/>
      <c r="CU50" s="621"/>
      <c r="CV50" s="622"/>
      <c r="CW50" s="620"/>
      <c r="CX50" s="621"/>
      <c r="CY50" s="621"/>
      <c r="CZ50" s="621"/>
      <c r="DA50" s="622"/>
      <c r="DB50" s="620"/>
      <c r="DC50" s="621"/>
      <c r="DD50" s="621"/>
      <c r="DE50" s="621"/>
      <c r="DF50" s="622"/>
      <c r="DG50" s="620"/>
      <c r="DH50" s="621"/>
      <c r="DI50" s="621"/>
      <c r="DJ50" s="621"/>
      <c r="DK50" s="622"/>
      <c r="DL50" s="620"/>
      <c r="DM50" s="621"/>
      <c r="DN50" s="621"/>
      <c r="DO50" s="621"/>
      <c r="DP50" s="622"/>
      <c r="DQ50" s="620"/>
      <c r="DR50" s="621"/>
      <c r="DS50" s="621"/>
      <c r="DT50" s="621"/>
      <c r="DU50" s="622"/>
      <c r="DV50" s="623"/>
      <c r="DW50" s="624"/>
      <c r="DX50" s="624"/>
      <c r="DY50" s="624"/>
      <c r="DZ50" s="625"/>
      <c r="EA50" s="212"/>
    </row>
    <row r="51" spans="1:131" ht="26.25" customHeight="1" x14ac:dyDescent="0.2">
      <c r="A51" s="221">
        <v>24</v>
      </c>
      <c r="B51" s="663"/>
      <c r="C51" s="664"/>
      <c r="D51" s="664"/>
      <c r="E51" s="664"/>
      <c r="F51" s="664"/>
      <c r="G51" s="664"/>
      <c r="H51" s="664"/>
      <c r="I51" s="664"/>
      <c r="J51" s="664"/>
      <c r="K51" s="664"/>
      <c r="L51" s="664"/>
      <c r="M51" s="664"/>
      <c r="N51" s="664"/>
      <c r="O51" s="664"/>
      <c r="P51" s="665"/>
      <c r="Q51" s="666"/>
      <c r="R51" s="658"/>
      <c r="S51" s="658"/>
      <c r="T51" s="658"/>
      <c r="U51" s="658"/>
      <c r="V51" s="658"/>
      <c r="W51" s="658"/>
      <c r="X51" s="658"/>
      <c r="Y51" s="658"/>
      <c r="Z51" s="658"/>
      <c r="AA51" s="658"/>
      <c r="AB51" s="658"/>
      <c r="AC51" s="658"/>
      <c r="AD51" s="658"/>
      <c r="AE51" s="667"/>
      <c r="AF51" s="668"/>
      <c r="AG51" s="669"/>
      <c r="AH51" s="669"/>
      <c r="AI51" s="669"/>
      <c r="AJ51" s="670"/>
      <c r="AK51" s="657"/>
      <c r="AL51" s="658"/>
      <c r="AM51" s="658"/>
      <c r="AN51" s="658"/>
      <c r="AO51" s="658"/>
      <c r="AP51" s="658"/>
      <c r="AQ51" s="658"/>
      <c r="AR51" s="658"/>
      <c r="AS51" s="658"/>
      <c r="AT51" s="658"/>
      <c r="AU51" s="658"/>
      <c r="AV51" s="658"/>
      <c r="AW51" s="658"/>
      <c r="AX51" s="658"/>
      <c r="AY51" s="658"/>
      <c r="AZ51" s="659"/>
      <c r="BA51" s="659"/>
      <c r="BB51" s="659"/>
      <c r="BC51" s="659"/>
      <c r="BD51" s="659"/>
      <c r="BE51" s="602"/>
      <c r="BF51" s="602"/>
      <c r="BG51" s="602"/>
      <c r="BH51" s="602"/>
      <c r="BI51" s="603"/>
      <c r="BJ51" s="214"/>
      <c r="BK51" s="214"/>
      <c r="BL51" s="214"/>
      <c r="BM51" s="214"/>
      <c r="BN51" s="214"/>
      <c r="BO51" s="224"/>
      <c r="BP51" s="224"/>
      <c r="BQ51" s="221">
        <v>45</v>
      </c>
      <c r="BR51" s="222"/>
      <c r="BS51" s="623"/>
      <c r="BT51" s="624"/>
      <c r="BU51" s="624"/>
      <c r="BV51" s="624"/>
      <c r="BW51" s="624"/>
      <c r="BX51" s="624"/>
      <c r="BY51" s="624"/>
      <c r="BZ51" s="624"/>
      <c r="CA51" s="624"/>
      <c r="CB51" s="624"/>
      <c r="CC51" s="624"/>
      <c r="CD51" s="624"/>
      <c r="CE51" s="624"/>
      <c r="CF51" s="624"/>
      <c r="CG51" s="645"/>
      <c r="CH51" s="620"/>
      <c r="CI51" s="621"/>
      <c r="CJ51" s="621"/>
      <c r="CK51" s="621"/>
      <c r="CL51" s="622"/>
      <c r="CM51" s="620"/>
      <c r="CN51" s="621"/>
      <c r="CO51" s="621"/>
      <c r="CP51" s="621"/>
      <c r="CQ51" s="622"/>
      <c r="CR51" s="620"/>
      <c r="CS51" s="621"/>
      <c r="CT51" s="621"/>
      <c r="CU51" s="621"/>
      <c r="CV51" s="622"/>
      <c r="CW51" s="620"/>
      <c r="CX51" s="621"/>
      <c r="CY51" s="621"/>
      <c r="CZ51" s="621"/>
      <c r="DA51" s="622"/>
      <c r="DB51" s="620"/>
      <c r="DC51" s="621"/>
      <c r="DD51" s="621"/>
      <c r="DE51" s="621"/>
      <c r="DF51" s="622"/>
      <c r="DG51" s="620"/>
      <c r="DH51" s="621"/>
      <c r="DI51" s="621"/>
      <c r="DJ51" s="621"/>
      <c r="DK51" s="622"/>
      <c r="DL51" s="620"/>
      <c r="DM51" s="621"/>
      <c r="DN51" s="621"/>
      <c r="DO51" s="621"/>
      <c r="DP51" s="622"/>
      <c r="DQ51" s="620"/>
      <c r="DR51" s="621"/>
      <c r="DS51" s="621"/>
      <c r="DT51" s="621"/>
      <c r="DU51" s="622"/>
      <c r="DV51" s="623"/>
      <c r="DW51" s="624"/>
      <c r="DX51" s="624"/>
      <c r="DY51" s="624"/>
      <c r="DZ51" s="625"/>
      <c r="EA51" s="212"/>
    </row>
    <row r="52" spans="1:131" ht="26.25" customHeight="1" x14ac:dyDescent="0.2">
      <c r="A52" s="221">
        <v>25</v>
      </c>
      <c r="B52" s="663"/>
      <c r="C52" s="664"/>
      <c r="D52" s="664"/>
      <c r="E52" s="664"/>
      <c r="F52" s="664"/>
      <c r="G52" s="664"/>
      <c r="H52" s="664"/>
      <c r="I52" s="664"/>
      <c r="J52" s="664"/>
      <c r="K52" s="664"/>
      <c r="L52" s="664"/>
      <c r="M52" s="664"/>
      <c r="N52" s="664"/>
      <c r="O52" s="664"/>
      <c r="P52" s="665"/>
      <c r="Q52" s="666"/>
      <c r="R52" s="658"/>
      <c r="S52" s="658"/>
      <c r="T52" s="658"/>
      <c r="U52" s="658"/>
      <c r="V52" s="658"/>
      <c r="W52" s="658"/>
      <c r="X52" s="658"/>
      <c r="Y52" s="658"/>
      <c r="Z52" s="658"/>
      <c r="AA52" s="658"/>
      <c r="AB52" s="658"/>
      <c r="AC52" s="658"/>
      <c r="AD52" s="658"/>
      <c r="AE52" s="667"/>
      <c r="AF52" s="668"/>
      <c r="AG52" s="669"/>
      <c r="AH52" s="669"/>
      <c r="AI52" s="669"/>
      <c r="AJ52" s="670"/>
      <c r="AK52" s="657"/>
      <c r="AL52" s="658"/>
      <c r="AM52" s="658"/>
      <c r="AN52" s="658"/>
      <c r="AO52" s="658"/>
      <c r="AP52" s="658"/>
      <c r="AQ52" s="658"/>
      <c r="AR52" s="658"/>
      <c r="AS52" s="658"/>
      <c r="AT52" s="658"/>
      <c r="AU52" s="658"/>
      <c r="AV52" s="658"/>
      <c r="AW52" s="658"/>
      <c r="AX52" s="658"/>
      <c r="AY52" s="658"/>
      <c r="AZ52" s="659"/>
      <c r="BA52" s="659"/>
      <c r="BB52" s="659"/>
      <c r="BC52" s="659"/>
      <c r="BD52" s="659"/>
      <c r="BE52" s="602"/>
      <c r="BF52" s="602"/>
      <c r="BG52" s="602"/>
      <c r="BH52" s="602"/>
      <c r="BI52" s="603"/>
      <c r="BJ52" s="214"/>
      <c r="BK52" s="214"/>
      <c r="BL52" s="214"/>
      <c r="BM52" s="214"/>
      <c r="BN52" s="214"/>
      <c r="BO52" s="224"/>
      <c r="BP52" s="224"/>
      <c r="BQ52" s="221">
        <v>46</v>
      </c>
      <c r="BR52" s="222"/>
      <c r="BS52" s="623"/>
      <c r="BT52" s="624"/>
      <c r="BU52" s="624"/>
      <c r="BV52" s="624"/>
      <c r="BW52" s="624"/>
      <c r="BX52" s="624"/>
      <c r="BY52" s="624"/>
      <c r="BZ52" s="624"/>
      <c r="CA52" s="624"/>
      <c r="CB52" s="624"/>
      <c r="CC52" s="624"/>
      <c r="CD52" s="624"/>
      <c r="CE52" s="624"/>
      <c r="CF52" s="624"/>
      <c r="CG52" s="645"/>
      <c r="CH52" s="620"/>
      <c r="CI52" s="621"/>
      <c r="CJ52" s="621"/>
      <c r="CK52" s="621"/>
      <c r="CL52" s="622"/>
      <c r="CM52" s="620"/>
      <c r="CN52" s="621"/>
      <c r="CO52" s="621"/>
      <c r="CP52" s="621"/>
      <c r="CQ52" s="622"/>
      <c r="CR52" s="620"/>
      <c r="CS52" s="621"/>
      <c r="CT52" s="621"/>
      <c r="CU52" s="621"/>
      <c r="CV52" s="622"/>
      <c r="CW52" s="620"/>
      <c r="CX52" s="621"/>
      <c r="CY52" s="621"/>
      <c r="CZ52" s="621"/>
      <c r="DA52" s="622"/>
      <c r="DB52" s="620"/>
      <c r="DC52" s="621"/>
      <c r="DD52" s="621"/>
      <c r="DE52" s="621"/>
      <c r="DF52" s="622"/>
      <c r="DG52" s="620"/>
      <c r="DH52" s="621"/>
      <c r="DI52" s="621"/>
      <c r="DJ52" s="621"/>
      <c r="DK52" s="622"/>
      <c r="DL52" s="620"/>
      <c r="DM52" s="621"/>
      <c r="DN52" s="621"/>
      <c r="DO52" s="621"/>
      <c r="DP52" s="622"/>
      <c r="DQ52" s="620"/>
      <c r="DR52" s="621"/>
      <c r="DS52" s="621"/>
      <c r="DT52" s="621"/>
      <c r="DU52" s="622"/>
      <c r="DV52" s="623"/>
      <c r="DW52" s="624"/>
      <c r="DX52" s="624"/>
      <c r="DY52" s="624"/>
      <c r="DZ52" s="625"/>
      <c r="EA52" s="212"/>
    </row>
    <row r="53" spans="1:131" ht="26.25" customHeight="1" x14ac:dyDescent="0.2">
      <c r="A53" s="221">
        <v>26</v>
      </c>
      <c r="B53" s="663"/>
      <c r="C53" s="664"/>
      <c r="D53" s="664"/>
      <c r="E53" s="664"/>
      <c r="F53" s="664"/>
      <c r="G53" s="664"/>
      <c r="H53" s="664"/>
      <c r="I53" s="664"/>
      <c r="J53" s="664"/>
      <c r="K53" s="664"/>
      <c r="L53" s="664"/>
      <c r="M53" s="664"/>
      <c r="N53" s="664"/>
      <c r="O53" s="664"/>
      <c r="P53" s="665"/>
      <c r="Q53" s="666"/>
      <c r="R53" s="658"/>
      <c r="S53" s="658"/>
      <c r="T53" s="658"/>
      <c r="U53" s="658"/>
      <c r="V53" s="658"/>
      <c r="W53" s="658"/>
      <c r="X53" s="658"/>
      <c r="Y53" s="658"/>
      <c r="Z53" s="658"/>
      <c r="AA53" s="658"/>
      <c r="AB53" s="658"/>
      <c r="AC53" s="658"/>
      <c r="AD53" s="658"/>
      <c r="AE53" s="667"/>
      <c r="AF53" s="668"/>
      <c r="AG53" s="669"/>
      <c r="AH53" s="669"/>
      <c r="AI53" s="669"/>
      <c r="AJ53" s="670"/>
      <c r="AK53" s="657"/>
      <c r="AL53" s="658"/>
      <c r="AM53" s="658"/>
      <c r="AN53" s="658"/>
      <c r="AO53" s="658"/>
      <c r="AP53" s="658"/>
      <c r="AQ53" s="658"/>
      <c r="AR53" s="658"/>
      <c r="AS53" s="658"/>
      <c r="AT53" s="658"/>
      <c r="AU53" s="658"/>
      <c r="AV53" s="658"/>
      <c r="AW53" s="658"/>
      <c r="AX53" s="658"/>
      <c r="AY53" s="658"/>
      <c r="AZ53" s="659"/>
      <c r="BA53" s="659"/>
      <c r="BB53" s="659"/>
      <c r="BC53" s="659"/>
      <c r="BD53" s="659"/>
      <c r="BE53" s="602"/>
      <c r="BF53" s="602"/>
      <c r="BG53" s="602"/>
      <c r="BH53" s="602"/>
      <c r="BI53" s="603"/>
      <c r="BJ53" s="214"/>
      <c r="BK53" s="214"/>
      <c r="BL53" s="214"/>
      <c r="BM53" s="214"/>
      <c r="BN53" s="214"/>
      <c r="BO53" s="224"/>
      <c r="BP53" s="224"/>
      <c r="BQ53" s="221">
        <v>47</v>
      </c>
      <c r="BR53" s="222"/>
      <c r="BS53" s="623"/>
      <c r="BT53" s="624"/>
      <c r="BU53" s="624"/>
      <c r="BV53" s="624"/>
      <c r="BW53" s="624"/>
      <c r="BX53" s="624"/>
      <c r="BY53" s="624"/>
      <c r="BZ53" s="624"/>
      <c r="CA53" s="624"/>
      <c r="CB53" s="624"/>
      <c r="CC53" s="624"/>
      <c r="CD53" s="624"/>
      <c r="CE53" s="624"/>
      <c r="CF53" s="624"/>
      <c r="CG53" s="645"/>
      <c r="CH53" s="620"/>
      <c r="CI53" s="621"/>
      <c r="CJ53" s="621"/>
      <c r="CK53" s="621"/>
      <c r="CL53" s="622"/>
      <c r="CM53" s="620"/>
      <c r="CN53" s="621"/>
      <c r="CO53" s="621"/>
      <c r="CP53" s="621"/>
      <c r="CQ53" s="622"/>
      <c r="CR53" s="620"/>
      <c r="CS53" s="621"/>
      <c r="CT53" s="621"/>
      <c r="CU53" s="621"/>
      <c r="CV53" s="622"/>
      <c r="CW53" s="620"/>
      <c r="CX53" s="621"/>
      <c r="CY53" s="621"/>
      <c r="CZ53" s="621"/>
      <c r="DA53" s="622"/>
      <c r="DB53" s="620"/>
      <c r="DC53" s="621"/>
      <c r="DD53" s="621"/>
      <c r="DE53" s="621"/>
      <c r="DF53" s="622"/>
      <c r="DG53" s="620"/>
      <c r="DH53" s="621"/>
      <c r="DI53" s="621"/>
      <c r="DJ53" s="621"/>
      <c r="DK53" s="622"/>
      <c r="DL53" s="620"/>
      <c r="DM53" s="621"/>
      <c r="DN53" s="621"/>
      <c r="DO53" s="621"/>
      <c r="DP53" s="622"/>
      <c r="DQ53" s="620"/>
      <c r="DR53" s="621"/>
      <c r="DS53" s="621"/>
      <c r="DT53" s="621"/>
      <c r="DU53" s="622"/>
      <c r="DV53" s="623"/>
      <c r="DW53" s="624"/>
      <c r="DX53" s="624"/>
      <c r="DY53" s="624"/>
      <c r="DZ53" s="625"/>
      <c r="EA53" s="212"/>
    </row>
    <row r="54" spans="1:131" ht="26.25" customHeight="1" x14ac:dyDescent="0.2">
      <c r="A54" s="221">
        <v>27</v>
      </c>
      <c r="B54" s="663"/>
      <c r="C54" s="664"/>
      <c r="D54" s="664"/>
      <c r="E54" s="664"/>
      <c r="F54" s="664"/>
      <c r="G54" s="664"/>
      <c r="H54" s="664"/>
      <c r="I54" s="664"/>
      <c r="J54" s="664"/>
      <c r="K54" s="664"/>
      <c r="L54" s="664"/>
      <c r="M54" s="664"/>
      <c r="N54" s="664"/>
      <c r="O54" s="664"/>
      <c r="P54" s="665"/>
      <c r="Q54" s="666"/>
      <c r="R54" s="658"/>
      <c r="S54" s="658"/>
      <c r="T54" s="658"/>
      <c r="U54" s="658"/>
      <c r="V54" s="658"/>
      <c r="W54" s="658"/>
      <c r="X54" s="658"/>
      <c r="Y54" s="658"/>
      <c r="Z54" s="658"/>
      <c r="AA54" s="658"/>
      <c r="AB54" s="658"/>
      <c r="AC54" s="658"/>
      <c r="AD54" s="658"/>
      <c r="AE54" s="667"/>
      <c r="AF54" s="668"/>
      <c r="AG54" s="669"/>
      <c r="AH54" s="669"/>
      <c r="AI54" s="669"/>
      <c r="AJ54" s="670"/>
      <c r="AK54" s="657"/>
      <c r="AL54" s="658"/>
      <c r="AM54" s="658"/>
      <c r="AN54" s="658"/>
      <c r="AO54" s="658"/>
      <c r="AP54" s="658"/>
      <c r="AQ54" s="658"/>
      <c r="AR54" s="658"/>
      <c r="AS54" s="658"/>
      <c r="AT54" s="658"/>
      <c r="AU54" s="658"/>
      <c r="AV54" s="658"/>
      <c r="AW54" s="658"/>
      <c r="AX54" s="658"/>
      <c r="AY54" s="658"/>
      <c r="AZ54" s="659"/>
      <c r="BA54" s="659"/>
      <c r="BB54" s="659"/>
      <c r="BC54" s="659"/>
      <c r="BD54" s="659"/>
      <c r="BE54" s="602"/>
      <c r="BF54" s="602"/>
      <c r="BG54" s="602"/>
      <c r="BH54" s="602"/>
      <c r="BI54" s="603"/>
      <c r="BJ54" s="214"/>
      <c r="BK54" s="214"/>
      <c r="BL54" s="214"/>
      <c r="BM54" s="214"/>
      <c r="BN54" s="214"/>
      <c r="BO54" s="224"/>
      <c r="BP54" s="224"/>
      <c r="BQ54" s="221">
        <v>48</v>
      </c>
      <c r="BR54" s="222"/>
      <c r="BS54" s="623"/>
      <c r="BT54" s="624"/>
      <c r="BU54" s="624"/>
      <c r="BV54" s="624"/>
      <c r="BW54" s="624"/>
      <c r="BX54" s="624"/>
      <c r="BY54" s="624"/>
      <c r="BZ54" s="624"/>
      <c r="CA54" s="624"/>
      <c r="CB54" s="624"/>
      <c r="CC54" s="624"/>
      <c r="CD54" s="624"/>
      <c r="CE54" s="624"/>
      <c r="CF54" s="624"/>
      <c r="CG54" s="645"/>
      <c r="CH54" s="620"/>
      <c r="CI54" s="621"/>
      <c r="CJ54" s="621"/>
      <c r="CK54" s="621"/>
      <c r="CL54" s="622"/>
      <c r="CM54" s="620"/>
      <c r="CN54" s="621"/>
      <c r="CO54" s="621"/>
      <c r="CP54" s="621"/>
      <c r="CQ54" s="622"/>
      <c r="CR54" s="620"/>
      <c r="CS54" s="621"/>
      <c r="CT54" s="621"/>
      <c r="CU54" s="621"/>
      <c r="CV54" s="622"/>
      <c r="CW54" s="620"/>
      <c r="CX54" s="621"/>
      <c r="CY54" s="621"/>
      <c r="CZ54" s="621"/>
      <c r="DA54" s="622"/>
      <c r="DB54" s="620"/>
      <c r="DC54" s="621"/>
      <c r="DD54" s="621"/>
      <c r="DE54" s="621"/>
      <c r="DF54" s="622"/>
      <c r="DG54" s="620"/>
      <c r="DH54" s="621"/>
      <c r="DI54" s="621"/>
      <c r="DJ54" s="621"/>
      <c r="DK54" s="622"/>
      <c r="DL54" s="620"/>
      <c r="DM54" s="621"/>
      <c r="DN54" s="621"/>
      <c r="DO54" s="621"/>
      <c r="DP54" s="622"/>
      <c r="DQ54" s="620"/>
      <c r="DR54" s="621"/>
      <c r="DS54" s="621"/>
      <c r="DT54" s="621"/>
      <c r="DU54" s="622"/>
      <c r="DV54" s="623"/>
      <c r="DW54" s="624"/>
      <c r="DX54" s="624"/>
      <c r="DY54" s="624"/>
      <c r="DZ54" s="625"/>
      <c r="EA54" s="212"/>
    </row>
    <row r="55" spans="1:131" ht="26.25" customHeight="1" x14ac:dyDescent="0.2">
      <c r="A55" s="221">
        <v>28</v>
      </c>
      <c r="B55" s="663"/>
      <c r="C55" s="664"/>
      <c r="D55" s="664"/>
      <c r="E55" s="664"/>
      <c r="F55" s="664"/>
      <c r="G55" s="664"/>
      <c r="H55" s="664"/>
      <c r="I55" s="664"/>
      <c r="J55" s="664"/>
      <c r="K55" s="664"/>
      <c r="L55" s="664"/>
      <c r="M55" s="664"/>
      <c r="N55" s="664"/>
      <c r="O55" s="664"/>
      <c r="P55" s="665"/>
      <c r="Q55" s="666"/>
      <c r="R55" s="658"/>
      <c r="S55" s="658"/>
      <c r="T55" s="658"/>
      <c r="U55" s="658"/>
      <c r="V55" s="658"/>
      <c r="W55" s="658"/>
      <c r="X55" s="658"/>
      <c r="Y55" s="658"/>
      <c r="Z55" s="658"/>
      <c r="AA55" s="658"/>
      <c r="AB55" s="658"/>
      <c r="AC55" s="658"/>
      <c r="AD55" s="658"/>
      <c r="AE55" s="667"/>
      <c r="AF55" s="668"/>
      <c r="AG55" s="669"/>
      <c r="AH55" s="669"/>
      <c r="AI55" s="669"/>
      <c r="AJ55" s="670"/>
      <c r="AK55" s="657"/>
      <c r="AL55" s="658"/>
      <c r="AM55" s="658"/>
      <c r="AN55" s="658"/>
      <c r="AO55" s="658"/>
      <c r="AP55" s="658"/>
      <c r="AQ55" s="658"/>
      <c r="AR55" s="658"/>
      <c r="AS55" s="658"/>
      <c r="AT55" s="658"/>
      <c r="AU55" s="658"/>
      <c r="AV55" s="658"/>
      <c r="AW55" s="658"/>
      <c r="AX55" s="658"/>
      <c r="AY55" s="658"/>
      <c r="AZ55" s="659"/>
      <c r="BA55" s="659"/>
      <c r="BB55" s="659"/>
      <c r="BC55" s="659"/>
      <c r="BD55" s="659"/>
      <c r="BE55" s="602"/>
      <c r="BF55" s="602"/>
      <c r="BG55" s="602"/>
      <c r="BH55" s="602"/>
      <c r="BI55" s="603"/>
      <c r="BJ55" s="214"/>
      <c r="BK55" s="214"/>
      <c r="BL55" s="214"/>
      <c r="BM55" s="214"/>
      <c r="BN55" s="214"/>
      <c r="BO55" s="224"/>
      <c r="BP55" s="224"/>
      <c r="BQ55" s="221">
        <v>49</v>
      </c>
      <c r="BR55" s="222"/>
      <c r="BS55" s="623"/>
      <c r="BT55" s="624"/>
      <c r="BU55" s="624"/>
      <c r="BV55" s="624"/>
      <c r="BW55" s="624"/>
      <c r="BX55" s="624"/>
      <c r="BY55" s="624"/>
      <c r="BZ55" s="624"/>
      <c r="CA55" s="624"/>
      <c r="CB55" s="624"/>
      <c r="CC55" s="624"/>
      <c r="CD55" s="624"/>
      <c r="CE55" s="624"/>
      <c r="CF55" s="624"/>
      <c r="CG55" s="645"/>
      <c r="CH55" s="620"/>
      <c r="CI55" s="621"/>
      <c r="CJ55" s="621"/>
      <c r="CK55" s="621"/>
      <c r="CL55" s="622"/>
      <c r="CM55" s="620"/>
      <c r="CN55" s="621"/>
      <c r="CO55" s="621"/>
      <c r="CP55" s="621"/>
      <c r="CQ55" s="622"/>
      <c r="CR55" s="620"/>
      <c r="CS55" s="621"/>
      <c r="CT55" s="621"/>
      <c r="CU55" s="621"/>
      <c r="CV55" s="622"/>
      <c r="CW55" s="620"/>
      <c r="CX55" s="621"/>
      <c r="CY55" s="621"/>
      <c r="CZ55" s="621"/>
      <c r="DA55" s="622"/>
      <c r="DB55" s="620"/>
      <c r="DC55" s="621"/>
      <c r="DD55" s="621"/>
      <c r="DE55" s="621"/>
      <c r="DF55" s="622"/>
      <c r="DG55" s="620"/>
      <c r="DH55" s="621"/>
      <c r="DI55" s="621"/>
      <c r="DJ55" s="621"/>
      <c r="DK55" s="622"/>
      <c r="DL55" s="620"/>
      <c r="DM55" s="621"/>
      <c r="DN55" s="621"/>
      <c r="DO55" s="621"/>
      <c r="DP55" s="622"/>
      <c r="DQ55" s="620"/>
      <c r="DR55" s="621"/>
      <c r="DS55" s="621"/>
      <c r="DT55" s="621"/>
      <c r="DU55" s="622"/>
      <c r="DV55" s="623"/>
      <c r="DW55" s="624"/>
      <c r="DX55" s="624"/>
      <c r="DY55" s="624"/>
      <c r="DZ55" s="625"/>
      <c r="EA55" s="212"/>
    </row>
    <row r="56" spans="1:131" ht="26.25" customHeight="1" x14ac:dyDescent="0.2">
      <c r="A56" s="221">
        <v>29</v>
      </c>
      <c r="B56" s="663"/>
      <c r="C56" s="664"/>
      <c r="D56" s="664"/>
      <c r="E56" s="664"/>
      <c r="F56" s="664"/>
      <c r="G56" s="664"/>
      <c r="H56" s="664"/>
      <c r="I56" s="664"/>
      <c r="J56" s="664"/>
      <c r="K56" s="664"/>
      <c r="L56" s="664"/>
      <c r="M56" s="664"/>
      <c r="N56" s="664"/>
      <c r="O56" s="664"/>
      <c r="P56" s="665"/>
      <c r="Q56" s="666"/>
      <c r="R56" s="658"/>
      <c r="S56" s="658"/>
      <c r="T56" s="658"/>
      <c r="U56" s="658"/>
      <c r="V56" s="658"/>
      <c r="W56" s="658"/>
      <c r="X56" s="658"/>
      <c r="Y56" s="658"/>
      <c r="Z56" s="658"/>
      <c r="AA56" s="658"/>
      <c r="AB56" s="658"/>
      <c r="AC56" s="658"/>
      <c r="AD56" s="658"/>
      <c r="AE56" s="667"/>
      <c r="AF56" s="668"/>
      <c r="AG56" s="669"/>
      <c r="AH56" s="669"/>
      <c r="AI56" s="669"/>
      <c r="AJ56" s="670"/>
      <c r="AK56" s="657"/>
      <c r="AL56" s="658"/>
      <c r="AM56" s="658"/>
      <c r="AN56" s="658"/>
      <c r="AO56" s="658"/>
      <c r="AP56" s="658"/>
      <c r="AQ56" s="658"/>
      <c r="AR56" s="658"/>
      <c r="AS56" s="658"/>
      <c r="AT56" s="658"/>
      <c r="AU56" s="658"/>
      <c r="AV56" s="658"/>
      <c r="AW56" s="658"/>
      <c r="AX56" s="658"/>
      <c r="AY56" s="658"/>
      <c r="AZ56" s="659"/>
      <c r="BA56" s="659"/>
      <c r="BB56" s="659"/>
      <c r="BC56" s="659"/>
      <c r="BD56" s="659"/>
      <c r="BE56" s="602"/>
      <c r="BF56" s="602"/>
      <c r="BG56" s="602"/>
      <c r="BH56" s="602"/>
      <c r="BI56" s="603"/>
      <c r="BJ56" s="214"/>
      <c r="BK56" s="214"/>
      <c r="BL56" s="214"/>
      <c r="BM56" s="214"/>
      <c r="BN56" s="214"/>
      <c r="BO56" s="224"/>
      <c r="BP56" s="224"/>
      <c r="BQ56" s="221">
        <v>50</v>
      </c>
      <c r="BR56" s="222"/>
      <c r="BS56" s="623"/>
      <c r="BT56" s="624"/>
      <c r="BU56" s="624"/>
      <c r="BV56" s="624"/>
      <c r="BW56" s="624"/>
      <c r="BX56" s="624"/>
      <c r="BY56" s="624"/>
      <c r="BZ56" s="624"/>
      <c r="CA56" s="624"/>
      <c r="CB56" s="624"/>
      <c r="CC56" s="624"/>
      <c r="CD56" s="624"/>
      <c r="CE56" s="624"/>
      <c r="CF56" s="624"/>
      <c r="CG56" s="645"/>
      <c r="CH56" s="620"/>
      <c r="CI56" s="621"/>
      <c r="CJ56" s="621"/>
      <c r="CK56" s="621"/>
      <c r="CL56" s="622"/>
      <c r="CM56" s="620"/>
      <c r="CN56" s="621"/>
      <c r="CO56" s="621"/>
      <c r="CP56" s="621"/>
      <c r="CQ56" s="622"/>
      <c r="CR56" s="620"/>
      <c r="CS56" s="621"/>
      <c r="CT56" s="621"/>
      <c r="CU56" s="621"/>
      <c r="CV56" s="622"/>
      <c r="CW56" s="620"/>
      <c r="CX56" s="621"/>
      <c r="CY56" s="621"/>
      <c r="CZ56" s="621"/>
      <c r="DA56" s="622"/>
      <c r="DB56" s="620"/>
      <c r="DC56" s="621"/>
      <c r="DD56" s="621"/>
      <c r="DE56" s="621"/>
      <c r="DF56" s="622"/>
      <c r="DG56" s="620"/>
      <c r="DH56" s="621"/>
      <c r="DI56" s="621"/>
      <c r="DJ56" s="621"/>
      <c r="DK56" s="622"/>
      <c r="DL56" s="620"/>
      <c r="DM56" s="621"/>
      <c r="DN56" s="621"/>
      <c r="DO56" s="621"/>
      <c r="DP56" s="622"/>
      <c r="DQ56" s="620"/>
      <c r="DR56" s="621"/>
      <c r="DS56" s="621"/>
      <c r="DT56" s="621"/>
      <c r="DU56" s="622"/>
      <c r="DV56" s="623"/>
      <c r="DW56" s="624"/>
      <c r="DX56" s="624"/>
      <c r="DY56" s="624"/>
      <c r="DZ56" s="625"/>
      <c r="EA56" s="212"/>
    </row>
    <row r="57" spans="1:131" ht="26.25" customHeight="1" x14ac:dyDescent="0.2">
      <c r="A57" s="221">
        <v>30</v>
      </c>
      <c r="B57" s="663"/>
      <c r="C57" s="664"/>
      <c r="D57" s="664"/>
      <c r="E57" s="664"/>
      <c r="F57" s="664"/>
      <c r="G57" s="664"/>
      <c r="H57" s="664"/>
      <c r="I57" s="664"/>
      <c r="J57" s="664"/>
      <c r="K57" s="664"/>
      <c r="L57" s="664"/>
      <c r="M57" s="664"/>
      <c r="N57" s="664"/>
      <c r="O57" s="664"/>
      <c r="P57" s="665"/>
      <c r="Q57" s="666"/>
      <c r="R57" s="658"/>
      <c r="S57" s="658"/>
      <c r="T57" s="658"/>
      <c r="U57" s="658"/>
      <c r="V57" s="658"/>
      <c r="W57" s="658"/>
      <c r="X57" s="658"/>
      <c r="Y57" s="658"/>
      <c r="Z57" s="658"/>
      <c r="AA57" s="658"/>
      <c r="AB57" s="658"/>
      <c r="AC57" s="658"/>
      <c r="AD57" s="658"/>
      <c r="AE57" s="667"/>
      <c r="AF57" s="668"/>
      <c r="AG57" s="669"/>
      <c r="AH57" s="669"/>
      <c r="AI57" s="669"/>
      <c r="AJ57" s="670"/>
      <c r="AK57" s="657"/>
      <c r="AL57" s="658"/>
      <c r="AM57" s="658"/>
      <c r="AN57" s="658"/>
      <c r="AO57" s="658"/>
      <c r="AP57" s="658"/>
      <c r="AQ57" s="658"/>
      <c r="AR57" s="658"/>
      <c r="AS57" s="658"/>
      <c r="AT57" s="658"/>
      <c r="AU57" s="658"/>
      <c r="AV57" s="658"/>
      <c r="AW57" s="658"/>
      <c r="AX57" s="658"/>
      <c r="AY57" s="658"/>
      <c r="AZ57" s="659"/>
      <c r="BA57" s="659"/>
      <c r="BB57" s="659"/>
      <c r="BC57" s="659"/>
      <c r="BD57" s="659"/>
      <c r="BE57" s="602"/>
      <c r="BF57" s="602"/>
      <c r="BG57" s="602"/>
      <c r="BH57" s="602"/>
      <c r="BI57" s="603"/>
      <c r="BJ57" s="214"/>
      <c r="BK57" s="214"/>
      <c r="BL57" s="214"/>
      <c r="BM57" s="214"/>
      <c r="BN57" s="214"/>
      <c r="BO57" s="224"/>
      <c r="BP57" s="224"/>
      <c r="BQ57" s="221">
        <v>51</v>
      </c>
      <c r="BR57" s="222"/>
      <c r="BS57" s="623"/>
      <c r="BT57" s="624"/>
      <c r="BU57" s="624"/>
      <c r="BV57" s="624"/>
      <c r="BW57" s="624"/>
      <c r="BX57" s="624"/>
      <c r="BY57" s="624"/>
      <c r="BZ57" s="624"/>
      <c r="CA57" s="624"/>
      <c r="CB57" s="624"/>
      <c r="CC57" s="624"/>
      <c r="CD57" s="624"/>
      <c r="CE57" s="624"/>
      <c r="CF57" s="624"/>
      <c r="CG57" s="645"/>
      <c r="CH57" s="620"/>
      <c r="CI57" s="621"/>
      <c r="CJ57" s="621"/>
      <c r="CK57" s="621"/>
      <c r="CL57" s="622"/>
      <c r="CM57" s="620"/>
      <c r="CN57" s="621"/>
      <c r="CO57" s="621"/>
      <c r="CP57" s="621"/>
      <c r="CQ57" s="622"/>
      <c r="CR57" s="620"/>
      <c r="CS57" s="621"/>
      <c r="CT57" s="621"/>
      <c r="CU57" s="621"/>
      <c r="CV57" s="622"/>
      <c r="CW57" s="620"/>
      <c r="CX57" s="621"/>
      <c r="CY57" s="621"/>
      <c r="CZ57" s="621"/>
      <c r="DA57" s="622"/>
      <c r="DB57" s="620"/>
      <c r="DC57" s="621"/>
      <c r="DD57" s="621"/>
      <c r="DE57" s="621"/>
      <c r="DF57" s="622"/>
      <c r="DG57" s="620"/>
      <c r="DH57" s="621"/>
      <c r="DI57" s="621"/>
      <c r="DJ57" s="621"/>
      <c r="DK57" s="622"/>
      <c r="DL57" s="620"/>
      <c r="DM57" s="621"/>
      <c r="DN57" s="621"/>
      <c r="DO57" s="621"/>
      <c r="DP57" s="622"/>
      <c r="DQ57" s="620"/>
      <c r="DR57" s="621"/>
      <c r="DS57" s="621"/>
      <c r="DT57" s="621"/>
      <c r="DU57" s="622"/>
      <c r="DV57" s="623"/>
      <c r="DW57" s="624"/>
      <c r="DX57" s="624"/>
      <c r="DY57" s="624"/>
      <c r="DZ57" s="625"/>
      <c r="EA57" s="212"/>
    </row>
    <row r="58" spans="1:131" ht="26.25" customHeight="1" x14ac:dyDescent="0.2">
      <c r="A58" s="221">
        <v>31</v>
      </c>
      <c r="B58" s="663"/>
      <c r="C58" s="664"/>
      <c r="D58" s="664"/>
      <c r="E58" s="664"/>
      <c r="F58" s="664"/>
      <c r="G58" s="664"/>
      <c r="H58" s="664"/>
      <c r="I58" s="664"/>
      <c r="J58" s="664"/>
      <c r="K58" s="664"/>
      <c r="L58" s="664"/>
      <c r="M58" s="664"/>
      <c r="N58" s="664"/>
      <c r="O58" s="664"/>
      <c r="P58" s="665"/>
      <c r="Q58" s="666"/>
      <c r="R58" s="658"/>
      <c r="S58" s="658"/>
      <c r="T58" s="658"/>
      <c r="U58" s="658"/>
      <c r="V58" s="658"/>
      <c r="W58" s="658"/>
      <c r="X58" s="658"/>
      <c r="Y58" s="658"/>
      <c r="Z58" s="658"/>
      <c r="AA58" s="658"/>
      <c r="AB58" s="658"/>
      <c r="AC58" s="658"/>
      <c r="AD58" s="658"/>
      <c r="AE58" s="667"/>
      <c r="AF58" s="668"/>
      <c r="AG58" s="669"/>
      <c r="AH58" s="669"/>
      <c r="AI58" s="669"/>
      <c r="AJ58" s="670"/>
      <c r="AK58" s="657"/>
      <c r="AL58" s="658"/>
      <c r="AM58" s="658"/>
      <c r="AN58" s="658"/>
      <c r="AO58" s="658"/>
      <c r="AP58" s="658"/>
      <c r="AQ58" s="658"/>
      <c r="AR58" s="658"/>
      <c r="AS58" s="658"/>
      <c r="AT58" s="658"/>
      <c r="AU58" s="658"/>
      <c r="AV58" s="658"/>
      <c r="AW58" s="658"/>
      <c r="AX58" s="658"/>
      <c r="AY58" s="658"/>
      <c r="AZ58" s="659"/>
      <c r="BA58" s="659"/>
      <c r="BB58" s="659"/>
      <c r="BC58" s="659"/>
      <c r="BD58" s="659"/>
      <c r="BE58" s="602"/>
      <c r="BF58" s="602"/>
      <c r="BG58" s="602"/>
      <c r="BH58" s="602"/>
      <c r="BI58" s="603"/>
      <c r="BJ58" s="214"/>
      <c r="BK58" s="214"/>
      <c r="BL58" s="214"/>
      <c r="BM58" s="214"/>
      <c r="BN58" s="214"/>
      <c r="BO58" s="224"/>
      <c r="BP58" s="224"/>
      <c r="BQ58" s="221">
        <v>52</v>
      </c>
      <c r="BR58" s="222"/>
      <c r="BS58" s="623"/>
      <c r="BT58" s="624"/>
      <c r="BU58" s="624"/>
      <c r="BV58" s="624"/>
      <c r="BW58" s="624"/>
      <c r="BX58" s="624"/>
      <c r="BY58" s="624"/>
      <c r="BZ58" s="624"/>
      <c r="CA58" s="624"/>
      <c r="CB58" s="624"/>
      <c r="CC58" s="624"/>
      <c r="CD58" s="624"/>
      <c r="CE58" s="624"/>
      <c r="CF58" s="624"/>
      <c r="CG58" s="645"/>
      <c r="CH58" s="620"/>
      <c r="CI58" s="621"/>
      <c r="CJ58" s="621"/>
      <c r="CK58" s="621"/>
      <c r="CL58" s="622"/>
      <c r="CM58" s="620"/>
      <c r="CN58" s="621"/>
      <c r="CO58" s="621"/>
      <c r="CP58" s="621"/>
      <c r="CQ58" s="622"/>
      <c r="CR58" s="620"/>
      <c r="CS58" s="621"/>
      <c r="CT58" s="621"/>
      <c r="CU58" s="621"/>
      <c r="CV58" s="622"/>
      <c r="CW58" s="620"/>
      <c r="CX58" s="621"/>
      <c r="CY58" s="621"/>
      <c r="CZ58" s="621"/>
      <c r="DA58" s="622"/>
      <c r="DB58" s="620"/>
      <c r="DC58" s="621"/>
      <c r="DD58" s="621"/>
      <c r="DE58" s="621"/>
      <c r="DF58" s="622"/>
      <c r="DG58" s="620"/>
      <c r="DH58" s="621"/>
      <c r="DI58" s="621"/>
      <c r="DJ58" s="621"/>
      <c r="DK58" s="622"/>
      <c r="DL58" s="620"/>
      <c r="DM58" s="621"/>
      <c r="DN58" s="621"/>
      <c r="DO58" s="621"/>
      <c r="DP58" s="622"/>
      <c r="DQ58" s="620"/>
      <c r="DR58" s="621"/>
      <c r="DS58" s="621"/>
      <c r="DT58" s="621"/>
      <c r="DU58" s="622"/>
      <c r="DV58" s="623"/>
      <c r="DW58" s="624"/>
      <c r="DX58" s="624"/>
      <c r="DY58" s="624"/>
      <c r="DZ58" s="625"/>
      <c r="EA58" s="212"/>
    </row>
    <row r="59" spans="1:131" ht="26.25" customHeight="1" x14ac:dyDescent="0.2">
      <c r="A59" s="221">
        <v>32</v>
      </c>
      <c r="B59" s="663"/>
      <c r="C59" s="664"/>
      <c r="D59" s="664"/>
      <c r="E59" s="664"/>
      <c r="F59" s="664"/>
      <c r="G59" s="664"/>
      <c r="H59" s="664"/>
      <c r="I59" s="664"/>
      <c r="J59" s="664"/>
      <c r="K59" s="664"/>
      <c r="L59" s="664"/>
      <c r="M59" s="664"/>
      <c r="N59" s="664"/>
      <c r="O59" s="664"/>
      <c r="P59" s="665"/>
      <c r="Q59" s="666"/>
      <c r="R59" s="658"/>
      <c r="S59" s="658"/>
      <c r="T59" s="658"/>
      <c r="U59" s="658"/>
      <c r="V59" s="658"/>
      <c r="W59" s="658"/>
      <c r="X59" s="658"/>
      <c r="Y59" s="658"/>
      <c r="Z59" s="658"/>
      <c r="AA59" s="658"/>
      <c r="AB59" s="658"/>
      <c r="AC59" s="658"/>
      <c r="AD59" s="658"/>
      <c r="AE59" s="667"/>
      <c r="AF59" s="668"/>
      <c r="AG59" s="669"/>
      <c r="AH59" s="669"/>
      <c r="AI59" s="669"/>
      <c r="AJ59" s="670"/>
      <c r="AK59" s="657"/>
      <c r="AL59" s="658"/>
      <c r="AM59" s="658"/>
      <c r="AN59" s="658"/>
      <c r="AO59" s="658"/>
      <c r="AP59" s="658"/>
      <c r="AQ59" s="658"/>
      <c r="AR59" s="658"/>
      <c r="AS59" s="658"/>
      <c r="AT59" s="658"/>
      <c r="AU59" s="658"/>
      <c r="AV59" s="658"/>
      <c r="AW59" s="658"/>
      <c r="AX59" s="658"/>
      <c r="AY59" s="658"/>
      <c r="AZ59" s="659"/>
      <c r="BA59" s="659"/>
      <c r="BB59" s="659"/>
      <c r="BC59" s="659"/>
      <c r="BD59" s="659"/>
      <c r="BE59" s="602"/>
      <c r="BF59" s="602"/>
      <c r="BG59" s="602"/>
      <c r="BH59" s="602"/>
      <c r="BI59" s="603"/>
      <c r="BJ59" s="214"/>
      <c r="BK59" s="214"/>
      <c r="BL59" s="214"/>
      <c r="BM59" s="214"/>
      <c r="BN59" s="214"/>
      <c r="BO59" s="224"/>
      <c r="BP59" s="224"/>
      <c r="BQ59" s="221">
        <v>53</v>
      </c>
      <c r="BR59" s="222"/>
      <c r="BS59" s="623"/>
      <c r="BT59" s="624"/>
      <c r="BU59" s="624"/>
      <c r="BV59" s="624"/>
      <c r="BW59" s="624"/>
      <c r="BX59" s="624"/>
      <c r="BY59" s="624"/>
      <c r="BZ59" s="624"/>
      <c r="CA59" s="624"/>
      <c r="CB59" s="624"/>
      <c r="CC59" s="624"/>
      <c r="CD59" s="624"/>
      <c r="CE59" s="624"/>
      <c r="CF59" s="624"/>
      <c r="CG59" s="645"/>
      <c r="CH59" s="620"/>
      <c r="CI59" s="621"/>
      <c r="CJ59" s="621"/>
      <c r="CK59" s="621"/>
      <c r="CL59" s="622"/>
      <c r="CM59" s="620"/>
      <c r="CN59" s="621"/>
      <c r="CO59" s="621"/>
      <c r="CP59" s="621"/>
      <c r="CQ59" s="622"/>
      <c r="CR59" s="620"/>
      <c r="CS59" s="621"/>
      <c r="CT59" s="621"/>
      <c r="CU59" s="621"/>
      <c r="CV59" s="622"/>
      <c r="CW59" s="620"/>
      <c r="CX59" s="621"/>
      <c r="CY59" s="621"/>
      <c r="CZ59" s="621"/>
      <c r="DA59" s="622"/>
      <c r="DB59" s="620"/>
      <c r="DC59" s="621"/>
      <c r="DD59" s="621"/>
      <c r="DE59" s="621"/>
      <c r="DF59" s="622"/>
      <c r="DG59" s="620"/>
      <c r="DH59" s="621"/>
      <c r="DI59" s="621"/>
      <c r="DJ59" s="621"/>
      <c r="DK59" s="622"/>
      <c r="DL59" s="620"/>
      <c r="DM59" s="621"/>
      <c r="DN59" s="621"/>
      <c r="DO59" s="621"/>
      <c r="DP59" s="622"/>
      <c r="DQ59" s="620"/>
      <c r="DR59" s="621"/>
      <c r="DS59" s="621"/>
      <c r="DT59" s="621"/>
      <c r="DU59" s="622"/>
      <c r="DV59" s="623"/>
      <c r="DW59" s="624"/>
      <c r="DX59" s="624"/>
      <c r="DY59" s="624"/>
      <c r="DZ59" s="625"/>
      <c r="EA59" s="212"/>
    </row>
    <row r="60" spans="1:131" ht="26.25" customHeight="1" x14ac:dyDescent="0.2">
      <c r="A60" s="221">
        <v>33</v>
      </c>
      <c r="B60" s="663"/>
      <c r="C60" s="664"/>
      <c r="D60" s="664"/>
      <c r="E60" s="664"/>
      <c r="F60" s="664"/>
      <c r="G60" s="664"/>
      <c r="H60" s="664"/>
      <c r="I60" s="664"/>
      <c r="J60" s="664"/>
      <c r="K60" s="664"/>
      <c r="L60" s="664"/>
      <c r="M60" s="664"/>
      <c r="N60" s="664"/>
      <c r="O60" s="664"/>
      <c r="P60" s="665"/>
      <c r="Q60" s="666"/>
      <c r="R60" s="658"/>
      <c r="S60" s="658"/>
      <c r="T60" s="658"/>
      <c r="U60" s="658"/>
      <c r="V60" s="658"/>
      <c r="W60" s="658"/>
      <c r="X60" s="658"/>
      <c r="Y60" s="658"/>
      <c r="Z60" s="658"/>
      <c r="AA60" s="658"/>
      <c r="AB60" s="658"/>
      <c r="AC60" s="658"/>
      <c r="AD60" s="658"/>
      <c r="AE60" s="667"/>
      <c r="AF60" s="668"/>
      <c r="AG60" s="669"/>
      <c r="AH60" s="669"/>
      <c r="AI60" s="669"/>
      <c r="AJ60" s="670"/>
      <c r="AK60" s="657"/>
      <c r="AL60" s="658"/>
      <c r="AM60" s="658"/>
      <c r="AN60" s="658"/>
      <c r="AO60" s="658"/>
      <c r="AP60" s="658"/>
      <c r="AQ60" s="658"/>
      <c r="AR60" s="658"/>
      <c r="AS60" s="658"/>
      <c r="AT60" s="658"/>
      <c r="AU60" s="658"/>
      <c r="AV60" s="658"/>
      <c r="AW60" s="658"/>
      <c r="AX60" s="658"/>
      <c r="AY60" s="658"/>
      <c r="AZ60" s="659"/>
      <c r="BA60" s="659"/>
      <c r="BB60" s="659"/>
      <c r="BC60" s="659"/>
      <c r="BD60" s="659"/>
      <c r="BE60" s="602"/>
      <c r="BF60" s="602"/>
      <c r="BG60" s="602"/>
      <c r="BH60" s="602"/>
      <c r="BI60" s="603"/>
      <c r="BJ60" s="214"/>
      <c r="BK60" s="214"/>
      <c r="BL60" s="214"/>
      <c r="BM60" s="214"/>
      <c r="BN60" s="214"/>
      <c r="BO60" s="224"/>
      <c r="BP60" s="224"/>
      <c r="BQ60" s="221">
        <v>54</v>
      </c>
      <c r="BR60" s="222"/>
      <c r="BS60" s="623"/>
      <c r="BT60" s="624"/>
      <c r="BU60" s="624"/>
      <c r="BV60" s="624"/>
      <c r="BW60" s="624"/>
      <c r="BX60" s="624"/>
      <c r="BY60" s="624"/>
      <c r="BZ60" s="624"/>
      <c r="CA60" s="624"/>
      <c r="CB60" s="624"/>
      <c r="CC60" s="624"/>
      <c r="CD60" s="624"/>
      <c r="CE60" s="624"/>
      <c r="CF60" s="624"/>
      <c r="CG60" s="645"/>
      <c r="CH60" s="620"/>
      <c r="CI60" s="621"/>
      <c r="CJ60" s="621"/>
      <c r="CK60" s="621"/>
      <c r="CL60" s="622"/>
      <c r="CM60" s="620"/>
      <c r="CN60" s="621"/>
      <c r="CO60" s="621"/>
      <c r="CP60" s="621"/>
      <c r="CQ60" s="622"/>
      <c r="CR60" s="620"/>
      <c r="CS60" s="621"/>
      <c r="CT60" s="621"/>
      <c r="CU60" s="621"/>
      <c r="CV60" s="622"/>
      <c r="CW60" s="620"/>
      <c r="CX60" s="621"/>
      <c r="CY60" s="621"/>
      <c r="CZ60" s="621"/>
      <c r="DA60" s="622"/>
      <c r="DB60" s="620"/>
      <c r="DC60" s="621"/>
      <c r="DD60" s="621"/>
      <c r="DE60" s="621"/>
      <c r="DF60" s="622"/>
      <c r="DG60" s="620"/>
      <c r="DH60" s="621"/>
      <c r="DI60" s="621"/>
      <c r="DJ60" s="621"/>
      <c r="DK60" s="622"/>
      <c r="DL60" s="620"/>
      <c r="DM60" s="621"/>
      <c r="DN60" s="621"/>
      <c r="DO60" s="621"/>
      <c r="DP60" s="622"/>
      <c r="DQ60" s="620"/>
      <c r="DR60" s="621"/>
      <c r="DS60" s="621"/>
      <c r="DT60" s="621"/>
      <c r="DU60" s="622"/>
      <c r="DV60" s="623"/>
      <c r="DW60" s="624"/>
      <c r="DX60" s="624"/>
      <c r="DY60" s="624"/>
      <c r="DZ60" s="625"/>
      <c r="EA60" s="212"/>
    </row>
    <row r="61" spans="1:131" ht="26.25" customHeight="1" thickBot="1" x14ac:dyDescent="0.25">
      <c r="A61" s="221">
        <v>34</v>
      </c>
      <c r="B61" s="663"/>
      <c r="C61" s="664"/>
      <c r="D61" s="664"/>
      <c r="E61" s="664"/>
      <c r="F61" s="664"/>
      <c r="G61" s="664"/>
      <c r="H61" s="664"/>
      <c r="I61" s="664"/>
      <c r="J61" s="664"/>
      <c r="K61" s="664"/>
      <c r="L61" s="664"/>
      <c r="M61" s="664"/>
      <c r="N61" s="664"/>
      <c r="O61" s="664"/>
      <c r="P61" s="665"/>
      <c r="Q61" s="666"/>
      <c r="R61" s="658"/>
      <c r="S61" s="658"/>
      <c r="T61" s="658"/>
      <c r="U61" s="658"/>
      <c r="V61" s="658"/>
      <c r="W61" s="658"/>
      <c r="X61" s="658"/>
      <c r="Y61" s="658"/>
      <c r="Z61" s="658"/>
      <c r="AA61" s="658"/>
      <c r="AB61" s="658"/>
      <c r="AC61" s="658"/>
      <c r="AD61" s="658"/>
      <c r="AE61" s="667"/>
      <c r="AF61" s="668"/>
      <c r="AG61" s="669"/>
      <c r="AH61" s="669"/>
      <c r="AI61" s="669"/>
      <c r="AJ61" s="670"/>
      <c r="AK61" s="657"/>
      <c r="AL61" s="658"/>
      <c r="AM61" s="658"/>
      <c r="AN61" s="658"/>
      <c r="AO61" s="658"/>
      <c r="AP61" s="658"/>
      <c r="AQ61" s="658"/>
      <c r="AR61" s="658"/>
      <c r="AS61" s="658"/>
      <c r="AT61" s="658"/>
      <c r="AU61" s="658"/>
      <c r="AV61" s="658"/>
      <c r="AW61" s="658"/>
      <c r="AX61" s="658"/>
      <c r="AY61" s="658"/>
      <c r="AZ61" s="659"/>
      <c r="BA61" s="659"/>
      <c r="BB61" s="659"/>
      <c r="BC61" s="659"/>
      <c r="BD61" s="659"/>
      <c r="BE61" s="602"/>
      <c r="BF61" s="602"/>
      <c r="BG61" s="602"/>
      <c r="BH61" s="602"/>
      <c r="BI61" s="603"/>
      <c r="BJ61" s="214"/>
      <c r="BK61" s="214"/>
      <c r="BL61" s="214"/>
      <c r="BM61" s="214"/>
      <c r="BN61" s="214"/>
      <c r="BO61" s="224"/>
      <c r="BP61" s="224"/>
      <c r="BQ61" s="221">
        <v>55</v>
      </c>
      <c r="BR61" s="222"/>
      <c r="BS61" s="623"/>
      <c r="BT61" s="624"/>
      <c r="BU61" s="624"/>
      <c r="BV61" s="624"/>
      <c r="BW61" s="624"/>
      <c r="BX61" s="624"/>
      <c r="BY61" s="624"/>
      <c r="BZ61" s="624"/>
      <c r="CA61" s="624"/>
      <c r="CB61" s="624"/>
      <c r="CC61" s="624"/>
      <c r="CD61" s="624"/>
      <c r="CE61" s="624"/>
      <c r="CF61" s="624"/>
      <c r="CG61" s="645"/>
      <c r="CH61" s="620"/>
      <c r="CI61" s="621"/>
      <c r="CJ61" s="621"/>
      <c r="CK61" s="621"/>
      <c r="CL61" s="622"/>
      <c r="CM61" s="620"/>
      <c r="CN61" s="621"/>
      <c r="CO61" s="621"/>
      <c r="CP61" s="621"/>
      <c r="CQ61" s="622"/>
      <c r="CR61" s="620"/>
      <c r="CS61" s="621"/>
      <c r="CT61" s="621"/>
      <c r="CU61" s="621"/>
      <c r="CV61" s="622"/>
      <c r="CW61" s="620"/>
      <c r="CX61" s="621"/>
      <c r="CY61" s="621"/>
      <c r="CZ61" s="621"/>
      <c r="DA61" s="622"/>
      <c r="DB61" s="620"/>
      <c r="DC61" s="621"/>
      <c r="DD61" s="621"/>
      <c r="DE61" s="621"/>
      <c r="DF61" s="622"/>
      <c r="DG61" s="620"/>
      <c r="DH61" s="621"/>
      <c r="DI61" s="621"/>
      <c r="DJ61" s="621"/>
      <c r="DK61" s="622"/>
      <c r="DL61" s="620"/>
      <c r="DM61" s="621"/>
      <c r="DN61" s="621"/>
      <c r="DO61" s="621"/>
      <c r="DP61" s="622"/>
      <c r="DQ61" s="620"/>
      <c r="DR61" s="621"/>
      <c r="DS61" s="621"/>
      <c r="DT61" s="621"/>
      <c r="DU61" s="622"/>
      <c r="DV61" s="623"/>
      <c r="DW61" s="624"/>
      <c r="DX61" s="624"/>
      <c r="DY61" s="624"/>
      <c r="DZ61" s="625"/>
      <c r="EA61" s="212"/>
    </row>
    <row r="62" spans="1:131" ht="26.25" customHeight="1" x14ac:dyDescent="0.2">
      <c r="A62" s="221">
        <v>35</v>
      </c>
      <c r="B62" s="663"/>
      <c r="C62" s="664"/>
      <c r="D62" s="664"/>
      <c r="E62" s="664"/>
      <c r="F62" s="664"/>
      <c r="G62" s="664"/>
      <c r="H62" s="664"/>
      <c r="I62" s="664"/>
      <c r="J62" s="664"/>
      <c r="K62" s="664"/>
      <c r="L62" s="664"/>
      <c r="M62" s="664"/>
      <c r="N62" s="664"/>
      <c r="O62" s="664"/>
      <c r="P62" s="665"/>
      <c r="Q62" s="666"/>
      <c r="R62" s="658"/>
      <c r="S62" s="658"/>
      <c r="T62" s="658"/>
      <c r="U62" s="658"/>
      <c r="V62" s="658"/>
      <c r="W62" s="658"/>
      <c r="X62" s="658"/>
      <c r="Y62" s="658"/>
      <c r="Z62" s="658"/>
      <c r="AA62" s="658"/>
      <c r="AB62" s="658"/>
      <c r="AC62" s="658"/>
      <c r="AD62" s="658"/>
      <c r="AE62" s="667"/>
      <c r="AF62" s="668"/>
      <c r="AG62" s="669"/>
      <c r="AH62" s="669"/>
      <c r="AI62" s="669"/>
      <c r="AJ62" s="670"/>
      <c r="AK62" s="657"/>
      <c r="AL62" s="658"/>
      <c r="AM62" s="658"/>
      <c r="AN62" s="658"/>
      <c r="AO62" s="658"/>
      <c r="AP62" s="658"/>
      <c r="AQ62" s="658"/>
      <c r="AR62" s="658"/>
      <c r="AS62" s="658"/>
      <c r="AT62" s="658"/>
      <c r="AU62" s="658"/>
      <c r="AV62" s="658"/>
      <c r="AW62" s="658"/>
      <c r="AX62" s="658"/>
      <c r="AY62" s="658"/>
      <c r="AZ62" s="659"/>
      <c r="BA62" s="659"/>
      <c r="BB62" s="659"/>
      <c r="BC62" s="659"/>
      <c r="BD62" s="659"/>
      <c r="BE62" s="602"/>
      <c r="BF62" s="602"/>
      <c r="BG62" s="602"/>
      <c r="BH62" s="602"/>
      <c r="BI62" s="603"/>
      <c r="BJ62" s="660" t="s">
        <v>402</v>
      </c>
      <c r="BK62" s="661"/>
      <c r="BL62" s="661"/>
      <c r="BM62" s="661"/>
      <c r="BN62" s="662"/>
      <c r="BO62" s="224"/>
      <c r="BP62" s="224"/>
      <c r="BQ62" s="221">
        <v>56</v>
      </c>
      <c r="BR62" s="222"/>
      <c r="BS62" s="623"/>
      <c r="BT62" s="624"/>
      <c r="BU62" s="624"/>
      <c r="BV62" s="624"/>
      <c r="BW62" s="624"/>
      <c r="BX62" s="624"/>
      <c r="BY62" s="624"/>
      <c r="BZ62" s="624"/>
      <c r="CA62" s="624"/>
      <c r="CB62" s="624"/>
      <c r="CC62" s="624"/>
      <c r="CD62" s="624"/>
      <c r="CE62" s="624"/>
      <c r="CF62" s="624"/>
      <c r="CG62" s="645"/>
      <c r="CH62" s="620"/>
      <c r="CI62" s="621"/>
      <c r="CJ62" s="621"/>
      <c r="CK62" s="621"/>
      <c r="CL62" s="622"/>
      <c r="CM62" s="620"/>
      <c r="CN62" s="621"/>
      <c r="CO62" s="621"/>
      <c r="CP62" s="621"/>
      <c r="CQ62" s="622"/>
      <c r="CR62" s="620"/>
      <c r="CS62" s="621"/>
      <c r="CT62" s="621"/>
      <c r="CU62" s="621"/>
      <c r="CV62" s="622"/>
      <c r="CW62" s="620"/>
      <c r="CX62" s="621"/>
      <c r="CY62" s="621"/>
      <c r="CZ62" s="621"/>
      <c r="DA62" s="622"/>
      <c r="DB62" s="620"/>
      <c r="DC62" s="621"/>
      <c r="DD62" s="621"/>
      <c r="DE62" s="621"/>
      <c r="DF62" s="622"/>
      <c r="DG62" s="620"/>
      <c r="DH62" s="621"/>
      <c r="DI62" s="621"/>
      <c r="DJ62" s="621"/>
      <c r="DK62" s="622"/>
      <c r="DL62" s="620"/>
      <c r="DM62" s="621"/>
      <c r="DN62" s="621"/>
      <c r="DO62" s="621"/>
      <c r="DP62" s="622"/>
      <c r="DQ62" s="620"/>
      <c r="DR62" s="621"/>
      <c r="DS62" s="621"/>
      <c r="DT62" s="621"/>
      <c r="DU62" s="622"/>
      <c r="DV62" s="623"/>
      <c r="DW62" s="624"/>
      <c r="DX62" s="624"/>
      <c r="DY62" s="624"/>
      <c r="DZ62" s="625"/>
      <c r="EA62" s="212"/>
    </row>
    <row r="63" spans="1:131" ht="26.25" customHeight="1" thickBot="1" x14ac:dyDescent="0.25">
      <c r="A63" s="223" t="s">
        <v>378</v>
      </c>
      <c r="B63" s="567" t="s">
        <v>403</v>
      </c>
      <c r="C63" s="568"/>
      <c r="D63" s="568"/>
      <c r="E63" s="568"/>
      <c r="F63" s="568"/>
      <c r="G63" s="568"/>
      <c r="H63" s="568"/>
      <c r="I63" s="568"/>
      <c r="J63" s="568"/>
      <c r="K63" s="568"/>
      <c r="L63" s="568"/>
      <c r="M63" s="568"/>
      <c r="N63" s="568"/>
      <c r="O63" s="568"/>
      <c r="P63" s="578"/>
      <c r="Q63" s="592"/>
      <c r="R63" s="593"/>
      <c r="S63" s="593"/>
      <c r="T63" s="593"/>
      <c r="U63" s="593"/>
      <c r="V63" s="593"/>
      <c r="W63" s="593"/>
      <c r="X63" s="593"/>
      <c r="Y63" s="593"/>
      <c r="Z63" s="593"/>
      <c r="AA63" s="593"/>
      <c r="AB63" s="593"/>
      <c r="AC63" s="593"/>
      <c r="AD63" s="593"/>
      <c r="AE63" s="653"/>
      <c r="AF63" s="654">
        <v>1260</v>
      </c>
      <c r="AG63" s="589"/>
      <c r="AH63" s="589"/>
      <c r="AI63" s="589"/>
      <c r="AJ63" s="655"/>
      <c r="AK63" s="656"/>
      <c r="AL63" s="593"/>
      <c r="AM63" s="593"/>
      <c r="AN63" s="593"/>
      <c r="AO63" s="593"/>
      <c r="AP63" s="648">
        <f>SUM(AP28:AT37)</f>
        <v>5705</v>
      </c>
      <c r="AQ63" s="583"/>
      <c r="AR63" s="583"/>
      <c r="AS63" s="583"/>
      <c r="AT63" s="649"/>
      <c r="AU63" s="648">
        <f>SUM(AU28:AY37)</f>
        <v>3405</v>
      </c>
      <c r="AV63" s="583"/>
      <c r="AW63" s="583"/>
      <c r="AX63" s="583"/>
      <c r="AY63" s="649"/>
      <c r="AZ63" s="650"/>
      <c r="BA63" s="650"/>
      <c r="BB63" s="650"/>
      <c r="BC63" s="650"/>
      <c r="BD63" s="650"/>
      <c r="BE63" s="590"/>
      <c r="BF63" s="590"/>
      <c r="BG63" s="590"/>
      <c r="BH63" s="590"/>
      <c r="BI63" s="591"/>
      <c r="BJ63" s="651" t="s">
        <v>122</v>
      </c>
      <c r="BK63" s="583"/>
      <c r="BL63" s="583"/>
      <c r="BM63" s="583"/>
      <c r="BN63" s="652"/>
      <c r="BO63" s="224"/>
      <c r="BP63" s="224"/>
      <c r="BQ63" s="221">
        <v>57</v>
      </c>
      <c r="BR63" s="222"/>
      <c r="BS63" s="623"/>
      <c r="BT63" s="624"/>
      <c r="BU63" s="624"/>
      <c r="BV63" s="624"/>
      <c r="BW63" s="624"/>
      <c r="BX63" s="624"/>
      <c r="BY63" s="624"/>
      <c r="BZ63" s="624"/>
      <c r="CA63" s="624"/>
      <c r="CB63" s="624"/>
      <c r="CC63" s="624"/>
      <c r="CD63" s="624"/>
      <c r="CE63" s="624"/>
      <c r="CF63" s="624"/>
      <c r="CG63" s="645"/>
      <c r="CH63" s="620"/>
      <c r="CI63" s="621"/>
      <c r="CJ63" s="621"/>
      <c r="CK63" s="621"/>
      <c r="CL63" s="622"/>
      <c r="CM63" s="620"/>
      <c r="CN63" s="621"/>
      <c r="CO63" s="621"/>
      <c r="CP63" s="621"/>
      <c r="CQ63" s="622"/>
      <c r="CR63" s="620"/>
      <c r="CS63" s="621"/>
      <c r="CT63" s="621"/>
      <c r="CU63" s="621"/>
      <c r="CV63" s="622"/>
      <c r="CW63" s="620"/>
      <c r="CX63" s="621"/>
      <c r="CY63" s="621"/>
      <c r="CZ63" s="621"/>
      <c r="DA63" s="622"/>
      <c r="DB63" s="620"/>
      <c r="DC63" s="621"/>
      <c r="DD63" s="621"/>
      <c r="DE63" s="621"/>
      <c r="DF63" s="622"/>
      <c r="DG63" s="620"/>
      <c r="DH63" s="621"/>
      <c r="DI63" s="621"/>
      <c r="DJ63" s="621"/>
      <c r="DK63" s="622"/>
      <c r="DL63" s="620"/>
      <c r="DM63" s="621"/>
      <c r="DN63" s="621"/>
      <c r="DO63" s="621"/>
      <c r="DP63" s="622"/>
      <c r="DQ63" s="620"/>
      <c r="DR63" s="621"/>
      <c r="DS63" s="621"/>
      <c r="DT63" s="621"/>
      <c r="DU63" s="622"/>
      <c r="DV63" s="623"/>
      <c r="DW63" s="624"/>
      <c r="DX63" s="624"/>
      <c r="DY63" s="624"/>
      <c r="DZ63" s="625"/>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623"/>
      <c r="BT64" s="624"/>
      <c r="BU64" s="624"/>
      <c r="BV64" s="624"/>
      <c r="BW64" s="624"/>
      <c r="BX64" s="624"/>
      <c r="BY64" s="624"/>
      <c r="BZ64" s="624"/>
      <c r="CA64" s="624"/>
      <c r="CB64" s="624"/>
      <c r="CC64" s="624"/>
      <c r="CD64" s="624"/>
      <c r="CE64" s="624"/>
      <c r="CF64" s="624"/>
      <c r="CG64" s="645"/>
      <c r="CH64" s="620"/>
      <c r="CI64" s="621"/>
      <c r="CJ64" s="621"/>
      <c r="CK64" s="621"/>
      <c r="CL64" s="622"/>
      <c r="CM64" s="620"/>
      <c r="CN64" s="621"/>
      <c r="CO64" s="621"/>
      <c r="CP64" s="621"/>
      <c r="CQ64" s="622"/>
      <c r="CR64" s="620"/>
      <c r="CS64" s="621"/>
      <c r="CT64" s="621"/>
      <c r="CU64" s="621"/>
      <c r="CV64" s="622"/>
      <c r="CW64" s="620"/>
      <c r="CX64" s="621"/>
      <c r="CY64" s="621"/>
      <c r="CZ64" s="621"/>
      <c r="DA64" s="622"/>
      <c r="DB64" s="620"/>
      <c r="DC64" s="621"/>
      <c r="DD64" s="621"/>
      <c r="DE64" s="621"/>
      <c r="DF64" s="622"/>
      <c r="DG64" s="620"/>
      <c r="DH64" s="621"/>
      <c r="DI64" s="621"/>
      <c r="DJ64" s="621"/>
      <c r="DK64" s="622"/>
      <c r="DL64" s="620"/>
      <c r="DM64" s="621"/>
      <c r="DN64" s="621"/>
      <c r="DO64" s="621"/>
      <c r="DP64" s="622"/>
      <c r="DQ64" s="620"/>
      <c r="DR64" s="621"/>
      <c r="DS64" s="621"/>
      <c r="DT64" s="621"/>
      <c r="DU64" s="622"/>
      <c r="DV64" s="623"/>
      <c r="DW64" s="624"/>
      <c r="DX64" s="624"/>
      <c r="DY64" s="624"/>
      <c r="DZ64" s="625"/>
      <c r="EA64" s="212"/>
    </row>
    <row r="65" spans="1:131" ht="26.25" customHeight="1" thickBot="1" x14ac:dyDescent="0.25">
      <c r="A65" s="214" t="s">
        <v>404</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623"/>
      <c r="BT65" s="624"/>
      <c r="BU65" s="624"/>
      <c r="BV65" s="624"/>
      <c r="BW65" s="624"/>
      <c r="BX65" s="624"/>
      <c r="BY65" s="624"/>
      <c r="BZ65" s="624"/>
      <c r="CA65" s="624"/>
      <c r="CB65" s="624"/>
      <c r="CC65" s="624"/>
      <c r="CD65" s="624"/>
      <c r="CE65" s="624"/>
      <c r="CF65" s="624"/>
      <c r="CG65" s="645"/>
      <c r="CH65" s="620"/>
      <c r="CI65" s="621"/>
      <c r="CJ65" s="621"/>
      <c r="CK65" s="621"/>
      <c r="CL65" s="622"/>
      <c r="CM65" s="620"/>
      <c r="CN65" s="621"/>
      <c r="CO65" s="621"/>
      <c r="CP65" s="621"/>
      <c r="CQ65" s="622"/>
      <c r="CR65" s="620"/>
      <c r="CS65" s="621"/>
      <c r="CT65" s="621"/>
      <c r="CU65" s="621"/>
      <c r="CV65" s="622"/>
      <c r="CW65" s="620"/>
      <c r="CX65" s="621"/>
      <c r="CY65" s="621"/>
      <c r="CZ65" s="621"/>
      <c r="DA65" s="622"/>
      <c r="DB65" s="620"/>
      <c r="DC65" s="621"/>
      <c r="DD65" s="621"/>
      <c r="DE65" s="621"/>
      <c r="DF65" s="622"/>
      <c r="DG65" s="620"/>
      <c r="DH65" s="621"/>
      <c r="DI65" s="621"/>
      <c r="DJ65" s="621"/>
      <c r="DK65" s="622"/>
      <c r="DL65" s="620"/>
      <c r="DM65" s="621"/>
      <c r="DN65" s="621"/>
      <c r="DO65" s="621"/>
      <c r="DP65" s="622"/>
      <c r="DQ65" s="620"/>
      <c r="DR65" s="621"/>
      <c r="DS65" s="621"/>
      <c r="DT65" s="621"/>
      <c r="DU65" s="622"/>
      <c r="DV65" s="623"/>
      <c r="DW65" s="624"/>
      <c r="DX65" s="624"/>
      <c r="DY65" s="624"/>
      <c r="DZ65" s="625"/>
      <c r="EA65" s="212"/>
    </row>
    <row r="66" spans="1:131" ht="26.25" customHeight="1" x14ac:dyDescent="0.2">
      <c r="A66" s="626" t="s">
        <v>405</v>
      </c>
      <c r="B66" s="627"/>
      <c r="C66" s="627"/>
      <c r="D66" s="627"/>
      <c r="E66" s="627"/>
      <c r="F66" s="627"/>
      <c r="G66" s="627"/>
      <c r="H66" s="627"/>
      <c r="I66" s="627"/>
      <c r="J66" s="627"/>
      <c r="K66" s="627"/>
      <c r="L66" s="627"/>
      <c r="M66" s="627"/>
      <c r="N66" s="627"/>
      <c r="O66" s="627"/>
      <c r="P66" s="628"/>
      <c r="Q66" s="632" t="s">
        <v>382</v>
      </c>
      <c r="R66" s="633"/>
      <c r="S66" s="633"/>
      <c r="T66" s="633"/>
      <c r="U66" s="634"/>
      <c r="V66" s="632" t="s">
        <v>383</v>
      </c>
      <c r="W66" s="633"/>
      <c r="X66" s="633"/>
      <c r="Y66" s="633"/>
      <c r="Z66" s="634"/>
      <c r="AA66" s="632" t="s">
        <v>384</v>
      </c>
      <c r="AB66" s="633"/>
      <c r="AC66" s="633"/>
      <c r="AD66" s="633"/>
      <c r="AE66" s="634"/>
      <c r="AF66" s="638" t="s">
        <v>385</v>
      </c>
      <c r="AG66" s="639"/>
      <c r="AH66" s="639"/>
      <c r="AI66" s="639"/>
      <c r="AJ66" s="640"/>
      <c r="AK66" s="632" t="s">
        <v>386</v>
      </c>
      <c r="AL66" s="627"/>
      <c r="AM66" s="627"/>
      <c r="AN66" s="627"/>
      <c r="AO66" s="628"/>
      <c r="AP66" s="632" t="s">
        <v>387</v>
      </c>
      <c r="AQ66" s="633"/>
      <c r="AR66" s="633"/>
      <c r="AS66" s="633"/>
      <c r="AT66" s="634"/>
      <c r="AU66" s="632" t="s">
        <v>406</v>
      </c>
      <c r="AV66" s="633"/>
      <c r="AW66" s="633"/>
      <c r="AX66" s="633"/>
      <c r="AY66" s="634"/>
      <c r="AZ66" s="632" t="s">
        <v>364</v>
      </c>
      <c r="BA66" s="633"/>
      <c r="BB66" s="633"/>
      <c r="BC66" s="633"/>
      <c r="BD66" s="646"/>
      <c r="BE66" s="224"/>
      <c r="BF66" s="224"/>
      <c r="BG66" s="224"/>
      <c r="BH66" s="224"/>
      <c r="BI66" s="224"/>
      <c r="BJ66" s="224"/>
      <c r="BK66" s="224"/>
      <c r="BL66" s="224"/>
      <c r="BM66" s="224"/>
      <c r="BN66" s="224"/>
      <c r="BO66" s="224"/>
      <c r="BP66" s="224"/>
      <c r="BQ66" s="221">
        <v>60</v>
      </c>
      <c r="BR66" s="226"/>
      <c r="BS66" s="575"/>
      <c r="BT66" s="576"/>
      <c r="BU66" s="576"/>
      <c r="BV66" s="576"/>
      <c r="BW66" s="576"/>
      <c r="BX66" s="576"/>
      <c r="BY66" s="576"/>
      <c r="BZ66" s="576"/>
      <c r="CA66" s="576"/>
      <c r="CB66" s="576"/>
      <c r="CC66" s="576"/>
      <c r="CD66" s="576"/>
      <c r="CE66" s="576"/>
      <c r="CF66" s="576"/>
      <c r="CG66" s="585"/>
      <c r="CH66" s="586"/>
      <c r="CI66" s="587"/>
      <c r="CJ66" s="587"/>
      <c r="CK66" s="587"/>
      <c r="CL66" s="588"/>
      <c r="CM66" s="586"/>
      <c r="CN66" s="587"/>
      <c r="CO66" s="587"/>
      <c r="CP66" s="587"/>
      <c r="CQ66" s="588"/>
      <c r="CR66" s="586"/>
      <c r="CS66" s="587"/>
      <c r="CT66" s="587"/>
      <c r="CU66" s="587"/>
      <c r="CV66" s="588"/>
      <c r="CW66" s="586"/>
      <c r="CX66" s="587"/>
      <c r="CY66" s="587"/>
      <c r="CZ66" s="587"/>
      <c r="DA66" s="588"/>
      <c r="DB66" s="586"/>
      <c r="DC66" s="587"/>
      <c r="DD66" s="587"/>
      <c r="DE66" s="587"/>
      <c r="DF66" s="588"/>
      <c r="DG66" s="586"/>
      <c r="DH66" s="587"/>
      <c r="DI66" s="587"/>
      <c r="DJ66" s="587"/>
      <c r="DK66" s="588"/>
      <c r="DL66" s="586"/>
      <c r="DM66" s="587"/>
      <c r="DN66" s="587"/>
      <c r="DO66" s="587"/>
      <c r="DP66" s="588"/>
      <c r="DQ66" s="586"/>
      <c r="DR66" s="587"/>
      <c r="DS66" s="587"/>
      <c r="DT66" s="587"/>
      <c r="DU66" s="588"/>
      <c r="DV66" s="575"/>
      <c r="DW66" s="576"/>
      <c r="DX66" s="576"/>
      <c r="DY66" s="576"/>
      <c r="DZ66" s="577"/>
      <c r="EA66" s="212"/>
    </row>
    <row r="67" spans="1:131" ht="26.25" customHeight="1" thickBot="1" x14ac:dyDescent="0.25">
      <c r="A67" s="629"/>
      <c r="B67" s="630"/>
      <c r="C67" s="630"/>
      <c r="D67" s="630"/>
      <c r="E67" s="630"/>
      <c r="F67" s="630"/>
      <c r="G67" s="630"/>
      <c r="H67" s="630"/>
      <c r="I67" s="630"/>
      <c r="J67" s="630"/>
      <c r="K67" s="630"/>
      <c r="L67" s="630"/>
      <c r="M67" s="630"/>
      <c r="N67" s="630"/>
      <c r="O67" s="630"/>
      <c r="P67" s="631"/>
      <c r="Q67" s="635"/>
      <c r="R67" s="636"/>
      <c r="S67" s="636"/>
      <c r="T67" s="636"/>
      <c r="U67" s="637"/>
      <c r="V67" s="635"/>
      <c r="W67" s="636"/>
      <c r="X67" s="636"/>
      <c r="Y67" s="636"/>
      <c r="Z67" s="637"/>
      <c r="AA67" s="635"/>
      <c r="AB67" s="636"/>
      <c r="AC67" s="636"/>
      <c r="AD67" s="636"/>
      <c r="AE67" s="637"/>
      <c r="AF67" s="641"/>
      <c r="AG67" s="642"/>
      <c r="AH67" s="642"/>
      <c r="AI67" s="642"/>
      <c r="AJ67" s="643"/>
      <c r="AK67" s="644"/>
      <c r="AL67" s="630"/>
      <c r="AM67" s="630"/>
      <c r="AN67" s="630"/>
      <c r="AO67" s="631"/>
      <c r="AP67" s="635"/>
      <c r="AQ67" s="636"/>
      <c r="AR67" s="636"/>
      <c r="AS67" s="636"/>
      <c r="AT67" s="637"/>
      <c r="AU67" s="635"/>
      <c r="AV67" s="636"/>
      <c r="AW67" s="636"/>
      <c r="AX67" s="636"/>
      <c r="AY67" s="637"/>
      <c r="AZ67" s="635"/>
      <c r="BA67" s="636"/>
      <c r="BB67" s="636"/>
      <c r="BC67" s="636"/>
      <c r="BD67" s="647"/>
      <c r="BE67" s="224"/>
      <c r="BF67" s="224"/>
      <c r="BG67" s="224"/>
      <c r="BH67" s="224"/>
      <c r="BI67" s="224"/>
      <c r="BJ67" s="224"/>
      <c r="BK67" s="224"/>
      <c r="BL67" s="224"/>
      <c r="BM67" s="224"/>
      <c r="BN67" s="224"/>
      <c r="BO67" s="224"/>
      <c r="BP67" s="224"/>
      <c r="BQ67" s="221">
        <v>61</v>
      </c>
      <c r="BR67" s="226"/>
      <c r="BS67" s="575"/>
      <c r="BT67" s="576"/>
      <c r="BU67" s="576"/>
      <c r="BV67" s="576"/>
      <c r="BW67" s="576"/>
      <c r="BX67" s="576"/>
      <c r="BY67" s="576"/>
      <c r="BZ67" s="576"/>
      <c r="CA67" s="576"/>
      <c r="CB67" s="576"/>
      <c r="CC67" s="576"/>
      <c r="CD67" s="576"/>
      <c r="CE67" s="576"/>
      <c r="CF67" s="576"/>
      <c r="CG67" s="585"/>
      <c r="CH67" s="586"/>
      <c r="CI67" s="587"/>
      <c r="CJ67" s="587"/>
      <c r="CK67" s="587"/>
      <c r="CL67" s="588"/>
      <c r="CM67" s="586"/>
      <c r="CN67" s="587"/>
      <c r="CO67" s="587"/>
      <c r="CP67" s="587"/>
      <c r="CQ67" s="588"/>
      <c r="CR67" s="586"/>
      <c r="CS67" s="587"/>
      <c r="CT67" s="587"/>
      <c r="CU67" s="587"/>
      <c r="CV67" s="588"/>
      <c r="CW67" s="586"/>
      <c r="CX67" s="587"/>
      <c r="CY67" s="587"/>
      <c r="CZ67" s="587"/>
      <c r="DA67" s="588"/>
      <c r="DB67" s="586"/>
      <c r="DC67" s="587"/>
      <c r="DD67" s="587"/>
      <c r="DE67" s="587"/>
      <c r="DF67" s="588"/>
      <c r="DG67" s="586"/>
      <c r="DH67" s="587"/>
      <c r="DI67" s="587"/>
      <c r="DJ67" s="587"/>
      <c r="DK67" s="588"/>
      <c r="DL67" s="586"/>
      <c r="DM67" s="587"/>
      <c r="DN67" s="587"/>
      <c r="DO67" s="587"/>
      <c r="DP67" s="588"/>
      <c r="DQ67" s="586"/>
      <c r="DR67" s="587"/>
      <c r="DS67" s="587"/>
      <c r="DT67" s="587"/>
      <c r="DU67" s="588"/>
      <c r="DV67" s="575"/>
      <c r="DW67" s="576"/>
      <c r="DX67" s="576"/>
      <c r="DY67" s="576"/>
      <c r="DZ67" s="577"/>
      <c r="EA67" s="212"/>
    </row>
    <row r="68" spans="1:131" ht="26.25" customHeight="1" thickTop="1" x14ac:dyDescent="0.2">
      <c r="A68" s="219">
        <v>1</v>
      </c>
      <c r="B68" s="616" t="s">
        <v>556</v>
      </c>
      <c r="C68" s="617"/>
      <c r="D68" s="617"/>
      <c r="E68" s="617"/>
      <c r="F68" s="617"/>
      <c r="G68" s="617"/>
      <c r="H68" s="617"/>
      <c r="I68" s="617"/>
      <c r="J68" s="617"/>
      <c r="K68" s="617"/>
      <c r="L68" s="617"/>
      <c r="M68" s="617"/>
      <c r="N68" s="617"/>
      <c r="O68" s="617"/>
      <c r="P68" s="618"/>
      <c r="Q68" s="619">
        <v>1187</v>
      </c>
      <c r="R68" s="613"/>
      <c r="S68" s="613"/>
      <c r="T68" s="613"/>
      <c r="U68" s="613"/>
      <c r="V68" s="613">
        <v>1169</v>
      </c>
      <c r="W68" s="613"/>
      <c r="X68" s="613"/>
      <c r="Y68" s="613"/>
      <c r="Z68" s="613"/>
      <c r="AA68" s="613">
        <v>17</v>
      </c>
      <c r="AB68" s="613"/>
      <c r="AC68" s="613"/>
      <c r="AD68" s="613"/>
      <c r="AE68" s="613"/>
      <c r="AF68" s="613">
        <v>17</v>
      </c>
      <c r="AG68" s="613"/>
      <c r="AH68" s="613"/>
      <c r="AI68" s="613"/>
      <c r="AJ68" s="613"/>
      <c r="AK68" s="613" t="s">
        <v>568</v>
      </c>
      <c r="AL68" s="613"/>
      <c r="AM68" s="613"/>
      <c r="AN68" s="613"/>
      <c r="AO68" s="613"/>
      <c r="AP68" s="613" t="s">
        <v>568</v>
      </c>
      <c r="AQ68" s="613"/>
      <c r="AR68" s="613"/>
      <c r="AS68" s="613"/>
      <c r="AT68" s="613"/>
      <c r="AU68" s="613" t="s">
        <v>568</v>
      </c>
      <c r="AV68" s="613"/>
      <c r="AW68" s="613"/>
      <c r="AX68" s="613"/>
      <c r="AY68" s="613"/>
      <c r="AZ68" s="614"/>
      <c r="BA68" s="614"/>
      <c r="BB68" s="614"/>
      <c r="BC68" s="614"/>
      <c r="BD68" s="615"/>
      <c r="BE68" s="224"/>
      <c r="BF68" s="224"/>
      <c r="BG68" s="224"/>
      <c r="BH68" s="224"/>
      <c r="BI68" s="224"/>
      <c r="BJ68" s="224"/>
      <c r="BK68" s="224"/>
      <c r="BL68" s="224"/>
      <c r="BM68" s="224"/>
      <c r="BN68" s="224"/>
      <c r="BO68" s="224"/>
      <c r="BP68" s="224"/>
      <c r="BQ68" s="221">
        <v>62</v>
      </c>
      <c r="BR68" s="226"/>
      <c r="BS68" s="575"/>
      <c r="BT68" s="576"/>
      <c r="BU68" s="576"/>
      <c r="BV68" s="576"/>
      <c r="BW68" s="576"/>
      <c r="BX68" s="576"/>
      <c r="BY68" s="576"/>
      <c r="BZ68" s="576"/>
      <c r="CA68" s="576"/>
      <c r="CB68" s="576"/>
      <c r="CC68" s="576"/>
      <c r="CD68" s="576"/>
      <c r="CE68" s="576"/>
      <c r="CF68" s="576"/>
      <c r="CG68" s="585"/>
      <c r="CH68" s="586"/>
      <c r="CI68" s="587"/>
      <c r="CJ68" s="587"/>
      <c r="CK68" s="587"/>
      <c r="CL68" s="588"/>
      <c r="CM68" s="586"/>
      <c r="CN68" s="587"/>
      <c r="CO68" s="587"/>
      <c r="CP68" s="587"/>
      <c r="CQ68" s="588"/>
      <c r="CR68" s="586"/>
      <c r="CS68" s="587"/>
      <c r="CT68" s="587"/>
      <c r="CU68" s="587"/>
      <c r="CV68" s="588"/>
      <c r="CW68" s="586"/>
      <c r="CX68" s="587"/>
      <c r="CY68" s="587"/>
      <c r="CZ68" s="587"/>
      <c r="DA68" s="588"/>
      <c r="DB68" s="586"/>
      <c r="DC68" s="587"/>
      <c r="DD68" s="587"/>
      <c r="DE68" s="587"/>
      <c r="DF68" s="588"/>
      <c r="DG68" s="586"/>
      <c r="DH68" s="587"/>
      <c r="DI68" s="587"/>
      <c r="DJ68" s="587"/>
      <c r="DK68" s="588"/>
      <c r="DL68" s="586"/>
      <c r="DM68" s="587"/>
      <c r="DN68" s="587"/>
      <c r="DO68" s="587"/>
      <c r="DP68" s="588"/>
      <c r="DQ68" s="586"/>
      <c r="DR68" s="587"/>
      <c r="DS68" s="587"/>
      <c r="DT68" s="587"/>
      <c r="DU68" s="588"/>
      <c r="DV68" s="575"/>
      <c r="DW68" s="576"/>
      <c r="DX68" s="576"/>
      <c r="DY68" s="576"/>
      <c r="DZ68" s="577"/>
      <c r="EA68" s="212"/>
    </row>
    <row r="69" spans="1:131" ht="26.25" customHeight="1" x14ac:dyDescent="0.2">
      <c r="A69" s="221">
        <v>2</v>
      </c>
      <c r="B69" s="604" t="s">
        <v>557</v>
      </c>
      <c r="C69" s="605"/>
      <c r="D69" s="605"/>
      <c r="E69" s="605"/>
      <c r="F69" s="605"/>
      <c r="G69" s="605"/>
      <c r="H69" s="605"/>
      <c r="I69" s="605"/>
      <c r="J69" s="605"/>
      <c r="K69" s="605"/>
      <c r="L69" s="605"/>
      <c r="M69" s="605"/>
      <c r="N69" s="605"/>
      <c r="O69" s="605"/>
      <c r="P69" s="606"/>
      <c r="Q69" s="607">
        <v>321</v>
      </c>
      <c r="R69" s="601"/>
      <c r="S69" s="601"/>
      <c r="T69" s="601"/>
      <c r="U69" s="601"/>
      <c r="V69" s="601">
        <v>312</v>
      </c>
      <c r="W69" s="601"/>
      <c r="X69" s="601"/>
      <c r="Y69" s="601"/>
      <c r="Z69" s="601"/>
      <c r="AA69" s="601">
        <v>9</v>
      </c>
      <c r="AB69" s="601"/>
      <c r="AC69" s="601"/>
      <c r="AD69" s="601"/>
      <c r="AE69" s="601"/>
      <c r="AF69" s="601">
        <v>9</v>
      </c>
      <c r="AG69" s="601"/>
      <c r="AH69" s="601"/>
      <c r="AI69" s="601"/>
      <c r="AJ69" s="601"/>
      <c r="AK69" s="601" t="s">
        <v>568</v>
      </c>
      <c r="AL69" s="601"/>
      <c r="AM69" s="601"/>
      <c r="AN69" s="601"/>
      <c r="AO69" s="601"/>
      <c r="AP69" s="601" t="s">
        <v>568</v>
      </c>
      <c r="AQ69" s="601"/>
      <c r="AR69" s="601"/>
      <c r="AS69" s="601"/>
      <c r="AT69" s="601"/>
      <c r="AU69" s="601" t="s">
        <v>568</v>
      </c>
      <c r="AV69" s="601"/>
      <c r="AW69" s="601"/>
      <c r="AX69" s="601"/>
      <c r="AY69" s="601"/>
      <c r="AZ69" s="602"/>
      <c r="BA69" s="602"/>
      <c r="BB69" s="602"/>
      <c r="BC69" s="602"/>
      <c r="BD69" s="603"/>
      <c r="BE69" s="224"/>
      <c r="BF69" s="224"/>
      <c r="BG69" s="224"/>
      <c r="BH69" s="224"/>
      <c r="BI69" s="224"/>
      <c r="BJ69" s="224"/>
      <c r="BK69" s="224"/>
      <c r="BL69" s="224"/>
      <c r="BM69" s="224"/>
      <c r="BN69" s="224"/>
      <c r="BO69" s="224"/>
      <c r="BP69" s="224"/>
      <c r="BQ69" s="221">
        <v>63</v>
      </c>
      <c r="BR69" s="226"/>
      <c r="BS69" s="575"/>
      <c r="BT69" s="576"/>
      <c r="BU69" s="576"/>
      <c r="BV69" s="576"/>
      <c r="BW69" s="576"/>
      <c r="BX69" s="576"/>
      <c r="BY69" s="576"/>
      <c r="BZ69" s="576"/>
      <c r="CA69" s="576"/>
      <c r="CB69" s="576"/>
      <c r="CC69" s="576"/>
      <c r="CD69" s="576"/>
      <c r="CE69" s="576"/>
      <c r="CF69" s="576"/>
      <c r="CG69" s="585"/>
      <c r="CH69" s="586"/>
      <c r="CI69" s="587"/>
      <c r="CJ69" s="587"/>
      <c r="CK69" s="587"/>
      <c r="CL69" s="588"/>
      <c r="CM69" s="586"/>
      <c r="CN69" s="587"/>
      <c r="CO69" s="587"/>
      <c r="CP69" s="587"/>
      <c r="CQ69" s="588"/>
      <c r="CR69" s="586"/>
      <c r="CS69" s="587"/>
      <c r="CT69" s="587"/>
      <c r="CU69" s="587"/>
      <c r="CV69" s="588"/>
      <c r="CW69" s="586"/>
      <c r="CX69" s="587"/>
      <c r="CY69" s="587"/>
      <c r="CZ69" s="587"/>
      <c r="DA69" s="588"/>
      <c r="DB69" s="586"/>
      <c r="DC69" s="587"/>
      <c r="DD69" s="587"/>
      <c r="DE69" s="587"/>
      <c r="DF69" s="588"/>
      <c r="DG69" s="586"/>
      <c r="DH69" s="587"/>
      <c r="DI69" s="587"/>
      <c r="DJ69" s="587"/>
      <c r="DK69" s="588"/>
      <c r="DL69" s="586"/>
      <c r="DM69" s="587"/>
      <c r="DN69" s="587"/>
      <c r="DO69" s="587"/>
      <c r="DP69" s="588"/>
      <c r="DQ69" s="586"/>
      <c r="DR69" s="587"/>
      <c r="DS69" s="587"/>
      <c r="DT69" s="587"/>
      <c r="DU69" s="588"/>
      <c r="DV69" s="575"/>
      <c r="DW69" s="576"/>
      <c r="DX69" s="576"/>
      <c r="DY69" s="576"/>
      <c r="DZ69" s="577"/>
      <c r="EA69" s="212"/>
    </row>
    <row r="70" spans="1:131" ht="26.25" customHeight="1" x14ac:dyDescent="0.2">
      <c r="A70" s="221">
        <v>3</v>
      </c>
      <c r="B70" s="604" t="s">
        <v>558</v>
      </c>
      <c r="C70" s="605"/>
      <c r="D70" s="605"/>
      <c r="E70" s="605"/>
      <c r="F70" s="605"/>
      <c r="G70" s="605"/>
      <c r="H70" s="605"/>
      <c r="I70" s="605"/>
      <c r="J70" s="605"/>
      <c r="K70" s="605"/>
      <c r="L70" s="605"/>
      <c r="M70" s="605"/>
      <c r="N70" s="605"/>
      <c r="O70" s="605"/>
      <c r="P70" s="606"/>
      <c r="Q70" s="607">
        <v>259</v>
      </c>
      <c r="R70" s="601"/>
      <c r="S70" s="601"/>
      <c r="T70" s="601"/>
      <c r="U70" s="601"/>
      <c r="V70" s="601">
        <v>212</v>
      </c>
      <c r="W70" s="601"/>
      <c r="X70" s="601"/>
      <c r="Y70" s="601"/>
      <c r="Z70" s="601"/>
      <c r="AA70" s="601">
        <v>47</v>
      </c>
      <c r="AB70" s="601"/>
      <c r="AC70" s="601"/>
      <c r="AD70" s="601"/>
      <c r="AE70" s="601"/>
      <c r="AF70" s="601">
        <v>47</v>
      </c>
      <c r="AG70" s="601"/>
      <c r="AH70" s="601"/>
      <c r="AI70" s="601"/>
      <c r="AJ70" s="601"/>
      <c r="AK70" s="601" t="s">
        <v>568</v>
      </c>
      <c r="AL70" s="601"/>
      <c r="AM70" s="601"/>
      <c r="AN70" s="601"/>
      <c r="AO70" s="601"/>
      <c r="AP70" s="601" t="s">
        <v>568</v>
      </c>
      <c r="AQ70" s="601"/>
      <c r="AR70" s="601"/>
      <c r="AS70" s="601"/>
      <c r="AT70" s="601"/>
      <c r="AU70" s="601" t="s">
        <v>568</v>
      </c>
      <c r="AV70" s="601"/>
      <c r="AW70" s="601"/>
      <c r="AX70" s="601"/>
      <c r="AY70" s="601"/>
      <c r="AZ70" s="602"/>
      <c r="BA70" s="602"/>
      <c r="BB70" s="602"/>
      <c r="BC70" s="602"/>
      <c r="BD70" s="603"/>
      <c r="BE70" s="224"/>
      <c r="BF70" s="224"/>
      <c r="BG70" s="224"/>
      <c r="BH70" s="224"/>
      <c r="BI70" s="224"/>
      <c r="BJ70" s="224"/>
      <c r="BK70" s="224"/>
      <c r="BL70" s="224"/>
      <c r="BM70" s="224"/>
      <c r="BN70" s="224"/>
      <c r="BO70" s="224"/>
      <c r="BP70" s="224"/>
      <c r="BQ70" s="221">
        <v>64</v>
      </c>
      <c r="BR70" s="226"/>
      <c r="BS70" s="575"/>
      <c r="BT70" s="576"/>
      <c r="BU70" s="576"/>
      <c r="BV70" s="576"/>
      <c r="BW70" s="576"/>
      <c r="BX70" s="576"/>
      <c r="BY70" s="576"/>
      <c r="BZ70" s="576"/>
      <c r="CA70" s="576"/>
      <c r="CB70" s="576"/>
      <c r="CC70" s="576"/>
      <c r="CD70" s="576"/>
      <c r="CE70" s="576"/>
      <c r="CF70" s="576"/>
      <c r="CG70" s="585"/>
      <c r="CH70" s="586"/>
      <c r="CI70" s="587"/>
      <c r="CJ70" s="587"/>
      <c r="CK70" s="587"/>
      <c r="CL70" s="588"/>
      <c r="CM70" s="586"/>
      <c r="CN70" s="587"/>
      <c r="CO70" s="587"/>
      <c r="CP70" s="587"/>
      <c r="CQ70" s="588"/>
      <c r="CR70" s="586"/>
      <c r="CS70" s="587"/>
      <c r="CT70" s="587"/>
      <c r="CU70" s="587"/>
      <c r="CV70" s="588"/>
      <c r="CW70" s="586"/>
      <c r="CX70" s="587"/>
      <c r="CY70" s="587"/>
      <c r="CZ70" s="587"/>
      <c r="DA70" s="588"/>
      <c r="DB70" s="586"/>
      <c r="DC70" s="587"/>
      <c r="DD70" s="587"/>
      <c r="DE70" s="587"/>
      <c r="DF70" s="588"/>
      <c r="DG70" s="586"/>
      <c r="DH70" s="587"/>
      <c r="DI70" s="587"/>
      <c r="DJ70" s="587"/>
      <c r="DK70" s="588"/>
      <c r="DL70" s="586"/>
      <c r="DM70" s="587"/>
      <c r="DN70" s="587"/>
      <c r="DO70" s="587"/>
      <c r="DP70" s="588"/>
      <c r="DQ70" s="586"/>
      <c r="DR70" s="587"/>
      <c r="DS70" s="587"/>
      <c r="DT70" s="587"/>
      <c r="DU70" s="588"/>
      <c r="DV70" s="575"/>
      <c r="DW70" s="576"/>
      <c r="DX70" s="576"/>
      <c r="DY70" s="576"/>
      <c r="DZ70" s="577"/>
      <c r="EA70" s="212"/>
    </row>
    <row r="71" spans="1:131" ht="26.25" customHeight="1" x14ac:dyDescent="0.2">
      <c r="A71" s="221">
        <v>4</v>
      </c>
      <c r="B71" s="604" t="s">
        <v>559</v>
      </c>
      <c r="C71" s="605"/>
      <c r="D71" s="605"/>
      <c r="E71" s="605"/>
      <c r="F71" s="605"/>
      <c r="G71" s="605"/>
      <c r="H71" s="605"/>
      <c r="I71" s="605"/>
      <c r="J71" s="605"/>
      <c r="K71" s="605"/>
      <c r="L71" s="605"/>
      <c r="M71" s="605"/>
      <c r="N71" s="605"/>
      <c r="O71" s="605"/>
      <c r="P71" s="606"/>
      <c r="Q71" s="607">
        <v>120</v>
      </c>
      <c r="R71" s="601"/>
      <c r="S71" s="601"/>
      <c r="T71" s="601"/>
      <c r="U71" s="601"/>
      <c r="V71" s="601">
        <v>116</v>
      </c>
      <c r="W71" s="601"/>
      <c r="X71" s="601"/>
      <c r="Y71" s="601"/>
      <c r="Z71" s="601"/>
      <c r="AA71" s="601">
        <v>4</v>
      </c>
      <c r="AB71" s="601"/>
      <c r="AC71" s="601"/>
      <c r="AD71" s="601"/>
      <c r="AE71" s="601"/>
      <c r="AF71" s="601">
        <v>4</v>
      </c>
      <c r="AG71" s="601"/>
      <c r="AH71" s="601"/>
      <c r="AI71" s="601"/>
      <c r="AJ71" s="601"/>
      <c r="AK71" s="601" t="s">
        <v>568</v>
      </c>
      <c r="AL71" s="601"/>
      <c r="AM71" s="601"/>
      <c r="AN71" s="601"/>
      <c r="AO71" s="601"/>
      <c r="AP71" s="601" t="s">
        <v>568</v>
      </c>
      <c r="AQ71" s="601"/>
      <c r="AR71" s="601"/>
      <c r="AS71" s="601"/>
      <c r="AT71" s="601"/>
      <c r="AU71" s="601" t="s">
        <v>568</v>
      </c>
      <c r="AV71" s="601"/>
      <c r="AW71" s="601"/>
      <c r="AX71" s="601"/>
      <c r="AY71" s="601"/>
      <c r="AZ71" s="602"/>
      <c r="BA71" s="602"/>
      <c r="BB71" s="602"/>
      <c r="BC71" s="602"/>
      <c r="BD71" s="603"/>
      <c r="BE71" s="224"/>
      <c r="BF71" s="224"/>
      <c r="BG71" s="224"/>
      <c r="BH71" s="224"/>
      <c r="BI71" s="224"/>
      <c r="BJ71" s="224"/>
      <c r="BK71" s="224"/>
      <c r="BL71" s="224"/>
      <c r="BM71" s="224"/>
      <c r="BN71" s="224"/>
      <c r="BO71" s="224"/>
      <c r="BP71" s="224"/>
      <c r="BQ71" s="221">
        <v>65</v>
      </c>
      <c r="BR71" s="226"/>
      <c r="BS71" s="575"/>
      <c r="BT71" s="576"/>
      <c r="BU71" s="576"/>
      <c r="BV71" s="576"/>
      <c r="BW71" s="576"/>
      <c r="BX71" s="576"/>
      <c r="BY71" s="576"/>
      <c r="BZ71" s="576"/>
      <c r="CA71" s="576"/>
      <c r="CB71" s="576"/>
      <c r="CC71" s="576"/>
      <c r="CD71" s="576"/>
      <c r="CE71" s="576"/>
      <c r="CF71" s="576"/>
      <c r="CG71" s="585"/>
      <c r="CH71" s="586"/>
      <c r="CI71" s="587"/>
      <c r="CJ71" s="587"/>
      <c r="CK71" s="587"/>
      <c r="CL71" s="588"/>
      <c r="CM71" s="586"/>
      <c r="CN71" s="587"/>
      <c r="CO71" s="587"/>
      <c r="CP71" s="587"/>
      <c r="CQ71" s="588"/>
      <c r="CR71" s="586"/>
      <c r="CS71" s="587"/>
      <c r="CT71" s="587"/>
      <c r="CU71" s="587"/>
      <c r="CV71" s="588"/>
      <c r="CW71" s="586"/>
      <c r="CX71" s="587"/>
      <c r="CY71" s="587"/>
      <c r="CZ71" s="587"/>
      <c r="DA71" s="588"/>
      <c r="DB71" s="586"/>
      <c r="DC71" s="587"/>
      <c r="DD71" s="587"/>
      <c r="DE71" s="587"/>
      <c r="DF71" s="588"/>
      <c r="DG71" s="586"/>
      <c r="DH71" s="587"/>
      <c r="DI71" s="587"/>
      <c r="DJ71" s="587"/>
      <c r="DK71" s="588"/>
      <c r="DL71" s="586"/>
      <c r="DM71" s="587"/>
      <c r="DN71" s="587"/>
      <c r="DO71" s="587"/>
      <c r="DP71" s="588"/>
      <c r="DQ71" s="586"/>
      <c r="DR71" s="587"/>
      <c r="DS71" s="587"/>
      <c r="DT71" s="587"/>
      <c r="DU71" s="588"/>
      <c r="DV71" s="575"/>
      <c r="DW71" s="576"/>
      <c r="DX71" s="576"/>
      <c r="DY71" s="576"/>
      <c r="DZ71" s="577"/>
      <c r="EA71" s="212"/>
    </row>
    <row r="72" spans="1:131" ht="26.25" customHeight="1" x14ac:dyDescent="0.2">
      <c r="A72" s="221">
        <v>5</v>
      </c>
      <c r="B72" s="604" t="s">
        <v>560</v>
      </c>
      <c r="C72" s="605"/>
      <c r="D72" s="605"/>
      <c r="E72" s="605"/>
      <c r="F72" s="605"/>
      <c r="G72" s="605"/>
      <c r="H72" s="605"/>
      <c r="I72" s="605"/>
      <c r="J72" s="605"/>
      <c r="K72" s="605"/>
      <c r="L72" s="605"/>
      <c r="M72" s="605"/>
      <c r="N72" s="605"/>
      <c r="O72" s="605"/>
      <c r="P72" s="606"/>
      <c r="Q72" s="607">
        <v>24</v>
      </c>
      <c r="R72" s="601"/>
      <c r="S72" s="601"/>
      <c r="T72" s="601"/>
      <c r="U72" s="601"/>
      <c r="V72" s="601">
        <v>14</v>
      </c>
      <c r="W72" s="601"/>
      <c r="X72" s="601"/>
      <c r="Y72" s="601"/>
      <c r="Z72" s="601"/>
      <c r="AA72" s="601">
        <v>10</v>
      </c>
      <c r="AB72" s="601"/>
      <c r="AC72" s="601"/>
      <c r="AD72" s="601"/>
      <c r="AE72" s="601"/>
      <c r="AF72" s="601">
        <v>10</v>
      </c>
      <c r="AG72" s="601"/>
      <c r="AH72" s="601"/>
      <c r="AI72" s="601"/>
      <c r="AJ72" s="601"/>
      <c r="AK72" s="601" t="s">
        <v>568</v>
      </c>
      <c r="AL72" s="601"/>
      <c r="AM72" s="601"/>
      <c r="AN72" s="601"/>
      <c r="AO72" s="601"/>
      <c r="AP72" s="601" t="s">
        <v>568</v>
      </c>
      <c r="AQ72" s="601"/>
      <c r="AR72" s="601"/>
      <c r="AS72" s="601"/>
      <c r="AT72" s="601"/>
      <c r="AU72" s="601" t="s">
        <v>568</v>
      </c>
      <c r="AV72" s="601"/>
      <c r="AW72" s="601"/>
      <c r="AX72" s="601"/>
      <c r="AY72" s="601"/>
      <c r="AZ72" s="602"/>
      <c r="BA72" s="602"/>
      <c r="BB72" s="602"/>
      <c r="BC72" s="602"/>
      <c r="BD72" s="603"/>
      <c r="BE72" s="224"/>
      <c r="BF72" s="224"/>
      <c r="BG72" s="224"/>
      <c r="BH72" s="224"/>
      <c r="BI72" s="224"/>
      <c r="BJ72" s="224"/>
      <c r="BK72" s="224"/>
      <c r="BL72" s="224"/>
      <c r="BM72" s="224"/>
      <c r="BN72" s="224"/>
      <c r="BO72" s="224"/>
      <c r="BP72" s="224"/>
      <c r="BQ72" s="221">
        <v>66</v>
      </c>
      <c r="BR72" s="226"/>
      <c r="BS72" s="575"/>
      <c r="BT72" s="576"/>
      <c r="BU72" s="576"/>
      <c r="BV72" s="576"/>
      <c r="BW72" s="576"/>
      <c r="BX72" s="576"/>
      <c r="BY72" s="576"/>
      <c r="BZ72" s="576"/>
      <c r="CA72" s="576"/>
      <c r="CB72" s="576"/>
      <c r="CC72" s="576"/>
      <c r="CD72" s="576"/>
      <c r="CE72" s="576"/>
      <c r="CF72" s="576"/>
      <c r="CG72" s="585"/>
      <c r="CH72" s="586"/>
      <c r="CI72" s="587"/>
      <c r="CJ72" s="587"/>
      <c r="CK72" s="587"/>
      <c r="CL72" s="588"/>
      <c r="CM72" s="586"/>
      <c r="CN72" s="587"/>
      <c r="CO72" s="587"/>
      <c r="CP72" s="587"/>
      <c r="CQ72" s="588"/>
      <c r="CR72" s="586"/>
      <c r="CS72" s="587"/>
      <c r="CT72" s="587"/>
      <c r="CU72" s="587"/>
      <c r="CV72" s="588"/>
      <c r="CW72" s="586"/>
      <c r="CX72" s="587"/>
      <c r="CY72" s="587"/>
      <c r="CZ72" s="587"/>
      <c r="DA72" s="588"/>
      <c r="DB72" s="586"/>
      <c r="DC72" s="587"/>
      <c r="DD72" s="587"/>
      <c r="DE72" s="587"/>
      <c r="DF72" s="588"/>
      <c r="DG72" s="586"/>
      <c r="DH72" s="587"/>
      <c r="DI72" s="587"/>
      <c r="DJ72" s="587"/>
      <c r="DK72" s="588"/>
      <c r="DL72" s="586"/>
      <c r="DM72" s="587"/>
      <c r="DN72" s="587"/>
      <c r="DO72" s="587"/>
      <c r="DP72" s="588"/>
      <c r="DQ72" s="586"/>
      <c r="DR72" s="587"/>
      <c r="DS72" s="587"/>
      <c r="DT72" s="587"/>
      <c r="DU72" s="588"/>
      <c r="DV72" s="575"/>
      <c r="DW72" s="576"/>
      <c r="DX72" s="576"/>
      <c r="DY72" s="576"/>
      <c r="DZ72" s="577"/>
      <c r="EA72" s="212"/>
    </row>
    <row r="73" spans="1:131" ht="26.25" customHeight="1" x14ac:dyDescent="0.2">
      <c r="A73" s="221">
        <v>6</v>
      </c>
      <c r="B73" s="604" t="s">
        <v>561</v>
      </c>
      <c r="C73" s="605"/>
      <c r="D73" s="605"/>
      <c r="E73" s="605"/>
      <c r="F73" s="605"/>
      <c r="G73" s="605"/>
      <c r="H73" s="605"/>
      <c r="I73" s="605"/>
      <c r="J73" s="605"/>
      <c r="K73" s="605"/>
      <c r="L73" s="605"/>
      <c r="M73" s="605"/>
      <c r="N73" s="605"/>
      <c r="O73" s="605"/>
      <c r="P73" s="606"/>
      <c r="Q73" s="607">
        <v>6260</v>
      </c>
      <c r="R73" s="601"/>
      <c r="S73" s="601"/>
      <c r="T73" s="601"/>
      <c r="U73" s="601"/>
      <c r="V73" s="601">
        <v>6817</v>
      </c>
      <c r="W73" s="601"/>
      <c r="X73" s="601"/>
      <c r="Y73" s="601"/>
      <c r="Z73" s="601"/>
      <c r="AA73" s="601">
        <v>-557</v>
      </c>
      <c r="AB73" s="601"/>
      <c r="AC73" s="601"/>
      <c r="AD73" s="601"/>
      <c r="AE73" s="601"/>
      <c r="AF73" s="601">
        <v>3266</v>
      </c>
      <c r="AG73" s="601"/>
      <c r="AH73" s="601"/>
      <c r="AI73" s="601"/>
      <c r="AJ73" s="601"/>
      <c r="AK73" s="601" t="s">
        <v>568</v>
      </c>
      <c r="AL73" s="601"/>
      <c r="AM73" s="601"/>
      <c r="AN73" s="601"/>
      <c r="AO73" s="601"/>
      <c r="AP73" s="601">
        <v>13755</v>
      </c>
      <c r="AQ73" s="601"/>
      <c r="AR73" s="601"/>
      <c r="AS73" s="601"/>
      <c r="AT73" s="601"/>
      <c r="AU73" s="601" t="s">
        <v>568</v>
      </c>
      <c r="AV73" s="601"/>
      <c r="AW73" s="601"/>
      <c r="AX73" s="601"/>
      <c r="AY73" s="601"/>
      <c r="AZ73" s="602"/>
      <c r="BA73" s="602"/>
      <c r="BB73" s="602"/>
      <c r="BC73" s="602"/>
      <c r="BD73" s="603"/>
      <c r="BE73" s="224"/>
      <c r="BF73" s="224"/>
      <c r="BG73" s="224"/>
      <c r="BH73" s="224"/>
      <c r="BI73" s="224"/>
      <c r="BJ73" s="224"/>
      <c r="BK73" s="224"/>
      <c r="BL73" s="224"/>
      <c r="BM73" s="224"/>
      <c r="BN73" s="224"/>
      <c r="BO73" s="224"/>
      <c r="BP73" s="224"/>
      <c r="BQ73" s="221">
        <v>67</v>
      </c>
      <c r="BR73" s="226"/>
      <c r="BS73" s="575"/>
      <c r="BT73" s="576"/>
      <c r="BU73" s="576"/>
      <c r="BV73" s="576"/>
      <c r="BW73" s="576"/>
      <c r="BX73" s="576"/>
      <c r="BY73" s="576"/>
      <c r="BZ73" s="576"/>
      <c r="CA73" s="576"/>
      <c r="CB73" s="576"/>
      <c r="CC73" s="576"/>
      <c r="CD73" s="576"/>
      <c r="CE73" s="576"/>
      <c r="CF73" s="576"/>
      <c r="CG73" s="585"/>
      <c r="CH73" s="586"/>
      <c r="CI73" s="587"/>
      <c r="CJ73" s="587"/>
      <c r="CK73" s="587"/>
      <c r="CL73" s="588"/>
      <c r="CM73" s="586"/>
      <c r="CN73" s="587"/>
      <c r="CO73" s="587"/>
      <c r="CP73" s="587"/>
      <c r="CQ73" s="588"/>
      <c r="CR73" s="586"/>
      <c r="CS73" s="587"/>
      <c r="CT73" s="587"/>
      <c r="CU73" s="587"/>
      <c r="CV73" s="588"/>
      <c r="CW73" s="586"/>
      <c r="CX73" s="587"/>
      <c r="CY73" s="587"/>
      <c r="CZ73" s="587"/>
      <c r="DA73" s="588"/>
      <c r="DB73" s="586"/>
      <c r="DC73" s="587"/>
      <c r="DD73" s="587"/>
      <c r="DE73" s="587"/>
      <c r="DF73" s="588"/>
      <c r="DG73" s="586"/>
      <c r="DH73" s="587"/>
      <c r="DI73" s="587"/>
      <c r="DJ73" s="587"/>
      <c r="DK73" s="588"/>
      <c r="DL73" s="586"/>
      <c r="DM73" s="587"/>
      <c r="DN73" s="587"/>
      <c r="DO73" s="587"/>
      <c r="DP73" s="588"/>
      <c r="DQ73" s="586"/>
      <c r="DR73" s="587"/>
      <c r="DS73" s="587"/>
      <c r="DT73" s="587"/>
      <c r="DU73" s="588"/>
      <c r="DV73" s="575"/>
      <c r="DW73" s="576"/>
      <c r="DX73" s="576"/>
      <c r="DY73" s="576"/>
      <c r="DZ73" s="577"/>
      <c r="EA73" s="212"/>
    </row>
    <row r="74" spans="1:131" ht="26.25" customHeight="1" x14ac:dyDescent="0.2">
      <c r="A74" s="221">
        <v>7</v>
      </c>
      <c r="B74" s="604" t="s">
        <v>562</v>
      </c>
      <c r="C74" s="605"/>
      <c r="D74" s="605"/>
      <c r="E74" s="605"/>
      <c r="F74" s="605"/>
      <c r="G74" s="605"/>
      <c r="H74" s="605"/>
      <c r="I74" s="605"/>
      <c r="J74" s="605"/>
      <c r="K74" s="605"/>
      <c r="L74" s="605"/>
      <c r="M74" s="605"/>
      <c r="N74" s="605"/>
      <c r="O74" s="605"/>
      <c r="P74" s="606"/>
      <c r="Q74" s="607">
        <v>1199</v>
      </c>
      <c r="R74" s="601"/>
      <c r="S74" s="601"/>
      <c r="T74" s="601"/>
      <c r="U74" s="601"/>
      <c r="V74" s="601">
        <v>1199</v>
      </c>
      <c r="W74" s="601"/>
      <c r="X74" s="601"/>
      <c r="Y74" s="601"/>
      <c r="Z74" s="601"/>
      <c r="AA74" s="601" t="s">
        <v>568</v>
      </c>
      <c r="AB74" s="601"/>
      <c r="AC74" s="601"/>
      <c r="AD74" s="601"/>
      <c r="AE74" s="601"/>
      <c r="AF74" s="601" t="s">
        <v>568</v>
      </c>
      <c r="AG74" s="601"/>
      <c r="AH74" s="601"/>
      <c r="AI74" s="601"/>
      <c r="AJ74" s="601"/>
      <c r="AK74" s="601" t="s">
        <v>568</v>
      </c>
      <c r="AL74" s="601"/>
      <c r="AM74" s="601"/>
      <c r="AN74" s="601"/>
      <c r="AO74" s="601"/>
      <c r="AP74" s="601" t="s">
        <v>568</v>
      </c>
      <c r="AQ74" s="601"/>
      <c r="AR74" s="601"/>
      <c r="AS74" s="601"/>
      <c r="AT74" s="601"/>
      <c r="AU74" s="601" t="s">
        <v>568</v>
      </c>
      <c r="AV74" s="601"/>
      <c r="AW74" s="601"/>
      <c r="AX74" s="601"/>
      <c r="AY74" s="601"/>
      <c r="AZ74" s="602"/>
      <c r="BA74" s="602"/>
      <c r="BB74" s="602"/>
      <c r="BC74" s="602"/>
      <c r="BD74" s="603"/>
      <c r="BE74" s="224"/>
      <c r="BF74" s="224"/>
      <c r="BG74" s="224"/>
      <c r="BH74" s="224"/>
      <c r="BI74" s="224"/>
      <c r="BJ74" s="224"/>
      <c r="BK74" s="224"/>
      <c r="BL74" s="224"/>
      <c r="BM74" s="224"/>
      <c r="BN74" s="224"/>
      <c r="BO74" s="224"/>
      <c r="BP74" s="224"/>
      <c r="BQ74" s="221">
        <v>68</v>
      </c>
      <c r="BR74" s="226"/>
      <c r="BS74" s="575"/>
      <c r="BT74" s="576"/>
      <c r="BU74" s="576"/>
      <c r="BV74" s="576"/>
      <c r="BW74" s="576"/>
      <c r="BX74" s="576"/>
      <c r="BY74" s="576"/>
      <c r="BZ74" s="576"/>
      <c r="CA74" s="576"/>
      <c r="CB74" s="576"/>
      <c r="CC74" s="576"/>
      <c r="CD74" s="576"/>
      <c r="CE74" s="576"/>
      <c r="CF74" s="576"/>
      <c r="CG74" s="585"/>
      <c r="CH74" s="586"/>
      <c r="CI74" s="587"/>
      <c r="CJ74" s="587"/>
      <c r="CK74" s="587"/>
      <c r="CL74" s="588"/>
      <c r="CM74" s="586"/>
      <c r="CN74" s="587"/>
      <c r="CO74" s="587"/>
      <c r="CP74" s="587"/>
      <c r="CQ74" s="588"/>
      <c r="CR74" s="586"/>
      <c r="CS74" s="587"/>
      <c r="CT74" s="587"/>
      <c r="CU74" s="587"/>
      <c r="CV74" s="588"/>
      <c r="CW74" s="586"/>
      <c r="CX74" s="587"/>
      <c r="CY74" s="587"/>
      <c r="CZ74" s="587"/>
      <c r="DA74" s="588"/>
      <c r="DB74" s="586"/>
      <c r="DC74" s="587"/>
      <c r="DD74" s="587"/>
      <c r="DE74" s="587"/>
      <c r="DF74" s="588"/>
      <c r="DG74" s="586"/>
      <c r="DH74" s="587"/>
      <c r="DI74" s="587"/>
      <c r="DJ74" s="587"/>
      <c r="DK74" s="588"/>
      <c r="DL74" s="586"/>
      <c r="DM74" s="587"/>
      <c r="DN74" s="587"/>
      <c r="DO74" s="587"/>
      <c r="DP74" s="588"/>
      <c r="DQ74" s="586"/>
      <c r="DR74" s="587"/>
      <c r="DS74" s="587"/>
      <c r="DT74" s="587"/>
      <c r="DU74" s="588"/>
      <c r="DV74" s="575"/>
      <c r="DW74" s="576"/>
      <c r="DX74" s="576"/>
      <c r="DY74" s="576"/>
      <c r="DZ74" s="577"/>
      <c r="EA74" s="212"/>
    </row>
    <row r="75" spans="1:131" ht="26.25" customHeight="1" x14ac:dyDescent="0.2">
      <c r="A75" s="221">
        <v>8</v>
      </c>
      <c r="B75" s="604" t="s">
        <v>563</v>
      </c>
      <c r="C75" s="605"/>
      <c r="D75" s="605"/>
      <c r="E75" s="605"/>
      <c r="F75" s="605"/>
      <c r="G75" s="605"/>
      <c r="H75" s="605"/>
      <c r="I75" s="605"/>
      <c r="J75" s="605"/>
      <c r="K75" s="605"/>
      <c r="L75" s="605"/>
      <c r="M75" s="605"/>
      <c r="N75" s="605"/>
      <c r="O75" s="605"/>
      <c r="P75" s="606"/>
      <c r="Q75" s="608">
        <v>313311</v>
      </c>
      <c r="R75" s="609"/>
      <c r="S75" s="609"/>
      <c r="T75" s="609"/>
      <c r="U75" s="610"/>
      <c r="V75" s="611">
        <v>310666</v>
      </c>
      <c r="W75" s="609"/>
      <c r="X75" s="609"/>
      <c r="Y75" s="609"/>
      <c r="Z75" s="610"/>
      <c r="AA75" s="611">
        <v>2644</v>
      </c>
      <c r="AB75" s="609"/>
      <c r="AC75" s="609"/>
      <c r="AD75" s="609"/>
      <c r="AE75" s="610"/>
      <c r="AF75" s="611">
        <v>2644</v>
      </c>
      <c r="AG75" s="609"/>
      <c r="AH75" s="609"/>
      <c r="AI75" s="609"/>
      <c r="AJ75" s="610"/>
      <c r="AK75" s="611">
        <v>2298</v>
      </c>
      <c r="AL75" s="609"/>
      <c r="AM75" s="609"/>
      <c r="AN75" s="609"/>
      <c r="AO75" s="610"/>
      <c r="AP75" s="611" t="s">
        <v>568</v>
      </c>
      <c r="AQ75" s="609"/>
      <c r="AR75" s="609"/>
      <c r="AS75" s="609"/>
      <c r="AT75" s="610"/>
      <c r="AU75" s="611" t="s">
        <v>568</v>
      </c>
      <c r="AV75" s="609"/>
      <c r="AW75" s="609"/>
      <c r="AX75" s="609"/>
      <c r="AY75" s="610"/>
      <c r="AZ75" s="602"/>
      <c r="BA75" s="602"/>
      <c r="BB75" s="602"/>
      <c r="BC75" s="602"/>
      <c r="BD75" s="603"/>
      <c r="BE75" s="224"/>
      <c r="BF75" s="224"/>
      <c r="BG75" s="224"/>
      <c r="BH75" s="224"/>
      <c r="BI75" s="224"/>
      <c r="BJ75" s="224"/>
      <c r="BK75" s="224"/>
      <c r="BL75" s="224"/>
      <c r="BM75" s="224"/>
      <c r="BN75" s="224"/>
      <c r="BO75" s="224"/>
      <c r="BP75" s="224"/>
      <c r="BQ75" s="221">
        <v>69</v>
      </c>
      <c r="BR75" s="226"/>
      <c r="BS75" s="575"/>
      <c r="BT75" s="576"/>
      <c r="BU75" s="576"/>
      <c r="BV75" s="576"/>
      <c r="BW75" s="576"/>
      <c r="BX75" s="576"/>
      <c r="BY75" s="576"/>
      <c r="BZ75" s="576"/>
      <c r="CA75" s="576"/>
      <c r="CB75" s="576"/>
      <c r="CC75" s="576"/>
      <c r="CD75" s="576"/>
      <c r="CE75" s="576"/>
      <c r="CF75" s="576"/>
      <c r="CG75" s="585"/>
      <c r="CH75" s="586"/>
      <c r="CI75" s="587"/>
      <c r="CJ75" s="587"/>
      <c r="CK75" s="587"/>
      <c r="CL75" s="588"/>
      <c r="CM75" s="586"/>
      <c r="CN75" s="587"/>
      <c r="CO75" s="587"/>
      <c r="CP75" s="587"/>
      <c r="CQ75" s="588"/>
      <c r="CR75" s="586"/>
      <c r="CS75" s="587"/>
      <c r="CT75" s="587"/>
      <c r="CU75" s="587"/>
      <c r="CV75" s="588"/>
      <c r="CW75" s="586"/>
      <c r="CX75" s="587"/>
      <c r="CY75" s="587"/>
      <c r="CZ75" s="587"/>
      <c r="DA75" s="588"/>
      <c r="DB75" s="586"/>
      <c r="DC75" s="587"/>
      <c r="DD75" s="587"/>
      <c r="DE75" s="587"/>
      <c r="DF75" s="588"/>
      <c r="DG75" s="586"/>
      <c r="DH75" s="587"/>
      <c r="DI75" s="587"/>
      <c r="DJ75" s="587"/>
      <c r="DK75" s="588"/>
      <c r="DL75" s="586"/>
      <c r="DM75" s="587"/>
      <c r="DN75" s="587"/>
      <c r="DO75" s="587"/>
      <c r="DP75" s="588"/>
      <c r="DQ75" s="586"/>
      <c r="DR75" s="587"/>
      <c r="DS75" s="587"/>
      <c r="DT75" s="587"/>
      <c r="DU75" s="588"/>
      <c r="DV75" s="575"/>
      <c r="DW75" s="576"/>
      <c r="DX75" s="576"/>
      <c r="DY75" s="576"/>
      <c r="DZ75" s="577"/>
      <c r="EA75" s="212"/>
    </row>
    <row r="76" spans="1:131" ht="26.25" customHeight="1" x14ac:dyDescent="0.2">
      <c r="A76" s="221">
        <v>9</v>
      </c>
      <c r="B76" s="604" t="s">
        <v>564</v>
      </c>
      <c r="C76" s="605"/>
      <c r="D76" s="605"/>
      <c r="E76" s="605"/>
      <c r="F76" s="605"/>
      <c r="G76" s="605"/>
      <c r="H76" s="605"/>
      <c r="I76" s="605"/>
      <c r="J76" s="605"/>
      <c r="K76" s="605"/>
      <c r="L76" s="605"/>
      <c r="M76" s="605"/>
      <c r="N76" s="605"/>
      <c r="O76" s="605"/>
      <c r="P76" s="606"/>
      <c r="Q76" s="608">
        <v>6442</v>
      </c>
      <c r="R76" s="609"/>
      <c r="S76" s="609"/>
      <c r="T76" s="609"/>
      <c r="U76" s="610"/>
      <c r="V76" s="611">
        <v>6301</v>
      </c>
      <c r="W76" s="609"/>
      <c r="X76" s="609"/>
      <c r="Y76" s="609"/>
      <c r="Z76" s="610"/>
      <c r="AA76" s="611">
        <v>141</v>
      </c>
      <c r="AB76" s="609"/>
      <c r="AC76" s="609"/>
      <c r="AD76" s="609"/>
      <c r="AE76" s="610"/>
      <c r="AF76" s="611">
        <v>141</v>
      </c>
      <c r="AG76" s="609"/>
      <c r="AH76" s="609"/>
      <c r="AI76" s="609"/>
      <c r="AJ76" s="610"/>
      <c r="AK76" s="611">
        <v>20</v>
      </c>
      <c r="AL76" s="609"/>
      <c r="AM76" s="609"/>
      <c r="AN76" s="609"/>
      <c r="AO76" s="610"/>
      <c r="AP76" s="611" t="s">
        <v>568</v>
      </c>
      <c r="AQ76" s="609"/>
      <c r="AR76" s="609"/>
      <c r="AS76" s="609"/>
      <c r="AT76" s="610"/>
      <c r="AU76" s="611" t="s">
        <v>568</v>
      </c>
      <c r="AV76" s="609"/>
      <c r="AW76" s="609"/>
      <c r="AX76" s="609"/>
      <c r="AY76" s="610"/>
      <c r="AZ76" s="602"/>
      <c r="BA76" s="602"/>
      <c r="BB76" s="602"/>
      <c r="BC76" s="602"/>
      <c r="BD76" s="603"/>
      <c r="BE76" s="224"/>
      <c r="BF76" s="224"/>
      <c r="BG76" s="224"/>
      <c r="BH76" s="224"/>
      <c r="BI76" s="224"/>
      <c r="BJ76" s="224"/>
      <c r="BK76" s="224"/>
      <c r="BL76" s="224"/>
      <c r="BM76" s="224"/>
      <c r="BN76" s="224"/>
      <c r="BO76" s="224"/>
      <c r="BP76" s="224"/>
      <c r="BQ76" s="221">
        <v>70</v>
      </c>
      <c r="BR76" s="226"/>
      <c r="BS76" s="575"/>
      <c r="BT76" s="576"/>
      <c r="BU76" s="576"/>
      <c r="BV76" s="576"/>
      <c r="BW76" s="576"/>
      <c r="BX76" s="576"/>
      <c r="BY76" s="576"/>
      <c r="BZ76" s="576"/>
      <c r="CA76" s="576"/>
      <c r="CB76" s="576"/>
      <c r="CC76" s="576"/>
      <c r="CD76" s="576"/>
      <c r="CE76" s="576"/>
      <c r="CF76" s="576"/>
      <c r="CG76" s="585"/>
      <c r="CH76" s="586"/>
      <c r="CI76" s="587"/>
      <c r="CJ76" s="587"/>
      <c r="CK76" s="587"/>
      <c r="CL76" s="588"/>
      <c r="CM76" s="586"/>
      <c r="CN76" s="587"/>
      <c r="CO76" s="587"/>
      <c r="CP76" s="587"/>
      <c r="CQ76" s="588"/>
      <c r="CR76" s="586"/>
      <c r="CS76" s="587"/>
      <c r="CT76" s="587"/>
      <c r="CU76" s="587"/>
      <c r="CV76" s="588"/>
      <c r="CW76" s="586"/>
      <c r="CX76" s="587"/>
      <c r="CY76" s="587"/>
      <c r="CZ76" s="587"/>
      <c r="DA76" s="588"/>
      <c r="DB76" s="586"/>
      <c r="DC76" s="587"/>
      <c r="DD76" s="587"/>
      <c r="DE76" s="587"/>
      <c r="DF76" s="588"/>
      <c r="DG76" s="586"/>
      <c r="DH76" s="587"/>
      <c r="DI76" s="587"/>
      <c r="DJ76" s="587"/>
      <c r="DK76" s="588"/>
      <c r="DL76" s="586"/>
      <c r="DM76" s="587"/>
      <c r="DN76" s="587"/>
      <c r="DO76" s="587"/>
      <c r="DP76" s="588"/>
      <c r="DQ76" s="586"/>
      <c r="DR76" s="587"/>
      <c r="DS76" s="587"/>
      <c r="DT76" s="587"/>
      <c r="DU76" s="588"/>
      <c r="DV76" s="575"/>
      <c r="DW76" s="576"/>
      <c r="DX76" s="576"/>
      <c r="DY76" s="576"/>
      <c r="DZ76" s="577"/>
      <c r="EA76" s="212"/>
    </row>
    <row r="77" spans="1:131" ht="26.25" customHeight="1" x14ac:dyDescent="0.2">
      <c r="A77" s="221">
        <v>10</v>
      </c>
      <c r="B77" s="604" t="s">
        <v>565</v>
      </c>
      <c r="C77" s="605"/>
      <c r="D77" s="605"/>
      <c r="E77" s="605"/>
      <c r="F77" s="605"/>
      <c r="G77" s="605"/>
      <c r="H77" s="605"/>
      <c r="I77" s="605"/>
      <c r="J77" s="605"/>
      <c r="K77" s="605"/>
      <c r="L77" s="605"/>
      <c r="M77" s="605"/>
      <c r="N77" s="605"/>
      <c r="O77" s="605"/>
      <c r="P77" s="606"/>
      <c r="Q77" s="608">
        <v>739</v>
      </c>
      <c r="R77" s="609"/>
      <c r="S77" s="609"/>
      <c r="T77" s="609"/>
      <c r="U77" s="610"/>
      <c r="V77" s="611">
        <v>371</v>
      </c>
      <c r="W77" s="609"/>
      <c r="X77" s="609"/>
      <c r="Y77" s="609"/>
      <c r="Z77" s="610"/>
      <c r="AA77" s="611">
        <v>368</v>
      </c>
      <c r="AB77" s="609"/>
      <c r="AC77" s="609"/>
      <c r="AD77" s="609"/>
      <c r="AE77" s="610"/>
      <c r="AF77" s="611">
        <v>368</v>
      </c>
      <c r="AG77" s="609"/>
      <c r="AH77" s="609"/>
      <c r="AI77" s="609"/>
      <c r="AJ77" s="610"/>
      <c r="AK77" s="611" t="s">
        <v>568</v>
      </c>
      <c r="AL77" s="609"/>
      <c r="AM77" s="609"/>
      <c r="AN77" s="609"/>
      <c r="AO77" s="610"/>
      <c r="AP77" s="612" t="s">
        <v>568</v>
      </c>
      <c r="AQ77" s="609"/>
      <c r="AR77" s="609"/>
      <c r="AS77" s="609"/>
      <c r="AT77" s="610"/>
      <c r="AU77" s="611" t="s">
        <v>568</v>
      </c>
      <c r="AV77" s="609"/>
      <c r="AW77" s="609"/>
      <c r="AX77" s="609"/>
      <c r="AY77" s="610"/>
      <c r="AZ77" s="602"/>
      <c r="BA77" s="602"/>
      <c r="BB77" s="602"/>
      <c r="BC77" s="602"/>
      <c r="BD77" s="603"/>
      <c r="BE77" s="224"/>
      <c r="BF77" s="224"/>
      <c r="BG77" s="224"/>
      <c r="BH77" s="224"/>
      <c r="BI77" s="224"/>
      <c r="BJ77" s="224"/>
      <c r="BK77" s="224"/>
      <c r="BL77" s="224"/>
      <c r="BM77" s="224"/>
      <c r="BN77" s="224"/>
      <c r="BO77" s="224"/>
      <c r="BP77" s="224"/>
      <c r="BQ77" s="221">
        <v>71</v>
      </c>
      <c r="BR77" s="226"/>
      <c r="BS77" s="575"/>
      <c r="BT77" s="576"/>
      <c r="BU77" s="576"/>
      <c r="BV77" s="576"/>
      <c r="BW77" s="576"/>
      <c r="BX77" s="576"/>
      <c r="BY77" s="576"/>
      <c r="BZ77" s="576"/>
      <c r="CA77" s="576"/>
      <c r="CB77" s="576"/>
      <c r="CC77" s="576"/>
      <c r="CD77" s="576"/>
      <c r="CE77" s="576"/>
      <c r="CF77" s="576"/>
      <c r="CG77" s="585"/>
      <c r="CH77" s="586"/>
      <c r="CI77" s="587"/>
      <c r="CJ77" s="587"/>
      <c r="CK77" s="587"/>
      <c r="CL77" s="588"/>
      <c r="CM77" s="586"/>
      <c r="CN77" s="587"/>
      <c r="CO77" s="587"/>
      <c r="CP77" s="587"/>
      <c r="CQ77" s="588"/>
      <c r="CR77" s="586"/>
      <c r="CS77" s="587"/>
      <c r="CT77" s="587"/>
      <c r="CU77" s="587"/>
      <c r="CV77" s="588"/>
      <c r="CW77" s="586"/>
      <c r="CX77" s="587"/>
      <c r="CY77" s="587"/>
      <c r="CZ77" s="587"/>
      <c r="DA77" s="588"/>
      <c r="DB77" s="586"/>
      <c r="DC77" s="587"/>
      <c r="DD77" s="587"/>
      <c r="DE77" s="587"/>
      <c r="DF77" s="588"/>
      <c r="DG77" s="586"/>
      <c r="DH77" s="587"/>
      <c r="DI77" s="587"/>
      <c r="DJ77" s="587"/>
      <c r="DK77" s="588"/>
      <c r="DL77" s="586"/>
      <c r="DM77" s="587"/>
      <c r="DN77" s="587"/>
      <c r="DO77" s="587"/>
      <c r="DP77" s="588"/>
      <c r="DQ77" s="586"/>
      <c r="DR77" s="587"/>
      <c r="DS77" s="587"/>
      <c r="DT77" s="587"/>
      <c r="DU77" s="588"/>
      <c r="DV77" s="575"/>
      <c r="DW77" s="576"/>
      <c r="DX77" s="576"/>
      <c r="DY77" s="576"/>
      <c r="DZ77" s="577"/>
      <c r="EA77" s="212"/>
    </row>
    <row r="78" spans="1:131" ht="26.25" customHeight="1" x14ac:dyDescent="0.2">
      <c r="A78" s="221">
        <v>11</v>
      </c>
      <c r="B78" s="604" t="s">
        <v>566</v>
      </c>
      <c r="C78" s="605"/>
      <c r="D78" s="605"/>
      <c r="E78" s="605"/>
      <c r="F78" s="605"/>
      <c r="G78" s="605"/>
      <c r="H78" s="605"/>
      <c r="I78" s="605"/>
      <c r="J78" s="605"/>
      <c r="K78" s="605"/>
      <c r="L78" s="605"/>
      <c r="M78" s="605"/>
      <c r="N78" s="605"/>
      <c r="O78" s="605"/>
      <c r="P78" s="606"/>
      <c r="Q78" s="607">
        <v>257</v>
      </c>
      <c r="R78" s="601"/>
      <c r="S78" s="601"/>
      <c r="T78" s="601"/>
      <c r="U78" s="601"/>
      <c r="V78" s="601">
        <v>221</v>
      </c>
      <c r="W78" s="601"/>
      <c r="X78" s="601"/>
      <c r="Y78" s="601"/>
      <c r="Z78" s="601"/>
      <c r="AA78" s="601">
        <v>36</v>
      </c>
      <c r="AB78" s="601"/>
      <c r="AC78" s="601"/>
      <c r="AD78" s="601"/>
      <c r="AE78" s="601"/>
      <c r="AF78" s="601">
        <v>36</v>
      </c>
      <c r="AG78" s="601"/>
      <c r="AH78" s="601"/>
      <c r="AI78" s="601"/>
      <c r="AJ78" s="601"/>
      <c r="AK78" s="601">
        <v>255</v>
      </c>
      <c r="AL78" s="601"/>
      <c r="AM78" s="601"/>
      <c r="AN78" s="601"/>
      <c r="AO78" s="601"/>
      <c r="AP78" s="601" t="s">
        <v>568</v>
      </c>
      <c r="AQ78" s="601"/>
      <c r="AR78" s="601"/>
      <c r="AS78" s="601"/>
      <c r="AT78" s="601"/>
      <c r="AU78" s="601" t="s">
        <v>568</v>
      </c>
      <c r="AV78" s="601"/>
      <c r="AW78" s="601"/>
      <c r="AX78" s="601"/>
      <c r="AY78" s="601"/>
      <c r="AZ78" s="602"/>
      <c r="BA78" s="602"/>
      <c r="BB78" s="602"/>
      <c r="BC78" s="602"/>
      <c r="BD78" s="603"/>
      <c r="BE78" s="224"/>
      <c r="BF78" s="224"/>
      <c r="BG78" s="224"/>
      <c r="BH78" s="224"/>
      <c r="BI78" s="224"/>
      <c r="BJ78" s="212"/>
      <c r="BK78" s="212"/>
      <c r="BL78" s="212"/>
      <c r="BM78" s="212"/>
      <c r="BN78" s="212"/>
      <c r="BO78" s="224"/>
      <c r="BP78" s="224"/>
      <c r="BQ78" s="221">
        <v>72</v>
      </c>
      <c r="BR78" s="226"/>
      <c r="BS78" s="575"/>
      <c r="BT78" s="576"/>
      <c r="BU78" s="576"/>
      <c r="BV78" s="576"/>
      <c r="BW78" s="576"/>
      <c r="BX78" s="576"/>
      <c r="BY78" s="576"/>
      <c r="BZ78" s="576"/>
      <c r="CA78" s="576"/>
      <c r="CB78" s="576"/>
      <c r="CC78" s="576"/>
      <c r="CD78" s="576"/>
      <c r="CE78" s="576"/>
      <c r="CF78" s="576"/>
      <c r="CG78" s="585"/>
      <c r="CH78" s="586"/>
      <c r="CI78" s="587"/>
      <c r="CJ78" s="587"/>
      <c r="CK78" s="587"/>
      <c r="CL78" s="588"/>
      <c r="CM78" s="586"/>
      <c r="CN78" s="587"/>
      <c r="CO78" s="587"/>
      <c r="CP78" s="587"/>
      <c r="CQ78" s="588"/>
      <c r="CR78" s="586"/>
      <c r="CS78" s="587"/>
      <c r="CT78" s="587"/>
      <c r="CU78" s="587"/>
      <c r="CV78" s="588"/>
      <c r="CW78" s="586"/>
      <c r="CX78" s="587"/>
      <c r="CY78" s="587"/>
      <c r="CZ78" s="587"/>
      <c r="DA78" s="588"/>
      <c r="DB78" s="586"/>
      <c r="DC78" s="587"/>
      <c r="DD78" s="587"/>
      <c r="DE78" s="587"/>
      <c r="DF78" s="588"/>
      <c r="DG78" s="586"/>
      <c r="DH78" s="587"/>
      <c r="DI78" s="587"/>
      <c r="DJ78" s="587"/>
      <c r="DK78" s="588"/>
      <c r="DL78" s="586"/>
      <c r="DM78" s="587"/>
      <c r="DN78" s="587"/>
      <c r="DO78" s="587"/>
      <c r="DP78" s="588"/>
      <c r="DQ78" s="586"/>
      <c r="DR78" s="587"/>
      <c r="DS78" s="587"/>
      <c r="DT78" s="587"/>
      <c r="DU78" s="588"/>
      <c r="DV78" s="575"/>
      <c r="DW78" s="576"/>
      <c r="DX78" s="576"/>
      <c r="DY78" s="576"/>
      <c r="DZ78" s="577"/>
      <c r="EA78" s="212"/>
    </row>
    <row r="79" spans="1:131" ht="26.25" customHeight="1" x14ac:dyDescent="0.2">
      <c r="A79" s="221">
        <v>12</v>
      </c>
      <c r="B79" s="604" t="s">
        <v>567</v>
      </c>
      <c r="C79" s="605"/>
      <c r="D79" s="605"/>
      <c r="E79" s="605"/>
      <c r="F79" s="605"/>
      <c r="G79" s="605"/>
      <c r="H79" s="605"/>
      <c r="I79" s="605"/>
      <c r="J79" s="605"/>
      <c r="K79" s="605"/>
      <c r="L79" s="605"/>
      <c r="M79" s="605"/>
      <c r="N79" s="605"/>
      <c r="O79" s="605"/>
      <c r="P79" s="606"/>
      <c r="Q79" s="607">
        <v>101</v>
      </c>
      <c r="R79" s="601"/>
      <c r="S79" s="601"/>
      <c r="T79" s="601"/>
      <c r="U79" s="601"/>
      <c r="V79" s="601">
        <v>91</v>
      </c>
      <c r="W79" s="601"/>
      <c r="X79" s="601"/>
      <c r="Y79" s="601"/>
      <c r="Z79" s="601"/>
      <c r="AA79" s="601">
        <v>11</v>
      </c>
      <c r="AB79" s="601"/>
      <c r="AC79" s="601"/>
      <c r="AD79" s="601"/>
      <c r="AE79" s="601"/>
      <c r="AF79" s="601">
        <v>11</v>
      </c>
      <c r="AG79" s="601"/>
      <c r="AH79" s="601"/>
      <c r="AI79" s="601"/>
      <c r="AJ79" s="601"/>
      <c r="AK79" s="601">
        <v>28</v>
      </c>
      <c r="AL79" s="601"/>
      <c r="AM79" s="601"/>
      <c r="AN79" s="601"/>
      <c r="AO79" s="601"/>
      <c r="AP79" s="601" t="s">
        <v>568</v>
      </c>
      <c r="AQ79" s="601"/>
      <c r="AR79" s="601"/>
      <c r="AS79" s="601"/>
      <c r="AT79" s="601"/>
      <c r="AU79" s="601" t="s">
        <v>568</v>
      </c>
      <c r="AV79" s="601"/>
      <c r="AW79" s="601"/>
      <c r="AX79" s="601"/>
      <c r="AY79" s="601"/>
      <c r="AZ79" s="602"/>
      <c r="BA79" s="602"/>
      <c r="BB79" s="602"/>
      <c r="BC79" s="602"/>
      <c r="BD79" s="603"/>
      <c r="BE79" s="224"/>
      <c r="BF79" s="224"/>
      <c r="BG79" s="224"/>
      <c r="BH79" s="224"/>
      <c r="BI79" s="224"/>
      <c r="BJ79" s="212"/>
      <c r="BK79" s="212"/>
      <c r="BL79" s="212"/>
      <c r="BM79" s="212"/>
      <c r="BN79" s="212"/>
      <c r="BO79" s="224"/>
      <c r="BP79" s="224"/>
      <c r="BQ79" s="221">
        <v>73</v>
      </c>
      <c r="BR79" s="226"/>
      <c r="BS79" s="575"/>
      <c r="BT79" s="576"/>
      <c r="BU79" s="576"/>
      <c r="BV79" s="576"/>
      <c r="BW79" s="576"/>
      <c r="BX79" s="576"/>
      <c r="BY79" s="576"/>
      <c r="BZ79" s="576"/>
      <c r="CA79" s="576"/>
      <c r="CB79" s="576"/>
      <c r="CC79" s="576"/>
      <c r="CD79" s="576"/>
      <c r="CE79" s="576"/>
      <c r="CF79" s="576"/>
      <c r="CG79" s="585"/>
      <c r="CH79" s="586"/>
      <c r="CI79" s="587"/>
      <c r="CJ79" s="587"/>
      <c r="CK79" s="587"/>
      <c r="CL79" s="588"/>
      <c r="CM79" s="586"/>
      <c r="CN79" s="587"/>
      <c r="CO79" s="587"/>
      <c r="CP79" s="587"/>
      <c r="CQ79" s="588"/>
      <c r="CR79" s="586"/>
      <c r="CS79" s="587"/>
      <c r="CT79" s="587"/>
      <c r="CU79" s="587"/>
      <c r="CV79" s="588"/>
      <c r="CW79" s="586"/>
      <c r="CX79" s="587"/>
      <c r="CY79" s="587"/>
      <c r="CZ79" s="587"/>
      <c r="DA79" s="588"/>
      <c r="DB79" s="586"/>
      <c r="DC79" s="587"/>
      <c r="DD79" s="587"/>
      <c r="DE79" s="587"/>
      <c r="DF79" s="588"/>
      <c r="DG79" s="586"/>
      <c r="DH79" s="587"/>
      <c r="DI79" s="587"/>
      <c r="DJ79" s="587"/>
      <c r="DK79" s="588"/>
      <c r="DL79" s="586"/>
      <c r="DM79" s="587"/>
      <c r="DN79" s="587"/>
      <c r="DO79" s="587"/>
      <c r="DP79" s="588"/>
      <c r="DQ79" s="586"/>
      <c r="DR79" s="587"/>
      <c r="DS79" s="587"/>
      <c r="DT79" s="587"/>
      <c r="DU79" s="588"/>
      <c r="DV79" s="575"/>
      <c r="DW79" s="576"/>
      <c r="DX79" s="576"/>
      <c r="DY79" s="576"/>
      <c r="DZ79" s="577"/>
      <c r="EA79" s="212"/>
    </row>
    <row r="80" spans="1:131" ht="26.25" customHeight="1" x14ac:dyDescent="0.2">
      <c r="A80" s="221">
        <v>13</v>
      </c>
      <c r="B80" s="604"/>
      <c r="C80" s="605"/>
      <c r="D80" s="605"/>
      <c r="E80" s="605"/>
      <c r="F80" s="605"/>
      <c r="G80" s="605"/>
      <c r="H80" s="605"/>
      <c r="I80" s="605"/>
      <c r="J80" s="605"/>
      <c r="K80" s="605"/>
      <c r="L80" s="605"/>
      <c r="M80" s="605"/>
      <c r="N80" s="605"/>
      <c r="O80" s="605"/>
      <c r="P80" s="606"/>
      <c r="Q80" s="607"/>
      <c r="R80" s="601"/>
      <c r="S80" s="601"/>
      <c r="T80" s="601"/>
      <c r="U80" s="601"/>
      <c r="V80" s="601"/>
      <c r="W80" s="601"/>
      <c r="X80" s="601"/>
      <c r="Y80" s="601"/>
      <c r="Z80" s="601"/>
      <c r="AA80" s="601"/>
      <c r="AB80" s="601"/>
      <c r="AC80" s="601"/>
      <c r="AD80" s="601"/>
      <c r="AE80" s="601"/>
      <c r="AF80" s="601"/>
      <c r="AG80" s="601"/>
      <c r="AH80" s="601"/>
      <c r="AI80" s="601"/>
      <c r="AJ80" s="601"/>
      <c r="AK80" s="601"/>
      <c r="AL80" s="601"/>
      <c r="AM80" s="601"/>
      <c r="AN80" s="601"/>
      <c r="AO80" s="601"/>
      <c r="AP80" s="601"/>
      <c r="AQ80" s="601"/>
      <c r="AR80" s="601"/>
      <c r="AS80" s="601"/>
      <c r="AT80" s="601"/>
      <c r="AU80" s="601"/>
      <c r="AV80" s="601"/>
      <c r="AW80" s="601"/>
      <c r="AX80" s="601"/>
      <c r="AY80" s="601"/>
      <c r="AZ80" s="602"/>
      <c r="BA80" s="602"/>
      <c r="BB80" s="602"/>
      <c r="BC80" s="602"/>
      <c r="BD80" s="603"/>
      <c r="BE80" s="224"/>
      <c r="BF80" s="224"/>
      <c r="BG80" s="224"/>
      <c r="BH80" s="224"/>
      <c r="BI80" s="224"/>
      <c r="BJ80" s="224"/>
      <c r="BK80" s="224"/>
      <c r="BL80" s="224"/>
      <c r="BM80" s="224"/>
      <c r="BN80" s="224"/>
      <c r="BO80" s="224"/>
      <c r="BP80" s="224"/>
      <c r="BQ80" s="221">
        <v>74</v>
      </c>
      <c r="BR80" s="226"/>
      <c r="BS80" s="575"/>
      <c r="BT80" s="576"/>
      <c r="BU80" s="576"/>
      <c r="BV80" s="576"/>
      <c r="BW80" s="576"/>
      <c r="BX80" s="576"/>
      <c r="BY80" s="576"/>
      <c r="BZ80" s="576"/>
      <c r="CA80" s="576"/>
      <c r="CB80" s="576"/>
      <c r="CC80" s="576"/>
      <c r="CD80" s="576"/>
      <c r="CE80" s="576"/>
      <c r="CF80" s="576"/>
      <c r="CG80" s="585"/>
      <c r="CH80" s="586"/>
      <c r="CI80" s="587"/>
      <c r="CJ80" s="587"/>
      <c r="CK80" s="587"/>
      <c r="CL80" s="588"/>
      <c r="CM80" s="586"/>
      <c r="CN80" s="587"/>
      <c r="CO80" s="587"/>
      <c r="CP80" s="587"/>
      <c r="CQ80" s="588"/>
      <c r="CR80" s="586"/>
      <c r="CS80" s="587"/>
      <c r="CT80" s="587"/>
      <c r="CU80" s="587"/>
      <c r="CV80" s="588"/>
      <c r="CW80" s="586"/>
      <c r="CX80" s="587"/>
      <c r="CY80" s="587"/>
      <c r="CZ80" s="587"/>
      <c r="DA80" s="588"/>
      <c r="DB80" s="586"/>
      <c r="DC80" s="587"/>
      <c r="DD80" s="587"/>
      <c r="DE80" s="587"/>
      <c r="DF80" s="588"/>
      <c r="DG80" s="586"/>
      <c r="DH80" s="587"/>
      <c r="DI80" s="587"/>
      <c r="DJ80" s="587"/>
      <c r="DK80" s="588"/>
      <c r="DL80" s="586"/>
      <c r="DM80" s="587"/>
      <c r="DN80" s="587"/>
      <c r="DO80" s="587"/>
      <c r="DP80" s="588"/>
      <c r="DQ80" s="586"/>
      <c r="DR80" s="587"/>
      <c r="DS80" s="587"/>
      <c r="DT80" s="587"/>
      <c r="DU80" s="588"/>
      <c r="DV80" s="575"/>
      <c r="DW80" s="576"/>
      <c r="DX80" s="576"/>
      <c r="DY80" s="576"/>
      <c r="DZ80" s="577"/>
      <c r="EA80" s="212"/>
    </row>
    <row r="81" spans="1:131" ht="26.25" customHeight="1" x14ac:dyDescent="0.2">
      <c r="A81" s="221">
        <v>14</v>
      </c>
      <c r="B81" s="604"/>
      <c r="C81" s="605"/>
      <c r="D81" s="605"/>
      <c r="E81" s="605"/>
      <c r="F81" s="605"/>
      <c r="G81" s="605"/>
      <c r="H81" s="605"/>
      <c r="I81" s="605"/>
      <c r="J81" s="605"/>
      <c r="K81" s="605"/>
      <c r="L81" s="605"/>
      <c r="M81" s="605"/>
      <c r="N81" s="605"/>
      <c r="O81" s="605"/>
      <c r="P81" s="606"/>
      <c r="Q81" s="607"/>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1"/>
      <c r="AZ81" s="602"/>
      <c r="BA81" s="602"/>
      <c r="BB81" s="602"/>
      <c r="BC81" s="602"/>
      <c r="BD81" s="603"/>
      <c r="BE81" s="224"/>
      <c r="BF81" s="224"/>
      <c r="BG81" s="224"/>
      <c r="BH81" s="224"/>
      <c r="BI81" s="224"/>
      <c r="BJ81" s="224"/>
      <c r="BK81" s="224"/>
      <c r="BL81" s="224"/>
      <c r="BM81" s="224"/>
      <c r="BN81" s="224"/>
      <c r="BO81" s="224"/>
      <c r="BP81" s="224"/>
      <c r="BQ81" s="221">
        <v>75</v>
      </c>
      <c r="BR81" s="226"/>
      <c r="BS81" s="575"/>
      <c r="BT81" s="576"/>
      <c r="BU81" s="576"/>
      <c r="BV81" s="576"/>
      <c r="BW81" s="576"/>
      <c r="BX81" s="576"/>
      <c r="BY81" s="576"/>
      <c r="BZ81" s="576"/>
      <c r="CA81" s="576"/>
      <c r="CB81" s="576"/>
      <c r="CC81" s="576"/>
      <c r="CD81" s="576"/>
      <c r="CE81" s="576"/>
      <c r="CF81" s="576"/>
      <c r="CG81" s="585"/>
      <c r="CH81" s="586"/>
      <c r="CI81" s="587"/>
      <c r="CJ81" s="587"/>
      <c r="CK81" s="587"/>
      <c r="CL81" s="588"/>
      <c r="CM81" s="586"/>
      <c r="CN81" s="587"/>
      <c r="CO81" s="587"/>
      <c r="CP81" s="587"/>
      <c r="CQ81" s="588"/>
      <c r="CR81" s="586"/>
      <c r="CS81" s="587"/>
      <c r="CT81" s="587"/>
      <c r="CU81" s="587"/>
      <c r="CV81" s="588"/>
      <c r="CW81" s="586"/>
      <c r="CX81" s="587"/>
      <c r="CY81" s="587"/>
      <c r="CZ81" s="587"/>
      <c r="DA81" s="588"/>
      <c r="DB81" s="586"/>
      <c r="DC81" s="587"/>
      <c r="DD81" s="587"/>
      <c r="DE81" s="587"/>
      <c r="DF81" s="588"/>
      <c r="DG81" s="586"/>
      <c r="DH81" s="587"/>
      <c r="DI81" s="587"/>
      <c r="DJ81" s="587"/>
      <c r="DK81" s="588"/>
      <c r="DL81" s="586"/>
      <c r="DM81" s="587"/>
      <c r="DN81" s="587"/>
      <c r="DO81" s="587"/>
      <c r="DP81" s="588"/>
      <c r="DQ81" s="586"/>
      <c r="DR81" s="587"/>
      <c r="DS81" s="587"/>
      <c r="DT81" s="587"/>
      <c r="DU81" s="588"/>
      <c r="DV81" s="575"/>
      <c r="DW81" s="576"/>
      <c r="DX81" s="576"/>
      <c r="DY81" s="576"/>
      <c r="DZ81" s="577"/>
      <c r="EA81" s="212"/>
    </row>
    <row r="82" spans="1:131" ht="26.25" customHeight="1" x14ac:dyDescent="0.2">
      <c r="A82" s="221">
        <v>15</v>
      </c>
      <c r="B82" s="604"/>
      <c r="C82" s="605"/>
      <c r="D82" s="605"/>
      <c r="E82" s="605"/>
      <c r="F82" s="605"/>
      <c r="G82" s="605"/>
      <c r="H82" s="605"/>
      <c r="I82" s="605"/>
      <c r="J82" s="605"/>
      <c r="K82" s="605"/>
      <c r="L82" s="605"/>
      <c r="M82" s="605"/>
      <c r="N82" s="605"/>
      <c r="O82" s="605"/>
      <c r="P82" s="606"/>
      <c r="Q82" s="607"/>
      <c r="R82" s="601"/>
      <c r="S82" s="601"/>
      <c r="T82" s="601"/>
      <c r="U82" s="601"/>
      <c r="V82" s="601"/>
      <c r="W82" s="601"/>
      <c r="X82" s="601"/>
      <c r="Y82" s="601"/>
      <c r="Z82" s="601"/>
      <c r="AA82" s="601"/>
      <c r="AB82" s="601"/>
      <c r="AC82" s="601"/>
      <c r="AD82" s="601"/>
      <c r="AE82" s="601"/>
      <c r="AF82" s="601"/>
      <c r="AG82" s="601"/>
      <c r="AH82" s="601"/>
      <c r="AI82" s="601"/>
      <c r="AJ82" s="601"/>
      <c r="AK82" s="601"/>
      <c r="AL82" s="601"/>
      <c r="AM82" s="601"/>
      <c r="AN82" s="601"/>
      <c r="AO82" s="601"/>
      <c r="AP82" s="601"/>
      <c r="AQ82" s="601"/>
      <c r="AR82" s="601"/>
      <c r="AS82" s="601"/>
      <c r="AT82" s="601"/>
      <c r="AU82" s="601"/>
      <c r="AV82" s="601"/>
      <c r="AW82" s="601"/>
      <c r="AX82" s="601"/>
      <c r="AY82" s="601"/>
      <c r="AZ82" s="602"/>
      <c r="BA82" s="602"/>
      <c r="BB82" s="602"/>
      <c r="BC82" s="602"/>
      <c r="BD82" s="603"/>
      <c r="BE82" s="224"/>
      <c r="BF82" s="224"/>
      <c r="BG82" s="224"/>
      <c r="BH82" s="224"/>
      <c r="BI82" s="224"/>
      <c r="BJ82" s="224"/>
      <c r="BK82" s="224"/>
      <c r="BL82" s="224"/>
      <c r="BM82" s="224"/>
      <c r="BN82" s="224"/>
      <c r="BO82" s="224"/>
      <c r="BP82" s="224"/>
      <c r="BQ82" s="221">
        <v>76</v>
      </c>
      <c r="BR82" s="226"/>
      <c r="BS82" s="575"/>
      <c r="BT82" s="576"/>
      <c r="BU82" s="576"/>
      <c r="BV82" s="576"/>
      <c r="BW82" s="576"/>
      <c r="BX82" s="576"/>
      <c r="BY82" s="576"/>
      <c r="BZ82" s="576"/>
      <c r="CA82" s="576"/>
      <c r="CB82" s="576"/>
      <c r="CC82" s="576"/>
      <c r="CD82" s="576"/>
      <c r="CE82" s="576"/>
      <c r="CF82" s="576"/>
      <c r="CG82" s="585"/>
      <c r="CH82" s="586"/>
      <c r="CI82" s="587"/>
      <c r="CJ82" s="587"/>
      <c r="CK82" s="587"/>
      <c r="CL82" s="588"/>
      <c r="CM82" s="586"/>
      <c r="CN82" s="587"/>
      <c r="CO82" s="587"/>
      <c r="CP82" s="587"/>
      <c r="CQ82" s="588"/>
      <c r="CR82" s="586"/>
      <c r="CS82" s="587"/>
      <c r="CT82" s="587"/>
      <c r="CU82" s="587"/>
      <c r="CV82" s="588"/>
      <c r="CW82" s="586"/>
      <c r="CX82" s="587"/>
      <c r="CY82" s="587"/>
      <c r="CZ82" s="587"/>
      <c r="DA82" s="588"/>
      <c r="DB82" s="586"/>
      <c r="DC82" s="587"/>
      <c r="DD82" s="587"/>
      <c r="DE82" s="587"/>
      <c r="DF82" s="588"/>
      <c r="DG82" s="586"/>
      <c r="DH82" s="587"/>
      <c r="DI82" s="587"/>
      <c r="DJ82" s="587"/>
      <c r="DK82" s="588"/>
      <c r="DL82" s="586"/>
      <c r="DM82" s="587"/>
      <c r="DN82" s="587"/>
      <c r="DO82" s="587"/>
      <c r="DP82" s="588"/>
      <c r="DQ82" s="586"/>
      <c r="DR82" s="587"/>
      <c r="DS82" s="587"/>
      <c r="DT82" s="587"/>
      <c r="DU82" s="588"/>
      <c r="DV82" s="575"/>
      <c r="DW82" s="576"/>
      <c r="DX82" s="576"/>
      <c r="DY82" s="576"/>
      <c r="DZ82" s="577"/>
      <c r="EA82" s="212"/>
    </row>
    <row r="83" spans="1:131" ht="26.25" customHeight="1" x14ac:dyDescent="0.2">
      <c r="A83" s="221">
        <v>16</v>
      </c>
      <c r="B83" s="604"/>
      <c r="C83" s="605"/>
      <c r="D83" s="605"/>
      <c r="E83" s="605"/>
      <c r="F83" s="605"/>
      <c r="G83" s="605"/>
      <c r="H83" s="605"/>
      <c r="I83" s="605"/>
      <c r="J83" s="605"/>
      <c r="K83" s="605"/>
      <c r="L83" s="605"/>
      <c r="M83" s="605"/>
      <c r="N83" s="605"/>
      <c r="O83" s="605"/>
      <c r="P83" s="606"/>
      <c r="Q83" s="607"/>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1"/>
      <c r="AP83" s="601"/>
      <c r="AQ83" s="601"/>
      <c r="AR83" s="601"/>
      <c r="AS83" s="601"/>
      <c r="AT83" s="601"/>
      <c r="AU83" s="601"/>
      <c r="AV83" s="601"/>
      <c r="AW83" s="601"/>
      <c r="AX83" s="601"/>
      <c r="AY83" s="601"/>
      <c r="AZ83" s="602"/>
      <c r="BA83" s="602"/>
      <c r="BB83" s="602"/>
      <c r="BC83" s="602"/>
      <c r="BD83" s="603"/>
      <c r="BE83" s="224"/>
      <c r="BF83" s="224"/>
      <c r="BG83" s="224"/>
      <c r="BH83" s="224"/>
      <c r="BI83" s="224"/>
      <c r="BJ83" s="224"/>
      <c r="BK83" s="224"/>
      <c r="BL83" s="224"/>
      <c r="BM83" s="224"/>
      <c r="BN83" s="224"/>
      <c r="BO83" s="224"/>
      <c r="BP83" s="224"/>
      <c r="BQ83" s="221">
        <v>77</v>
      </c>
      <c r="BR83" s="226"/>
      <c r="BS83" s="575"/>
      <c r="BT83" s="576"/>
      <c r="BU83" s="576"/>
      <c r="BV83" s="576"/>
      <c r="BW83" s="576"/>
      <c r="BX83" s="576"/>
      <c r="BY83" s="576"/>
      <c r="BZ83" s="576"/>
      <c r="CA83" s="576"/>
      <c r="CB83" s="576"/>
      <c r="CC83" s="576"/>
      <c r="CD83" s="576"/>
      <c r="CE83" s="576"/>
      <c r="CF83" s="576"/>
      <c r="CG83" s="585"/>
      <c r="CH83" s="586"/>
      <c r="CI83" s="587"/>
      <c r="CJ83" s="587"/>
      <c r="CK83" s="587"/>
      <c r="CL83" s="588"/>
      <c r="CM83" s="586"/>
      <c r="CN83" s="587"/>
      <c r="CO83" s="587"/>
      <c r="CP83" s="587"/>
      <c r="CQ83" s="588"/>
      <c r="CR83" s="586"/>
      <c r="CS83" s="587"/>
      <c r="CT83" s="587"/>
      <c r="CU83" s="587"/>
      <c r="CV83" s="588"/>
      <c r="CW83" s="586"/>
      <c r="CX83" s="587"/>
      <c r="CY83" s="587"/>
      <c r="CZ83" s="587"/>
      <c r="DA83" s="588"/>
      <c r="DB83" s="586"/>
      <c r="DC83" s="587"/>
      <c r="DD83" s="587"/>
      <c r="DE83" s="587"/>
      <c r="DF83" s="588"/>
      <c r="DG83" s="586"/>
      <c r="DH83" s="587"/>
      <c r="DI83" s="587"/>
      <c r="DJ83" s="587"/>
      <c r="DK83" s="588"/>
      <c r="DL83" s="586"/>
      <c r="DM83" s="587"/>
      <c r="DN83" s="587"/>
      <c r="DO83" s="587"/>
      <c r="DP83" s="588"/>
      <c r="DQ83" s="586"/>
      <c r="DR83" s="587"/>
      <c r="DS83" s="587"/>
      <c r="DT83" s="587"/>
      <c r="DU83" s="588"/>
      <c r="DV83" s="575"/>
      <c r="DW83" s="576"/>
      <c r="DX83" s="576"/>
      <c r="DY83" s="576"/>
      <c r="DZ83" s="577"/>
      <c r="EA83" s="212"/>
    </row>
    <row r="84" spans="1:131" ht="26.25" customHeight="1" x14ac:dyDescent="0.2">
      <c r="A84" s="221">
        <v>17</v>
      </c>
      <c r="B84" s="604"/>
      <c r="C84" s="605"/>
      <c r="D84" s="605"/>
      <c r="E84" s="605"/>
      <c r="F84" s="605"/>
      <c r="G84" s="605"/>
      <c r="H84" s="605"/>
      <c r="I84" s="605"/>
      <c r="J84" s="605"/>
      <c r="K84" s="605"/>
      <c r="L84" s="605"/>
      <c r="M84" s="605"/>
      <c r="N84" s="605"/>
      <c r="O84" s="605"/>
      <c r="P84" s="606"/>
      <c r="Q84" s="607"/>
      <c r="R84" s="601"/>
      <c r="S84" s="601"/>
      <c r="T84" s="601"/>
      <c r="U84" s="601"/>
      <c r="V84" s="601"/>
      <c r="W84" s="601"/>
      <c r="X84" s="601"/>
      <c r="Y84" s="601"/>
      <c r="Z84" s="601"/>
      <c r="AA84" s="601"/>
      <c r="AB84" s="601"/>
      <c r="AC84" s="601"/>
      <c r="AD84" s="601"/>
      <c r="AE84" s="601"/>
      <c r="AF84" s="601"/>
      <c r="AG84" s="601"/>
      <c r="AH84" s="601"/>
      <c r="AI84" s="601"/>
      <c r="AJ84" s="601"/>
      <c r="AK84" s="601"/>
      <c r="AL84" s="601"/>
      <c r="AM84" s="601"/>
      <c r="AN84" s="601"/>
      <c r="AO84" s="601"/>
      <c r="AP84" s="601"/>
      <c r="AQ84" s="601"/>
      <c r="AR84" s="601"/>
      <c r="AS84" s="601"/>
      <c r="AT84" s="601"/>
      <c r="AU84" s="601"/>
      <c r="AV84" s="601"/>
      <c r="AW84" s="601"/>
      <c r="AX84" s="601"/>
      <c r="AY84" s="601"/>
      <c r="AZ84" s="602"/>
      <c r="BA84" s="602"/>
      <c r="BB84" s="602"/>
      <c r="BC84" s="602"/>
      <c r="BD84" s="603"/>
      <c r="BE84" s="224"/>
      <c r="BF84" s="224"/>
      <c r="BG84" s="224"/>
      <c r="BH84" s="224"/>
      <c r="BI84" s="224"/>
      <c r="BJ84" s="224"/>
      <c r="BK84" s="224"/>
      <c r="BL84" s="224"/>
      <c r="BM84" s="224"/>
      <c r="BN84" s="224"/>
      <c r="BO84" s="224"/>
      <c r="BP84" s="224"/>
      <c r="BQ84" s="221">
        <v>78</v>
      </c>
      <c r="BR84" s="226"/>
      <c r="BS84" s="575"/>
      <c r="BT84" s="576"/>
      <c r="BU84" s="576"/>
      <c r="BV84" s="576"/>
      <c r="BW84" s="576"/>
      <c r="BX84" s="576"/>
      <c r="BY84" s="576"/>
      <c r="BZ84" s="576"/>
      <c r="CA84" s="576"/>
      <c r="CB84" s="576"/>
      <c r="CC84" s="576"/>
      <c r="CD84" s="576"/>
      <c r="CE84" s="576"/>
      <c r="CF84" s="576"/>
      <c r="CG84" s="585"/>
      <c r="CH84" s="586"/>
      <c r="CI84" s="587"/>
      <c r="CJ84" s="587"/>
      <c r="CK84" s="587"/>
      <c r="CL84" s="588"/>
      <c r="CM84" s="586"/>
      <c r="CN84" s="587"/>
      <c r="CO84" s="587"/>
      <c r="CP84" s="587"/>
      <c r="CQ84" s="588"/>
      <c r="CR84" s="586"/>
      <c r="CS84" s="587"/>
      <c r="CT84" s="587"/>
      <c r="CU84" s="587"/>
      <c r="CV84" s="588"/>
      <c r="CW84" s="586"/>
      <c r="CX84" s="587"/>
      <c r="CY84" s="587"/>
      <c r="CZ84" s="587"/>
      <c r="DA84" s="588"/>
      <c r="DB84" s="586"/>
      <c r="DC84" s="587"/>
      <c r="DD84" s="587"/>
      <c r="DE84" s="587"/>
      <c r="DF84" s="588"/>
      <c r="DG84" s="586"/>
      <c r="DH84" s="587"/>
      <c r="DI84" s="587"/>
      <c r="DJ84" s="587"/>
      <c r="DK84" s="588"/>
      <c r="DL84" s="586"/>
      <c r="DM84" s="587"/>
      <c r="DN84" s="587"/>
      <c r="DO84" s="587"/>
      <c r="DP84" s="588"/>
      <c r="DQ84" s="586"/>
      <c r="DR84" s="587"/>
      <c r="DS84" s="587"/>
      <c r="DT84" s="587"/>
      <c r="DU84" s="588"/>
      <c r="DV84" s="575"/>
      <c r="DW84" s="576"/>
      <c r="DX84" s="576"/>
      <c r="DY84" s="576"/>
      <c r="DZ84" s="577"/>
      <c r="EA84" s="212"/>
    </row>
    <row r="85" spans="1:131" ht="26.25" customHeight="1" x14ac:dyDescent="0.2">
      <c r="A85" s="221">
        <v>18</v>
      </c>
      <c r="B85" s="604"/>
      <c r="C85" s="605"/>
      <c r="D85" s="605"/>
      <c r="E85" s="605"/>
      <c r="F85" s="605"/>
      <c r="G85" s="605"/>
      <c r="H85" s="605"/>
      <c r="I85" s="605"/>
      <c r="J85" s="605"/>
      <c r="K85" s="605"/>
      <c r="L85" s="605"/>
      <c r="M85" s="605"/>
      <c r="N85" s="605"/>
      <c r="O85" s="605"/>
      <c r="P85" s="606"/>
      <c r="Q85" s="607"/>
      <c r="R85" s="601"/>
      <c r="S85" s="601"/>
      <c r="T85" s="601"/>
      <c r="U85" s="601"/>
      <c r="V85" s="601"/>
      <c r="W85" s="601"/>
      <c r="X85" s="601"/>
      <c r="Y85" s="601"/>
      <c r="Z85" s="601"/>
      <c r="AA85" s="601"/>
      <c r="AB85" s="601"/>
      <c r="AC85" s="601"/>
      <c r="AD85" s="601"/>
      <c r="AE85" s="601"/>
      <c r="AF85" s="601"/>
      <c r="AG85" s="601"/>
      <c r="AH85" s="601"/>
      <c r="AI85" s="601"/>
      <c r="AJ85" s="601"/>
      <c r="AK85" s="601"/>
      <c r="AL85" s="601"/>
      <c r="AM85" s="601"/>
      <c r="AN85" s="601"/>
      <c r="AO85" s="601"/>
      <c r="AP85" s="601"/>
      <c r="AQ85" s="601"/>
      <c r="AR85" s="601"/>
      <c r="AS85" s="601"/>
      <c r="AT85" s="601"/>
      <c r="AU85" s="601"/>
      <c r="AV85" s="601"/>
      <c r="AW85" s="601"/>
      <c r="AX85" s="601"/>
      <c r="AY85" s="601"/>
      <c r="AZ85" s="602"/>
      <c r="BA85" s="602"/>
      <c r="BB85" s="602"/>
      <c r="BC85" s="602"/>
      <c r="BD85" s="603"/>
      <c r="BE85" s="224"/>
      <c r="BF85" s="224"/>
      <c r="BG85" s="224"/>
      <c r="BH85" s="224"/>
      <c r="BI85" s="224"/>
      <c r="BJ85" s="224"/>
      <c r="BK85" s="224"/>
      <c r="BL85" s="224"/>
      <c r="BM85" s="224"/>
      <c r="BN85" s="224"/>
      <c r="BO85" s="224"/>
      <c r="BP85" s="224"/>
      <c r="BQ85" s="221">
        <v>79</v>
      </c>
      <c r="BR85" s="226"/>
      <c r="BS85" s="575"/>
      <c r="BT85" s="576"/>
      <c r="BU85" s="576"/>
      <c r="BV85" s="576"/>
      <c r="BW85" s="576"/>
      <c r="BX85" s="576"/>
      <c r="BY85" s="576"/>
      <c r="BZ85" s="576"/>
      <c r="CA85" s="576"/>
      <c r="CB85" s="576"/>
      <c r="CC85" s="576"/>
      <c r="CD85" s="576"/>
      <c r="CE85" s="576"/>
      <c r="CF85" s="576"/>
      <c r="CG85" s="585"/>
      <c r="CH85" s="586"/>
      <c r="CI85" s="587"/>
      <c r="CJ85" s="587"/>
      <c r="CK85" s="587"/>
      <c r="CL85" s="588"/>
      <c r="CM85" s="586"/>
      <c r="CN85" s="587"/>
      <c r="CO85" s="587"/>
      <c r="CP85" s="587"/>
      <c r="CQ85" s="588"/>
      <c r="CR85" s="586"/>
      <c r="CS85" s="587"/>
      <c r="CT85" s="587"/>
      <c r="CU85" s="587"/>
      <c r="CV85" s="588"/>
      <c r="CW85" s="586"/>
      <c r="CX85" s="587"/>
      <c r="CY85" s="587"/>
      <c r="CZ85" s="587"/>
      <c r="DA85" s="588"/>
      <c r="DB85" s="586"/>
      <c r="DC85" s="587"/>
      <c r="DD85" s="587"/>
      <c r="DE85" s="587"/>
      <c r="DF85" s="588"/>
      <c r="DG85" s="586"/>
      <c r="DH85" s="587"/>
      <c r="DI85" s="587"/>
      <c r="DJ85" s="587"/>
      <c r="DK85" s="588"/>
      <c r="DL85" s="586"/>
      <c r="DM85" s="587"/>
      <c r="DN85" s="587"/>
      <c r="DO85" s="587"/>
      <c r="DP85" s="588"/>
      <c r="DQ85" s="586"/>
      <c r="DR85" s="587"/>
      <c r="DS85" s="587"/>
      <c r="DT85" s="587"/>
      <c r="DU85" s="588"/>
      <c r="DV85" s="575"/>
      <c r="DW85" s="576"/>
      <c r="DX85" s="576"/>
      <c r="DY85" s="576"/>
      <c r="DZ85" s="577"/>
      <c r="EA85" s="212"/>
    </row>
    <row r="86" spans="1:131" ht="26.25" customHeight="1" x14ac:dyDescent="0.2">
      <c r="A86" s="221">
        <v>19</v>
      </c>
      <c r="B86" s="604"/>
      <c r="C86" s="605"/>
      <c r="D86" s="605"/>
      <c r="E86" s="605"/>
      <c r="F86" s="605"/>
      <c r="G86" s="605"/>
      <c r="H86" s="605"/>
      <c r="I86" s="605"/>
      <c r="J86" s="605"/>
      <c r="K86" s="605"/>
      <c r="L86" s="605"/>
      <c r="M86" s="605"/>
      <c r="N86" s="605"/>
      <c r="O86" s="605"/>
      <c r="P86" s="606"/>
      <c r="Q86" s="607"/>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1"/>
      <c r="AY86" s="601"/>
      <c r="AZ86" s="602"/>
      <c r="BA86" s="602"/>
      <c r="BB86" s="602"/>
      <c r="BC86" s="602"/>
      <c r="BD86" s="603"/>
      <c r="BE86" s="224"/>
      <c r="BF86" s="224"/>
      <c r="BG86" s="224"/>
      <c r="BH86" s="224"/>
      <c r="BI86" s="224"/>
      <c r="BJ86" s="224"/>
      <c r="BK86" s="224"/>
      <c r="BL86" s="224"/>
      <c r="BM86" s="224"/>
      <c r="BN86" s="224"/>
      <c r="BO86" s="224"/>
      <c r="BP86" s="224"/>
      <c r="BQ86" s="221">
        <v>80</v>
      </c>
      <c r="BR86" s="226"/>
      <c r="BS86" s="575"/>
      <c r="BT86" s="576"/>
      <c r="BU86" s="576"/>
      <c r="BV86" s="576"/>
      <c r="BW86" s="576"/>
      <c r="BX86" s="576"/>
      <c r="BY86" s="576"/>
      <c r="BZ86" s="576"/>
      <c r="CA86" s="576"/>
      <c r="CB86" s="576"/>
      <c r="CC86" s="576"/>
      <c r="CD86" s="576"/>
      <c r="CE86" s="576"/>
      <c r="CF86" s="576"/>
      <c r="CG86" s="585"/>
      <c r="CH86" s="586"/>
      <c r="CI86" s="587"/>
      <c r="CJ86" s="587"/>
      <c r="CK86" s="587"/>
      <c r="CL86" s="588"/>
      <c r="CM86" s="586"/>
      <c r="CN86" s="587"/>
      <c r="CO86" s="587"/>
      <c r="CP86" s="587"/>
      <c r="CQ86" s="588"/>
      <c r="CR86" s="586"/>
      <c r="CS86" s="587"/>
      <c r="CT86" s="587"/>
      <c r="CU86" s="587"/>
      <c r="CV86" s="588"/>
      <c r="CW86" s="586"/>
      <c r="CX86" s="587"/>
      <c r="CY86" s="587"/>
      <c r="CZ86" s="587"/>
      <c r="DA86" s="588"/>
      <c r="DB86" s="586"/>
      <c r="DC86" s="587"/>
      <c r="DD86" s="587"/>
      <c r="DE86" s="587"/>
      <c r="DF86" s="588"/>
      <c r="DG86" s="586"/>
      <c r="DH86" s="587"/>
      <c r="DI86" s="587"/>
      <c r="DJ86" s="587"/>
      <c r="DK86" s="588"/>
      <c r="DL86" s="586"/>
      <c r="DM86" s="587"/>
      <c r="DN86" s="587"/>
      <c r="DO86" s="587"/>
      <c r="DP86" s="588"/>
      <c r="DQ86" s="586"/>
      <c r="DR86" s="587"/>
      <c r="DS86" s="587"/>
      <c r="DT86" s="587"/>
      <c r="DU86" s="588"/>
      <c r="DV86" s="575"/>
      <c r="DW86" s="576"/>
      <c r="DX86" s="576"/>
      <c r="DY86" s="576"/>
      <c r="DZ86" s="577"/>
      <c r="EA86" s="212"/>
    </row>
    <row r="87" spans="1:131" ht="26.25" customHeight="1" x14ac:dyDescent="0.2">
      <c r="A87" s="227">
        <v>20</v>
      </c>
      <c r="B87" s="594"/>
      <c r="C87" s="595"/>
      <c r="D87" s="595"/>
      <c r="E87" s="595"/>
      <c r="F87" s="595"/>
      <c r="G87" s="595"/>
      <c r="H87" s="595"/>
      <c r="I87" s="595"/>
      <c r="J87" s="595"/>
      <c r="K87" s="595"/>
      <c r="L87" s="595"/>
      <c r="M87" s="595"/>
      <c r="N87" s="595"/>
      <c r="O87" s="595"/>
      <c r="P87" s="596"/>
      <c r="Q87" s="597"/>
      <c r="R87" s="598"/>
      <c r="S87" s="598"/>
      <c r="T87" s="598"/>
      <c r="U87" s="598"/>
      <c r="V87" s="598"/>
      <c r="W87" s="598"/>
      <c r="X87" s="598"/>
      <c r="Y87" s="598"/>
      <c r="Z87" s="598"/>
      <c r="AA87" s="598"/>
      <c r="AB87" s="598"/>
      <c r="AC87" s="598"/>
      <c r="AD87" s="598"/>
      <c r="AE87" s="598"/>
      <c r="AF87" s="598"/>
      <c r="AG87" s="598"/>
      <c r="AH87" s="598"/>
      <c r="AI87" s="598"/>
      <c r="AJ87" s="598"/>
      <c r="AK87" s="598"/>
      <c r="AL87" s="598"/>
      <c r="AM87" s="598"/>
      <c r="AN87" s="598"/>
      <c r="AO87" s="598"/>
      <c r="AP87" s="598"/>
      <c r="AQ87" s="598"/>
      <c r="AR87" s="598"/>
      <c r="AS87" s="598"/>
      <c r="AT87" s="598"/>
      <c r="AU87" s="598"/>
      <c r="AV87" s="598"/>
      <c r="AW87" s="598"/>
      <c r="AX87" s="598"/>
      <c r="AY87" s="598"/>
      <c r="AZ87" s="599"/>
      <c r="BA87" s="599"/>
      <c r="BB87" s="599"/>
      <c r="BC87" s="599"/>
      <c r="BD87" s="600"/>
      <c r="BE87" s="224"/>
      <c r="BF87" s="224"/>
      <c r="BG87" s="224"/>
      <c r="BH87" s="224"/>
      <c r="BI87" s="224"/>
      <c r="BJ87" s="224"/>
      <c r="BK87" s="224"/>
      <c r="BL87" s="224"/>
      <c r="BM87" s="224"/>
      <c r="BN87" s="224"/>
      <c r="BO87" s="224"/>
      <c r="BP87" s="224"/>
      <c r="BQ87" s="221">
        <v>81</v>
      </c>
      <c r="BR87" s="226"/>
      <c r="BS87" s="575"/>
      <c r="BT87" s="576"/>
      <c r="BU87" s="576"/>
      <c r="BV87" s="576"/>
      <c r="BW87" s="576"/>
      <c r="BX87" s="576"/>
      <c r="BY87" s="576"/>
      <c r="BZ87" s="576"/>
      <c r="CA87" s="576"/>
      <c r="CB87" s="576"/>
      <c r="CC87" s="576"/>
      <c r="CD87" s="576"/>
      <c r="CE87" s="576"/>
      <c r="CF87" s="576"/>
      <c r="CG87" s="585"/>
      <c r="CH87" s="586"/>
      <c r="CI87" s="587"/>
      <c r="CJ87" s="587"/>
      <c r="CK87" s="587"/>
      <c r="CL87" s="588"/>
      <c r="CM87" s="586"/>
      <c r="CN87" s="587"/>
      <c r="CO87" s="587"/>
      <c r="CP87" s="587"/>
      <c r="CQ87" s="588"/>
      <c r="CR87" s="586"/>
      <c r="CS87" s="587"/>
      <c r="CT87" s="587"/>
      <c r="CU87" s="587"/>
      <c r="CV87" s="588"/>
      <c r="CW87" s="586"/>
      <c r="CX87" s="587"/>
      <c r="CY87" s="587"/>
      <c r="CZ87" s="587"/>
      <c r="DA87" s="588"/>
      <c r="DB87" s="586"/>
      <c r="DC87" s="587"/>
      <c r="DD87" s="587"/>
      <c r="DE87" s="587"/>
      <c r="DF87" s="588"/>
      <c r="DG87" s="586"/>
      <c r="DH87" s="587"/>
      <c r="DI87" s="587"/>
      <c r="DJ87" s="587"/>
      <c r="DK87" s="588"/>
      <c r="DL87" s="586"/>
      <c r="DM87" s="587"/>
      <c r="DN87" s="587"/>
      <c r="DO87" s="587"/>
      <c r="DP87" s="588"/>
      <c r="DQ87" s="586"/>
      <c r="DR87" s="587"/>
      <c r="DS87" s="587"/>
      <c r="DT87" s="587"/>
      <c r="DU87" s="588"/>
      <c r="DV87" s="575"/>
      <c r="DW87" s="576"/>
      <c r="DX87" s="576"/>
      <c r="DY87" s="576"/>
      <c r="DZ87" s="577"/>
      <c r="EA87" s="212"/>
    </row>
    <row r="88" spans="1:131" ht="26.25" customHeight="1" thickBot="1" x14ac:dyDescent="0.25">
      <c r="A88" s="223" t="s">
        <v>378</v>
      </c>
      <c r="B88" s="567" t="s">
        <v>407</v>
      </c>
      <c r="C88" s="568"/>
      <c r="D88" s="568"/>
      <c r="E88" s="568"/>
      <c r="F88" s="568"/>
      <c r="G88" s="568"/>
      <c r="H88" s="568"/>
      <c r="I88" s="568"/>
      <c r="J88" s="568"/>
      <c r="K88" s="568"/>
      <c r="L88" s="568"/>
      <c r="M88" s="568"/>
      <c r="N88" s="568"/>
      <c r="O88" s="568"/>
      <c r="P88" s="578"/>
      <c r="Q88" s="592"/>
      <c r="R88" s="593"/>
      <c r="S88" s="593"/>
      <c r="T88" s="593"/>
      <c r="U88" s="593"/>
      <c r="V88" s="593"/>
      <c r="W88" s="593"/>
      <c r="X88" s="593"/>
      <c r="Y88" s="593"/>
      <c r="Z88" s="593"/>
      <c r="AA88" s="593"/>
      <c r="AB88" s="593"/>
      <c r="AC88" s="593"/>
      <c r="AD88" s="593"/>
      <c r="AE88" s="593"/>
      <c r="AF88" s="589">
        <f>SUM(AF68:AJ79)</f>
        <v>6553</v>
      </c>
      <c r="AG88" s="589"/>
      <c r="AH88" s="589"/>
      <c r="AI88" s="589"/>
      <c r="AJ88" s="589"/>
      <c r="AK88" s="593"/>
      <c r="AL88" s="593"/>
      <c r="AM88" s="593"/>
      <c r="AN88" s="593"/>
      <c r="AO88" s="593"/>
      <c r="AP88" s="589">
        <f t="shared" ref="AP88" si="0">SUM(AP68:AT79)</f>
        <v>13755</v>
      </c>
      <c r="AQ88" s="589"/>
      <c r="AR88" s="589"/>
      <c r="AS88" s="589"/>
      <c r="AT88" s="589"/>
      <c r="AU88" s="589">
        <f t="shared" ref="AU88" si="1">SUM(AU68:AY79)</f>
        <v>0</v>
      </c>
      <c r="AV88" s="589"/>
      <c r="AW88" s="589"/>
      <c r="AX88" s="589"/>
      <c r="AY88" s="589"/>
      <c r="AZ88" s="590"/>
      <c r="BA88" s="590"/>
      <c r="BB88" s="590"/>
      <c r="BC88" s="590"/>
      <c r="BD88" s="591"/>
      <c r="BE88" s="224"/>
      <c r="BF88" s="224"/>
      <c r="BG88" s="224"/>
      <c r="BH88" s="224"/>
      <c r="BI88" s="224"/>
      <c r="BJ88" s="224"/>
      <c r="BK88" s="224"/>
      <c r="BL88" s="224"/>
      <c r="BM88" s="224"/>
      <c r="BN88" s="224"/>
      <c r="BO88" s="224"/>
      <c r="BP88" s="224"/>
      <c r="BQ88" s="221">
        <v>82</v>
      </c>
      <c r="BR88" s="226"/>
      <c r="BS88" s="575"/>
      <c r="BT88" s="576"/>
      <c r="BU88" s="576"/>
      <c r="BV88" s="576"/>
      <c r="BW88" s="576"/>
      <c r="BX88" s="576"/>
      <c r="BY88" s="576"/>
      <c r="BZ88" s="576"/>
      <c r="CA88" s="576"/>
      <c r="CB88" s="576"/>
      <c r="CC88" s="576"/>
      <c r="CD88" s="576"/>
      <c r="CE88" s="576"/>
      <c r="CF88" s="576"/>
      <c r="CG88" s="585"/>
      <c r="CH88" s="586"/>
      <c r="CI88" s="587"/>
      <c r="CJ88" s="587"/>
      <c r="CK88" s="587"/>
      <c r="CL88" s="588"/>
      <c r="CM88" s="586"/>
      <c r="CN88" s="587"/>
      <c r="CO88" s="587"/>
      <c r="CP88" s="587"/>
      <c r="CQ88" s="588"/>
      <c r="CR88" s="586"/>
      <c r="CS88" s="587"/>
      <c r="CT88" s="587"/>
      <c r="CU88" s="587"/>
      <c r="CV88" s="588"/>
      <c r="CW88" s="586"/>
      <c r="CX88" s="587"/>
      <c r="CY88" s="587"/>
      <c r="CZ88" s="587"/>
      <c r="DA88" s="588"/>
      <c r="DB88" s="586"/>
      <c r="DC88" s="587"/>
      <c r="DD88" s="587"/>
      <c r="DE88" s="587"/>
      <c r="DF88" s="588"/>
      <c r="DG88" s="586"/>
      <c r="DH88" s="587"/>
      <c r="DI88" s="587"/>
      <c r="DJ88" s="587"/>
      <c r="DK88" s="588"/>
      <c r="DL88" s="586"/>
      <c r="DM88" s="587"/>
      <c r="DN88" s="587"/>
      <c r="DO88" s="587"/>
      <c r="DP88" s="588"/>
      <c r="DQ88" s="586"/>
      <c r="DR88" s="587"/>
      <c r="DS88" s="587"/>
      <c r="DT88" s="587"/>
      <c r="DU88" s="588"/>
      <c r="DV88" s="575"/>
      <c r="DW88" s="576"/>
      <c r="DX88" s="576"/>
      <c r="DY88" s="576"/>
      <c r="DZ88" s="577"/>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575"/>
      <c r="BT89" s="576"/>
      <c r="BU89" s="576"/>
      <c r="BV89" s="576"/>
      <c r="BW89" s="576"/>
      <c r="BX89" s="576"/>
      <c r="BY89" s="576"/>
      <c r="BZ89" s="576"/>
      <c r="CA89" s="576"/>
      <c r="CB89" s="576"/>
      <c r="CC89" s="576"/>
      <c r="CD89" s="576"/>
      <c r="CE89" s="576"/>
      <c r="CF89" s="576"/>
      <c r="CG89" s="585"/>
      <c r="CH89" s="586"/>
      <c r="CI89" s="587"/>
      <c r="CJ89" s="587"/>
      <c r="CK89" s="587"/>
      <c r="CL89" s="588"/>
      <c r="CM89" s="586"/>
      <c r="CN89" s="587"/>
      <c r="CO89" s="587"/>
      <c r="CP89" s="587"/>
      <c r="CQ89" s="588"/>
      <c r="CR89" s="586"/>
      <c r="CS89" s="587"/>
      <c r="CT89" s="587"/>
      <c r="CU89" s="587"/>
      <c r="CV89" s="588"/>
      <c r="CW89" s="586"/>
      <c r="CX89" s="587"/>
      <c r="CY89" s="587"/>
      <c r="CZ89" s="587"/>
      <c r="DA89" s="588"/>
      <c r="DB89" s="586"/>
      <c r="DC89" s="587"/>
      <c r="DD89" s="587"/>
      <c r="DE89" s="587"/>
      <c r="DF89" s="588"/>
      <c r="DG89" s="586"/>
      <c r="DH89" s="587"/>
      <c r="DI89" s="587"/>
      <c r="DJ89" s="587"/>
      <c r="DK89" s="588"/>
      <c r="DL89" s="586"/>
      <c r="DM89" s="587"/>
      <c r="DN89" s="587"/>
      <c r="DO89" s="587"/>
      <c r="DP89" s="588"/>
      <c r="DQ89" s="586"/>
      <c r="DR89" s="587"/>
      <c r="DS89" s="587"/>
      <c r="DT89" s="587"/>
      <c r="DU89" s="588"/>
      <c r="DV89" s="575"/>
      <c r="DW89" s="576"/>
      <c r="DX89" s="576"/>
      <c r="DY89" s="576"/>
      <c r="DZ89" s="577"/>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575"/>
      <c r="BT90" s="576"/>
      <c r="BU90" s="576"/>
      <c r="BV90" s="576"/>
      <c r="BW90" s="576"/>
      <c r="BX90" s="576"/>
      <c r="BY90" s="576"/>
      <c r="BZ90" s="576"/>
      <c r="CA90" s="576"/>
      <c r="CB90" s="576"/>
      <c r="CC90" s="576"/>
      <c r="CD90" s="576"/>
      <c r="CE90" s="576"/>
      <c r="CF90" s="576"/>
      <c r="CG90" s="585"/>
      <c r="CH90" s="586"/>
      <c r="CI90" s="587"/>
      <c r="CJ90" s="587"/>
      <c r="CK90" s="587"/>
      <c r="CL90" s="588"/>
      <c r="CM90" s="586"/>
      <c r="CN90" s="587"/>
      <c r="CO90" s="587"/>
      <c r="CP90" s="587"/>
      <c r="CQ90" s="588"/>
      <c r="CR90" s="586"/>
      <c r="CS90" s="587"/>
      <c r="CT90" s="587"/>
      <c r="CU90" s="587"/>
      <c r="CV90" s="588"/>
      <c r="CW90" s="586"/>
      <c r="CX90" s="587"/>
      <c r="CY90" s="587"/>
      <c r="CZ90" s="587"/>
      <c r="DA90" s="588"/>
      <c r="DB90" s="586"/>
      <c r="DC90" s="587"/>
      <c r="DD90" s="587"/>
      <c r="DE90" s="587"/>
      <c r="DF90" s="588"/>
      <c r="DG90" s="586"/>
      <c r="DH90" s="587"/>
      <c r="DI90" s="587"/>
      <c r="DJ90" s="587"/>
      <c r="DK90" s="588"/>
      <c r="DL90" s="586"/>
      <c r="DM90" s="587"/>
      <c r="DN90" s="587"/>
      <c r="DO90" s="587"/>
      <c r="DP90" s="588"/>
      <c r="DQ90" s="586"/>
      <c r="DR90" s="587"/>
      <c r="DS90" s="587"/>
      <c r="DT90" s="587"/>
      <c r="DU90" s="588"/>
      <c r="DV90" s="575"/>
      <c r="DW90" s="576"/>
      <c r="DX90" s="576"/>
      <c r="DY90" s="576"/>
      <c r="DZ90" s="577"/>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575"/>
      <c r="BT91" s="576"/>
      <c r="BU91" s="576"/>
      <c r="BV91" s="576"/>
      <c r="BW91" s="576"/>
      <c r="BX91" s="576"/>
      <c r="BY91" s="576"/>
      <c r="BZ91" s="576"/>
      <c r="CA91" s="576"/>
      <c r="CB91" s="576"/>
      <c r="CC91" s="576"/>
      <c r="CD91" s="576"/>
      <c r="CE91" s="576"/>
      <c r="CF91" s="576"/>
      <c r="CG91" s="585"/>
      <c r="CH91" s="586"/>
      <c r="CI91" s="587"/>
      <c r="CJ91" s="587"/>
      <c r="CK91" s="587"/>
      <c r="CL91" s="588"/>
      <c r="CM91" s="586"/>
      <c r="CN91" s="587"/>
      <c r="CO91" s="587"/>
      <c r="CP91" s="587"/>
      <c r="CQ91" s="588"/>
      <c r="CR91" s="586"/>
      <c r="CS91" s="587"/>
      <c r="CT91" s="587"/>
      <c r="CU91" s="587"/>
      <c r="CV91" s="588"/>
      <c r="CW91" s="586"/>
      <c r="CX91" s="587"/>
      <c r="CY91" s="587"/>
      <c r="CZ91" s="587"/>
      <c r="DA91" s="588"/>
      <c r="DB91" s="586"/>
      <c r="DC91" s="587"/>
      <c r="DD91" s="587"/>
      <c r="DE91" s="587"/>
      <c r="DF91" s="588"/>
      <c r="DG91" s="586"/>
      <c r="DH91" s="587"/>
      <c r="DI91" s="587"/>
      <c r="DJ91" s="587"/>
      <c r="DK91" s="588"/>
      <c r="DL91" s="586"/>
      <c r="DM91" s="587"/>
      <c r="DN91" s="587"/>
      <c r="DO91" s="587"/>
      <c r="DP91" s="588"/>
      <c r="DQ91" s="586"/>
      <c r="DR91" s="587"/>
      <c r="DS91" s="587"/>
      <c r="DT91" s="587"/>
      <c r="DU91" s="588"/>
      <c r="DV91" s="575"/>
      <c r="DW91" s="576"/>
      <c r="DX91" s="576"/>
      <c r="DY91" s="576"/>
      <c r="DZ91" s="577"/>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575"/>
      <c r="BT92" s="576"/>
      <c r="BU92" s="576"/>
      <c r="BV92" s="576"/>
      <c r="BW92" s="576"/>
      <c r="BX92" s="576"/>
      <c r="BY92" s="576"/>
      <c r="BZ92" s="576"/>
      <c r="CA92" s="576"/>
      <c r="CB92" s="576"/>
      <c r="CC92" s="576"/>
      <c r="CD92" s="576"/>
      <c r="CE92" s="576"/>
      <c r="CF92" s="576"/>
      <c r="CG92" s="585"/>
      <c r="CH92" s="586"/>
      <c r="CI92" s="587"/>
      <c r="CJ92" s="587"/>
      <c r="CK92" s="587"/>
      <c r="CL92" s="588"/>
      <c r="CM92" s="586"/>
      <c r="CN92" s="587"/>
      <c r="CO92" s="587"/>
      <c r="CP92" s="587"/>
      <c r="CQ92" s="588"/>
      <c r="CR92" s="586"/>
      <c r="CS92" s="587"/>
      <c r="CT92" s="587"/>
      <c r="CU92" s="587"/>
      <c r="CV92" s="588"/>
      <c r="CW92" s="586"/>
      <c r="CX92" s="587"/>
      <c r="CY92" s="587"/>
      <c r="CZ92" s="587"/>
      <c r="DA92" s="588"/>
      <c r="DB92" s="586"/>
      <c r="DC92" s="587"/>
      <c r="DD92" s="587"/>
      <c r="DE92" s="587"/>
      <c r="DF92" s="588"/>
      <c r="DG92" s="586"/>
      <c r="DH92" s="587"/>
      <c r="DI92" s="587"/>
      <c r="DJ92" s="587"/>
      <c r="DK92" s="588"/>
      <c r="DL92" s="586"/>
      <c r="DM92" s="587"/>
      <c r="DN92" s="587"/>
      <c r="DO92" s="587"/>
      <c r="DP92" s="588"/>
      <c r="DQ92" s="586"/>
      <c r="DR92" s="587"/>
      <c r="DS92" s="587"/>
      <c r="DT92" s="587"/>
      <c r="DU92" s="588"/>
      <c r="DV92" s="575"/>
      <c r="DW92" s="576"/>
      <c r="DX92" s="576"/>
      <c r="DY92" s="576"/>
      <c r="DZ92" s="577"/>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575"/>
      <c r="BT93" s="576"/>
      <c r="BU93" s="576"/>
      <c r="BV93" s="576"/>
      <c r="BW93" s="576"/>
      <c r="BX93" s="576"/>
      <c r="BY93" s="576"/>
      <c r="BZ93" s="576"/>
      <c r="CA93" s="576"/>
      <c r="CB93" s="576"/>
      <c r="CC93" s="576"/>
      <c r="CD93" s="576"/>
      <c r="CE93" s="576"/>
      <c r="CF93" s="576"/>
      <c r="CG93" s="585"/>
      <c r="CH93" s="586"/>
      <c r="CI93" s="587"/>
      <c r="CJ93" s="587"/>
      <c r="CK93" s="587"/>
      <c r="CL93" s="588"/>
      <c r="CM93" s="586"/>
      <c r="CN93" s="587"/>
      <c r="CO93" s="587"/>
      <c r="CP93" s="587"/>
      <c r="CQ93" s="588"/>
      <c r="CR93" s="586"/>
      <c r="CS93" s="587"/>
      <c r="CT93" s="587"/>
      <c r="CU93" s="587"/>
      <c r="CV93" s="588"/>
      <c r="CW93" s="586"/>
      <c r="CX93" s="587"/>
      <c r="CY93" s="587"/>
      <c r="CZ93" s="587"/>
      <c r="DA93" s="588"/>
      <c r="DB93" s="586"/>
      <c r="DC93" s="587"/>
      <c r="DD93" s="587"/>
      <c r="DE93" s="587"/>
      <c r="DF93" s="588"/>
      <c r="DG93" s="586"/>
      <c r="DH93" s="587"/>
      <c r="DI93" s="587"/>
      <c r="DJ93" s="587"/>
      <c r="DK93" s="588"/>
      <c r="DL93" s="586"/>
      <c r="DM93" s="587"/>
      <c r="DN93" s="587"/>
      <c r="DO93" s="587"/>
      <c r="DP93" s="588"/>
      <c r="DQ93" s="586"/>
      <c r="DR93" s="587"/>
      <c r="DS93" s="587"/>
      <c r="DT93" s="587"/>
      <c r="DU93" s="588"/>
      <c r="DV93" s="575"/>
      <c r="DW93" s="576"/>
      <c r="DX93" s="576"/>
      <c r="DY93" s="576"/>
      <c r="DZ93" s="577"/>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575"/>
      <c r="BT94" s="576"/>
      <c r="BU94" s="576"/>
      <c r="BV94" s="576"/>
      <c r="BW94" s="576"/>
      <c r="BX94" s="576"/>
      <c r="BY94" s="576"/>
      <c r="BZ94" s="576"/>
      <c r="CA94" s="576"/>
      <c r="CB94" s="576"/>
      <c r="CC94" s="576"/>
      <c r="CD94" s="576"/>
      <c r="CE94" s="576"/>
      <c r="CF94" s="576"/>
      <c r="CG94" s="585"/>
      <c r="CH94" s="586"/>
      <c r="CI94" s="587"/>
      <c r="CJ94" s="587"/>
      <c r="CK94" s="587"/>
      <c r="CL94" s="588"/>
      <c r="CM94" s="586"/>
      <c r="CN94" s="587"/>
      <c r="CO94" s="587"/>
      <c r="CP94" s="587"/>
      <c r="CQ94" s="588"/>
      <c r="CR94" s="586"/>
      <c r="CS94" s="587"/>
      <c r="CT94" s="587"/>
      <c r="CU94" s="587"/>
      <c r="CV94" s="588"/>
      <c r="CW94" s="586"/>
      <c r="CX94" s="587"/>
      <c r="CY94" s="587"/>
      <c r="CZ94" s="587"/>
      <c r="DA94" s="588"/>
      <c r="DB94" s="586"/>
      <c r="DC94" s="587"/>
      <c r="DD94" s="587"/>
      <c r="DE94" s="587"/>
      <c r="DF94" s="588"/>
      <c r="DG94" s="586"/>
      <c r="DH94" s="587"/>
      <c r="DI94" s="587"/>
      <c r="DJ94" s="587"/>
      <c r="DK94" s="588"/>
      <c r="DL94" s="586"/>
      <c r="DM94" s="587"/>
      <c r="DN94" s="587"/>
      <c r="DO94" s="587"/>
      <c r="DP94" s="588"/>
      <c r="DQ94" s="586"/>
      <c r="DR94" s="587"/>
      <c r="DS94" s="587"/>
      <c r="DT94" s="587"/>
      <c r="DU94" s="588"/>
      <c r="DV94" s="575"/>
      <c r="DW94" s="576"/>
      <c r="DX94" s="576"/>
      <c r="DY94" s="576"/>
      <c r="DZ94" s="577"/>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575"/>
      <c r="BT95" s="576"/>
      <c r="BU95" s="576"/>
      <c r="BV95" s="576"/>
      <c r="BW95" s="576"/>
      <c r="BX95" s="576"/>
      <c r="BY95" s="576"/>
      <c r="BZ95" s="576"/>
      <c r="CA95" s="576"/>
      <c r="CB95" s="576"/>
      <c r="CC95" s="576"/>
      <c r="CD95" s="576"/>
      <c r="CE95" s="576"/>
      <c r="CF95" s="576"/>
      <c r="CG95" s="585"/>
      <c r="CH95" s="586"/>
      <c r="CI95" s="587"/>
      <c r="CJ95" s="587"/>
      <c r="CK95" s="587"/>
      <c r="CL95" s="588"/>
      <c r="CM95" s="586"/>
      <c r="CN95" s="587"/>
      <c r="CO95" s="587"/>
      <c r="CP95" s="587"/>
      <c r="CQ95" s="588"/>
      <c r="CR95" s="586"/>
      <c r="CS95" s="587"/>
      <c r="CT95" s="587"/>
      <c r="CU95" s="587"/>
      <c r="CV95" s="588"/>
      <c r="CW95" s="586"/>
      <c r="CX95" s="587"/>
      <c r="CY95" s="587"/>
      <c r="CZ95" s="587"/>
      <c r="DA95" s="588"/>
      <c r="DB95" s="586"/>
      <c r="DC95" s="587"/>
      <c r="DD95" s="587"/>
      <c r="DE95" s="587"/>
      <c r="DF95" s="588"/>
      <c r="DG95" s="586"/>
      <c r="DH95" s="587"/>
      <c r="DI95" s="587"/>
      <c r="DJ95" s="587"/>
      <c r="DK95" s="588"/>
      <c r="DL95" s="586"/>
      <c r="DM95" s="587"/>
      <c r="DN95" s="587"/>
      <c r="DO95" s="587"/>
      <c r="DP95" s="588"/>
      <c r="DQ95" s="586"/>
      <c r="DR95" s="587"/>
      <c r="DS95" s="587"/>
      <c r="DT95" s="587"/>
      <c r="DU95" s="588"/>
      <c r="DV95" s="575"/>
      <c r="DW95" s="576"/>
      <c r="DX95" s="576"/>
      <c r="DY95" s="576"/>
      <c r="DZ95" s="577"/>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575"/>
      <c r="BT96" s="576"/>
      <c r="BU96" s="576"/>
      <c r="BV96" s="576"/>
      <c r="BW96" s="576"/>
      <c r="BX96" s="576"/>
      <c r="BY96" s="576"/>
      <c r="BZ96" s="576"/>
      <c r="CA96" s="576"/>
      <c r="CB96" s="576"/>
      <c r="CC96" s="576"/>
      <c r="CD96" s="576"/>
      <c r="CE96" s="576"/>
      <c r="CF96" s="576"/>
      <c r="CG96" s="585"/>
      <c r="CH96" s="586"/>
      <c r="CI96" s="587"/>
      <c r="CJ96" s="587"/>
      <c r="CK96" s="587"/>
      <c r="CL96" s="588"/>
      <c r="CM96" s="586"/>
      <c r="CN96" s="587"/>
      <c r="CO96" s="587"/>
      <c r="CP96" s="587"/>
      <c r="CQ96" s="588"/>
      <c r="CR96" s="586"/>
      <c r="CS96" s="587"/>
      <c r="CT96" s="587"/>
      <c r="CU96" s="587"/>
      <c r="CV96" s="588"/>
      <c r="CW96" s="586"/>
      <c r="CX96" s="587"/>
      <c r="CY96" s="587"/>
      <c r="CZ96" s="587"/>
      <c r="DA96" s="588"/>
      <c r="DB96" s="586"/>
      <c r="DC96" s="587"/>
      <c r="DD96" s="587"/>
      <c r="DE96" s="587"/>
      <c r="DF96" s="588"/>
      <c r="DG96" s="586"/>
      <c r="DH96" s="587"/>
      <c r="DI96" s="587"/>
      <c r="DJ96" s="587"/>
      <c r="DK96" s="588"/>
      <c r="DL96" s="586"/>
      <c r="DM96" s="587"/>
      <c r="DN96" s="587"/>
      <c r="DO96" s="587"/>
      <c r="DP96" s="588"/>
      <c r="DQ96" s="586"/>
      <c r="DR96" s="587"/>
      <c r="DS96" s="587"/>
      <c r="DT96" s="587"/>
      <c r="DU96" s="588"/>
      <c r="DV96" s="575"/>
      <c r="DW96" s="576"/>
      <c r="DX96" s="576"/>
      <c r="DY96" s="576"/>
      <c r="DZ96" s="577"/>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575"/>
      <c r="BT97" s="576"/>
      <c r="BU97" s="576"/>
      <c r="BV97" s="576"/>
      <c r="BW97" s="576"/>
      <c r="BX97" s="576"/>
      <c r="BY97" s="576"/>
      <c r="BZ97" s="576"/>
      <c r="CA97" s="576"/>
      <c r="CB97" s="576"/>
      <c r="CC97" s="576"/>
      <c r="CD97" s="576"/>
      <c r="CE97" s="576"/>
      <c r="CF97" s="576"/>
      <c r="CG97" s="585"/>
      <c r="CH97" s="586"/>
      <c r="CI97" s="587"/>
      <c r="CJ97" s="587"/>
      <c r="CK97" s="587"/>
      <c r="CL97" s="588"/>
      <c r="CM97" s="586"/>
      <c r="CN97" s="587"/>
      <c r="CO97" s="587"/>
      <c r="CP97" s="587"/>
      <c r="CQ97" s="588"/>
      <c r="CR97" s="586"/>
      <c r="CS97" s="587"/>
      <c r="CT97" s="587"/>
      <c r="CU97" s="587"/>
      <c r="CV97" s="588"/>
      <c r="CW97" s="586"/>
      <c r="CX97" s="587"/>
      <c r="CY97" s="587"/>
      <c r="CZ97" s="587"/>
      <c r="DA97" s="588"/>
      <c r="DB97" s="586"/>
      <c r="DC97" s="587"/>
      <c r="DD97" s="587"/>
      <c r="DE97" s="587"/>
      <c r="DF97" s="588"/>
      <c r="DG97" s="586"/>
      <c r="DH97" s="587"/>
      <c r="DI97" s="587"/>
      <c r="DJ97" s="587"/>
      <c r="DK97" s="588"/>
      <c r="DL97" s="586"/>
      <c r="DM97" s="587"/>
      <c r="DN97" s="587"/>
      <c r="DO97" s="587"/>
      <c r="DP97" s="588"/>
      <c r="DQ97" s="586"/>
      <c r="DR97" s="587"/>
      <c r="DS97" s="587"/>
      <c r="DT97" s="587"/>
      <c r="DU97" s="588"/>
      <c r="DV97" s="575"/>
      <c r="DW97" s="576"/>
      <c r="DX97" s="576"/>
      <c r="DY97" s="576"/>
      <c r="DZ97" s="577"/>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575"/>
      <c r="BT98" s="576"/>
      <c r="BU98" s="576"/>
      <c r="BV98" s="576"/>
      <c r="BW98" s="576"/>
      <c r="BX98" s="576"/>
      <c r="BY98" s="576"/>
      <c r="BZ98" s="576"/>
      <c r="CA98" s="576"/>
      <c r="CB98" s="576"/>
      <c r="CC98" s="576"/>
      <c r="CD98" s="576"/>
      <c r="CE98" s="576"/>
      <c r="CF98" s="576"/>
      <c r="CG98" s="585"/>
      <c r="CH98" s="586"/>
      <c r="CI98" s="587"/>
      <c r="CJ98" s="587"/>
      <c r="CK98" s="587"/>
      <c r="CL98" s="588"/>
      <c r="CM98" s="586"/>
      <c r="CN98" s="587"/>
      <c r="CO98" s="587"/>
      <c r="CP98" s="587"/>
      <c r="CQ98" s="588"/>
      <c r="CR98" s="586"/>
      <c r="CS98" s="587"/>
      <c r="CT98" s="587"/>
      <c r="CU98" s="587"/>
      <c r="CV98" s="588"/>
      <c r="CW98" s="586"/>
      <c r="CX98" s="587"/>
      <c r="CY98" s="587"/>
      <c r="CZ98" s="587"/>
      <c r="DA98" s="588"/>
      <c r="DB98" s="586"/>
      <c r="DC98" s="587"/>
      <c r="DD98" s="587"/>
      <c r="DE98" s="587"/>
      <c r="DF98" s="588"/>
      <c r="DG98" s="586"/>
      <c r="DH98" s="587"/>
      <c r="DI98" s="587"/>
      <c r="DJ98" s="587"/>
      <c r="DK98" s="588"/>
      <c r="DL98" s="586"/>
      <c r="DM98" s="587"/>
      <c r="DN98" s="587"/>
      <c r="DO98" s="587"/>
      <c r="DP98" s="588"/>
      <c r="DQ98" s="586"/>
      <c r="DR98" s="587"/>
      <c r="DS98" s="587"/>
      <c r="DT98" s="587"/>
      <c r="DU98" s="588"/>
      <c r="DV98" s="575"/>
      <c r="DW98" s="576"/>
      <c r="DX98" s="576"/>
      <c r="DY98" s="576"/>
      <c r="DZ98" s="577"/>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575"/>
      <c r="BT99" s="576"/>
      <c r="BU99" s="576"/>
      <c r="BV99" s="576"/>
      <c r="BW99" s="576"/>
      <c r="BX99" s="576"/>
      <c r="BY99" s="576"/>
      <c r="BZ99" s="576"/>
      <c r="CA99" s="576"/>
      <c r="CB99" s="576"/>
      <c r="CC99" s="576"/>
      <c r="CD99" s="576"/>
      <c r="CE99" s="576"/>
      <c r="CF99" s="576"/>
      <c r="CG99" s="585"/>
      <c r="CH99" s="586"/>
      <c r="CI99" s="587"/>
      <c r="CJ99" s="587"/>
      <c r="CK99" s="587"/>
      <c r="CL99" s="588"/>
      <c r="CM99" s="586"/>
      <c r="CN99" s="587"/>
      <c r="CO99" s="587"/>
      <c r="CP99" s="587"/>
      <c r="CQ99" s="588"/>
      <c r="CR99" s="586"/>
      <c r="CS99" s="587"/>
      <c r="CT99" s="587"/>
      <c r="CU99" s="587"/>
      <c r="CV99" s="588"/>
      <c r="CW99" s="586"/>
      <c r="CX99" s="587"/>
      <c r="CY99" s="587"/>
      <c r="CZ99" s="587"/>
      <c r="DA99" s="588"/>
      <c r="DB99" s="586"/>
      <c r="DC99" s="587"/>
      <c r="DD99" s="587"/>
      <c r="DE99" s="587"/>
      <c r="DF99" s="588"/>
      <c r="DG99" s="586"/>
      <c r="DH99" s="587"/>
      <c r="DI99" s="587"/>
      <c r="DJ99" s="587"/>
      <c r="DK99" s="588"/>
      <c r="DL99" s="586"/>
      <c r="DM99" s="587"/>
      <c r="DN99" s="587"/>
      <c r="DO99" s="587"/>
      <c r="DP99" s="588"/>
      <c r="DQ99" s="586"/>
      <c r="DR99" s="587"/>
      <c r="DS99" s="587"/>
      <c r="DT99" s="587"/>
      <c r="DU99" s="588"/>
      <c r="DV99" s="575"/>
      <c r="DW99" s="576"/>
      <c r="DX99" s="576"/>
      <c r="DY99" s="576"/>
      <c r="DZ99" s="577"/>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575"/>
      <c r="BT100" s="576"/>
      <c r="BU100" s="576"/>
      <c r="BV100" s="576"/>
      <c r="BW100" s="576"/>
      <c r="BX100" s="576"/>
      <c r="BY100" s="576"/>
      <c r="BZ100" s="576"/>
      <c r="CA100" s="576"/>
      <c r="CB100" s="576"/>
      <c r="CC100" s="576"/>
      <c r="CD100" s="576"/>
      <c r="CE100" s="576"/>
      <c r="CF100" s="576"/>
      <c r="CG100" s="585"/>
      <c r="CH100" s="586"/>
      <c r="CI100" s="587"/>
      <c r="CJ100" s="587"/>
      <c r="CK100" s="587"/>
      <c r="CL100" s="588"/>
      <c r="CM100" s="586"/>
      <c r="CN100" s="587"/>
      <c r="CO100" s="587"/>
      <c r="CP100" s="587"/>
      <c r="CQ100" s="588"/>
      <c r="CR100" s="586"/>
      <c r="CS100" s="587"/>
      <c r="CT100" s="587"/>
      <c r="CU100" s="587"/>
      <c r="CV100" s="588"/>
      <c r="CW100" s="586"/>
      <c r="CX100" s="587"/>
      <c r="CY100" s="587"/>
      <c r="CZ100" s="587"/>
      <c r="DA100" s="588"/>
      <c r="DB100" s="586"/>
      <c r="DC100" s="587"/>
      <c r="DD100" s="587"/>
      <c r="DE100" s="587"/>
      <c r="DF100" s="588"/>
      <c r="DG100" s="586"/>
      <c r="DH100" s="587"/>
      <c r="DI100" s="587"/>
      <c r="DJ100" s="587"/>
      <c r="DK100" s="588"/>
      <c r="DL100" s="586"/>
      <c r="DM100" s="587"/>
      <c r="DN100" s="587"/>
      <c r="DO100" s="587"/>
      <c r="DP100" s="588"/>
      <c r="DQ100" s="586"/>
      <c r="DR100" s="587"/>
      <c r="DS100" s="587"/>
      <c r="DT100" s="587"/>
      <c r="DU100" s="588"/>
      <c r="DV100" s="575"/>
      <c r="DW100" s="576"/>
      <c r="DX100" s="576"/>
      <c r="DY100" s="576"/>
      <c r="DZ100" s="577"/>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575"/>
      <c r="BT101" s="576"/>
      <c r="BU101" s="576"/>
      <c r="BV101" s="576"/>
      <c r="BW101" s="576"/>
      <c r="BX101" s="576"/>
      <c r="BY101" s="576"/>
      <c r="BZ101" s="576"/>
      <c r="CA101" s="576"/>
      <c r="CB101" s="576"/>
      <c r="CC101" s="576"/>
      <c r="CD101" s="576"/>
      <c r="CE101" s="576"/>
      <c r="CF101" s="576"/>
      <c r="CG101" s="585"/>
      <c r="CH101" s="586"/>
      <c r="CI101" s="587"/>
      <c r="CJ101" s="587"/>
      <c r="CK101" s="587"/>
      <c r="CL101" s="588"/>
      <c r="CM101" s="586"/>
      <c r="CN101" s="587"/>
      <c r="CO101" s="587"/>
      <c r="CP101" s="587"/>
      <c r="CQ101" s="588"/>
      <c r="CR101" s="586"/>
      <c r="CS101" s="587"/>
      <c r="CT101" s="587"/>
      <c r="CU101" s="587"/>
      <c r="CV101" s="588"/>
      <c r="CW101" s="586"/>
      <c r="CX101" s="587"/>
      <c r="CY101" s="587"/>
      <c r="CZ101" s="587"/>
      <c r="DA101" s="588"/>
      <c r="DB101" s="586"/>
      <c r="DC101" s="587"/>
      <c r="DD101" s="587"/>
      <c r="DE101" s="587"/>
      <c r="DF101" s="588"/>
      <c r="DG101" s="586"/>
      <c r="DH101" s="587"/>
      <c r="DI101" s="587"/>
      <c r="DJ101" s="587"/>
      <c r="DK101" s="588"/>
      <c r="DL101" s="586"/>
      <c r="DM101" s="587"/>
      <c r="DN101" s="587"/>
      <c r="DO101" s="587"/>
      <c r="DP101" s="588"/>
      <c r="DQ101" s="586"/>
      <c r="DR101" s="587"/>
      <c r="DS101" s="587"/>
      <c r="DT101" s="587"/>
      <c r="DU101" s="588"/>
      <c r="DV101" s="575"/>
      <c r="DW101" s="576"/>
      <c r="DX101" s="576"/>
      <c r="DY101" s="576"/>
      <c r="DZ101" s="577"/>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378</v>
      </c>
      <c r="BR102" s="567" t="s">
        <v>408</v>
      </c>
      <c r="BS102" s="568"/>
      <c r="BT102" s="568"/>
      <c r="BU102" s="568"/>
      <c r="BV102" s="568"/>
      <c r="BW102" s="568"/>
      <c r="BX102" s="568"/>
      <c r="BY102" s="568"/>
      <c r="BZ102" s="568"/>
      <c r="CA102" s="568"/>
      <c r="CB102" s="568"/>
      <c r="CC102" s="568"/>
      <c r="CD102" s="568"/>
      <c r="CE102" s="568"/>
      <c r="CF102" s="568"/>
      <c r="CG102" s="578"/>
      <c r="CH102" s="579"/>
      <c r="CI102" s="580"/>
      <c r="CJ102" s="580"/>
      <c r="CK102" s="580"/>
      <c r="CL102" s="581"/>
      <c r="CM102" s="579"/>
      <c r="CN102" s="580"/>
      <c r="CO102" s="580"/>
      <c r="CP102" s="580"/>
      <c r="CQ102" s="581"/>
      <c r="CR102" s="582"/>
      <c r="CS102" s="583"/>
      <c r="CT102" s="583"/>
      <c r="CU102" s="583"/>
      <c r="CV102" s="584"/>
      <c r="CW102" s="582"/>
      <c r="CX102" s="583"/>
      <c r="CY102" s="583"/>
      <c r="CZ102" s="583"/>
      <c r="DA102" s="584"/>
      <c r="DB102" s="582"/>
      <c r="DC102" s="583"/>
      <c r="DD102" s="583"/>
      <c r="DE102" s="583"/>
      <c r="DF102" s="584"/>
      <c r="DG102" s="582"/>
      <c r="DH102" s="583"/>
      <c r="DI102" s="583"/>
      <c r="DJ102" s="583"/>
      <c r="DK102" s="584"/>
      <c r="DL102" s="582"/>
      <c r="DM102" s="583"/>
      <c r="DN102" s="583"/>
      <c r="DO102" s="583"/>
      <c r="DP102" s="584"/>
      <c r="DQ102" s="582"/>
      <c r="DR102" s="583"/>
      <c r="DS102" s="583"/>
      <c r="DT102" s="583"/>
      <c r="DU102" s="584"/>
      <c r="DV102" s="567"/>
      <c r="DW102" s="568"/>
      <c r="DX102" s="568"/>
      <c r="DY102" s="568"/>
      <c r="DZ102" s="569"/>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570" t="s">
        <v>409</v>
      </c>
      <c r="BR103" s="570"/>
      <c r="BS103" s="570"/>
      <c r="BT103" s="570"/>
      <c r="BU103" s="570"/>
      <c r="BV103" s="570"/>
      <c r="BW103" s="570"/>
      <c r="BX103" s="570"/>
      <c r="BY103" s="570"/>
      <c r="BZ103" s="570"/>
      <c r="CA103" s="570"/>
      <c r="CB103" s="570"/>
      <c r="CC103" s="570"/>
      <c r="CD103" s="570"/>
      <c r="CE103" s="570"/>
      <c r="CF103" s="570"/>
      <c r="CG103" s="570"/>
      <c r="CH103" s="570"/>
      <c r="CI103" s="570"/>
      <c r="CJ103" s="570"/>
      <c r="CK103" s="570"/>
      <c r="CL103" s="570"/>
      <c r="CM103" s="570"/>
      <c r="CN103" s="570"/>
      <c r="CO103" s="570"/>
      <c r="CP103" s="570"/>
      <c r="CQ103" s="570"/>
      <c r="CR103" s="570"/>
      <c r="CS103" s="570"/>
      <c r="CT103" s="570"/>
      <c r="CU103" s="570"/>
      <c r="CV103" s="570"/>
      <c r="CW103" s="570"/>
      <c r="CX103" s="570"/>
      <c r="CY103" s="570"/>
      <c r="CZ103" s="570"/>
      <c r="DA103" s="570"/>
      <c r="DB103" s="570"/>
      <c r="DC103" s="570"/>
      <c r="DD103" s="570"/>
      <c r="DE103" s="570"/>
      <c r="DF103" s="570"/>
      <c r="DG103" s="570"/>
      <c r="DH103" s="570"/>
      <c r="DI103" s="570"/>
      <c r="DJ103" s="570"/>
      <c r="DK103" s="570"/>
      <c r="DL103" s="570"/>
      <c r="DM103" s="570"/>
      <c r="DN103" s="570"/>
      <c r="DO103" s="570"/>
      <c r="DP103" s="570"/>
      <c r="DQ103" s="570"/>
      <c r="DR103" s="570"/>
      <c r="DS103" s="570"/>
      <c r="DT103" s="570"/>
      <c r="DU103" s="570"/>
      <c r="DV103" s="570"/>
      <c r="DW103" s="570"/>
      <c r="DX103" s="570"/>
      <c r="DY103" s="570"/>
      <c r="DZ103" s="570"/>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571" t="s">
        <v>410</v>
      </c>
      <c r="BR104" s="571"/>
      <c r="BS104" s="571"/>
      <c r="BT104" s="571"/>
      <c r="BU104" s="571"/>
      <c r="BV104" s="571"/>
      <c r="BW104" s="571"/>
      <c r="BX104" s="571"/>
      <c r="BY104" s="571"/>
      <c r="BZ104" s="571"/>
      <c r="CA104" s="571"/>
      <c r="CB104" s="571"/>
      <c r="CC104" s="571"/>
      <c r="CD104" s="571"/>
      <c r="CE104" s="571"/>
      <c r="CF104" s="571"/>
      <c r="CG104" s="571"/>
      <c r="CH104" s="571"/>
      <c r="CI104" s="571"/>
      <c r="CJ104" s="571"/>
      <c r="CK104" s="571"/>
      <c r="CL104" s="571"/>
      <c r="CM104" s="571"/>
      <c r="CN104" s="571"/>
      <c r="CO104" s="571"/>
      <c r="CP104" s="571"/>
      <c r="CQ104" s="571"/>
      <c r="CR104" s="571"/>
      <c r="CS104" s="571"/>
      <c r="CT104" s="571"/>
      <c r="CU104" s="571"/>
      <c r="CV104" s="571"/>
      <c r="CW104" s="571"/>
      <c r="CX104" s="571"/>
      <c r="CY104" s="571"/>
      <c r="CZ104" s="571"/>
      <c r="DA104" s="571"/>
      <c r="DB104" s="571"/>
      <c r="DC104" s="571"/>
      <c r="DD104" s="571"/>
      <c r="DE104" s="571"/>
      <c r="DF104" s="571"/>
      <c r="DG104" s="571"/>
      <c r="DH104" s="571"/>
      <c r="DI104" s="571"/>
      <c r="DJ104" s="571"/>
      <c r="DK104" s="571"/>
      <c r="DL104" s="571"/>
      <c r="DM104" s="571"/>
      <c r="DN104" s="571"/>
      <c r="DO104" s="571"/>
      <c r="DP104" s="571"/>
      <c r="DQ104" s="571"/>
      <c r="DR104" s="571"/>
      <c r="DS104" s="571"/>
      <c r="DT104" s="571"/>
      <c r="DU104" s="571"/>
      <c r="DV104" s="571"/>
      <c r="DW104" s="571"/>
      <c r="DX104" s="571"/>
      <c r="DY104" s="571"/>
      <c r="DZ104" s="571"/>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411</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412</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572" t="s">
        <v>413</v>
      </c>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c r="AO108" s="573"/>
      <c r="AP108" s="573"/>
      <c r="AQ108" s="573"/>
      <c r="AR108" s="573"/>
      <c r="AS108" s="573"/>
      <c r="AT108" s="574"/>
      <c r="AU108" s="572" t="s">
        <v>414</v>
      </c>
      <c r="AV108" s="573"/>
      <c r="AW108" s="573"/>
      <c r="AX108" s="573"/>
      <c r="AY108" s="573"/>
      <c r="AZ108" s="573"/>
      <c r="BA108" s="573"/>
      <c r="BB108" s="573"/>
      <c r="BC108" s="573"/>
      <c r="BD108" s="573"/>
      <c r="BE108" s="573"/>
      <c r="BF108" s="573"/>
      <c r="BG108" s="573"/>
      <c r="BH108" s="573"/>
      <c r="BI108" s="573"/>
      <c r="BJ108" s="573"/>
      <c r="BK108" s="573"/>
      <c r="BL108" s="573"/>
      <c r="BM108" s="573"/>
      <c r="BN108" s="573"/>
      <c r="BO108" s="573"/>
      <c r="BP108" s="573"/>
      <c r="BQ108" s="573"/>
      <c r="BR108" s="573"/>
      <c r="BS108" s="573"/>
      <c r="BT108" s="573"/>
      <c r="BU108" s="573"/>
      <c r="BV108" s="573"/>
      <c r="BW108" s="573"/>
      <c r="BX108" s="573"/>
      <c r="BY108" s="573"/>
      <c r="BZ108" s="573"/>
      <c r="CA108" s="573"/>
      <c r="CB108" s="573"/>
      <c r="CC108" s="573"/>
      <c r="CD108" s="573"/>
      <c r="CE108" s="573"/>
      <c r="CF108" s="573"/>
      <c r="CG108" s="573"/>
      <c r="CH108" s="573"/>
      <c r="CI108" s="573"/>
      <c r="CJ108" s="573"/>
      <c r="CK108" s="573"/>
      <c r="CL108" s="573"/>
      <c r="CM108" s="573"/>
      <c r="CN108" s="573"/>
      <c r="CO108" s="573"/>
      <c r="CP108" s="573"/>
      <c r="CQ108" s="573"/>
      <c r="CR108" s="573"/>
      <c r="CS108" s="573"/>
      <c r="CT108" s="573"/>
      <c r="CU108" s="573"/>
      <c r="CV108" s="573"/>
      <c r="CW108" s="573"/>
      <c r="CX108" s="573"/>
      <c r="CY108" s="573"/>
      <c r="CZ108" s="573"/>
      <c r="DA108" s="573"/>
      <c r="DB108" s="573"/>
      <c r="DC108" s="573"/>
      <c r="DD108" s="573"/>
      <c r="DE108" s="573"/>
      <c r="DF108" s="573"/>
      <c r="DG108" s="573"/>
      <c r="DH108" s="573"/>
      <c r="DI108" s="573"/>
      <c r="DJ108" s="573"/>
      <c r="DK108" s="573"/>
      <c r="DL108" s="573"/>
      <c r="DM108" s="573"/>
      <c r="DN108" s="573"/>
      <c r="DO108" s="573"/>
      <c r="DP108" s="573"/>
      <c r="DQ108" s="573"/>
      <c r="DR108" s="573"/>
      <c r="DS108" s="573"/>
      <c r="DT108" s="573"/>
      <c r="DU108" s="573"/>
      <c r="DV108" s="573"/>
      <c r="DW108" s="573"/>
      <c r="DX108" s="573"/>
      <c r="DY108" s="573"/>
      <c r="DZ108" s="574"/>
    </row>
    <row r="109" spans="1:131" s="212" customFormat="1" ht="26.25" customHeight="1" x14ac:dyDescent="0.2">
      <c r="A109" s="525" t="s">
        <v>415</v>
      </c>
      <c r="B109" s="526"/>
      <c r="C109" s="526"/>
      <c r="D109" s="526"/>
      <c r="E109" s="526"/>
      <c r="F109" s="526"/>
      <c r="G109" s="526"/>
      <c r="H109" s="526"/>
      <c r="I109" s="526"/>
      <c r="J109" s="526"/>
      <c r="K109" s="526"/>
      <c r="L109" s="526"/>
      <c r="M109" s="526"/>
      <c r="N109" s="526"/>
      <c r="O109" s="526"/>
      <c r="P109" s="526"/>
      <c r="Q109" s="526"/>
      <c r="R109" s="526"/>
      <c r="S109" s="526"/>
      <c r="T109" s="526"/>
      <c r="U109" s="526"/>
      <c r="V109" s="526"/>
      <c r="W109" s="526"/>
      <c r="X109" s="526"/>
      <c r="Y109" s="526"/>
      <c r="Z109" s="527"/>
      <c r="AA109" s="528" t="s">
        <v>416</v>
      </c>
      <c r="AB109" s="526"/>
      <c r="AC109" s="526"/>
      <c r="AD109" s="526"/>
      <c r="AE109" s="527"/>
      <c r="AF109" s="528" t="s">
        <v>417</v>
      </c>
      <c r="AG109" s="526"/>
      <c r="AH109" s="526"/>
      <c r="AI109" s="526"/>
      <c r="AJ109" s="527"/>
      <c r="AK109" s="528" t="s">
        <v>294</v>
      </c>
      <c r="AL109" s="526"/>
      <c r="AM109" s="526"/>
      <c r="AN109" s="526"/>
      <c r="AO109" s="527"/>
      <c r="AP109" s="528" t="s">
        <v>418</v>
      </c>
      <c r="AQ109" s="526"/>
      <c r="AR109" s="526"/>
      <c r="AS109" s="526"/>
      <c r="AT109" s="559"/>
      <c r="AU109" s="525" t="s">
        <v>415</v>
      </c>
      <c r="AV109" s="526"/>
      <c r="AW109" s="526"/>
      <c r="AX109" s="526"/>
      <c r="AY109" s="526"/>
      <c r="AZ109" s="526"/>
      <c r="BA109" s="526"/>
      <c r="BB109" s="526"/>
      <c r="BC109" s="526"/>
      <c r="BD109" s="526"/>
      <c r="BE109" s="526"/>
      <c r="BF109" s="526"/>
      <c r="BG109" s="526"/>
      <c r="BH109" s="526"/>
      <c r="BI109" s="526"/>
      <c r="BJ109" s="526"/>
      <c r="BK109" s="526"/>
      <c r="BL109" s="526"/>
      <c r="BM109" s="526"/>
      <c r="BN109" s="526"/>
      <c r="BO109" s="526"/>
      <c r="BP109" s="527"/>
      <c r="BQ109" s="528" t="s">
        <v>416</v>
      </c>
      <c r="BR109" s="526"/>
      <c r="BS109" s="526"/>
      <c r="BT109" s="526"/>
      <c r="BU109" s="527"/>
      <c r="BV109" s="528" t="s">
        <v>417</v>
      </c>
      <c r="BW109" s="526"/>
      <c r="BX109" s="526"/>
      <c r="BY109" s="526"/>
      <c r="BZ109" s="527"/>
      <c r="CA109" s="528" t="s">
        <v>294</v>
      </c>
      <c r="CB109" s="526"/>
      <c r="CC109" s="526"/>
      <c r="CD109" s="526"/>
      <c r="CE109" s="527"/>
      <c r="CF109" s="566" t="s">
        <v>418</v>
      </c>
      <c r="CG109" s="566"/>
      <c r="CH109" s="566"/>
      <c r="CI109" s="566"/>
      <c r="CJ109" s="566"/>
      <c r="CK109" s="528" t="s">
        <v>419</v>
      </c>
      <c r="CL109" s="526"/>
      <c r="CM109" s="526"/>
      <c r="CN109" s="526"/>
      <c r="CO109" s="526"/>
      <c r="CP109" s="526"/>
      <c r="CQ109" s="526"/>
      <c r="CR109" s="526"/>
      <c r="CS109" s="526"/>
      <c r="CT109" s="526"/>
      <c r="CU109" s="526"/>
      <c r="CV109" s="526"/>
      <c r="CW109" s="526"/>
      <c r="CX109" s="526"/>
      <c r="CY109" s="526"/>
      <c r="CZ109" s="526"/>
      <c r="DA109" s="526"/>
      <c r="DB109" s="526"/>
      <c r="DC109" s="526"/>
      <c r="DD109" s="526"/>
      <c r="DE109" s="526"/>
      <c r="DF109" s="527"/>
      <c r="DG109" s="528" t="s">
        <v>416</v>
      </c>
      <c r="DH109" s="526"/>
      <c r="DI109" s="526"/>
      <c r="DJ109" s="526"/>
      <c r="DK109" s="527"/>
      <c r="DL109" s="528" t="s">
        <v>417</v>
      </c>
      <c r="DM109" s="526"/>
      <c r="DN109" s="526"/>
      <c r="DO109" s="526"/>
      <c r="DP109" s="527"/>
      <c r="DQ109" s="528" t="s">
        <v>294</v>
      </c>
      <c r="DR109" s="526"/>
      <c r="DS109" s="526"/>
      <c r="DT109" s="526"/>
      <c r="DU109" s="527"/>
      <c r="DV109" s="528" t="s">
        <v>418</v>
      </c>
      <c r="DW109" s="526"/>
      <c r="DX109" s="526"/>
      <c r="DY109" s="526"/>
      <c r="DZ109" s="559"/>
    </row>
    <row r="110" spans="1:131" s="212" customFormat="1" ht="26.25" customHeight="1" x14ac:dyDescent="0.2">
      <c r="A110" s="437" t="s">
        <v>420</v>
      </c>
      <c r="B110" s="438"/>
      <c r="C110" s="438"/>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9"/>
      <c r="AA110" s="518">
        <v>896191</v>
      </c>
      <c r="AB110" s="519"/>
      <c r="AC110" s="519"/>
      <c r="AD110" s="519"/>
      <c r="AE110" s="520"/>
      <c r="AF110" s="521">
        <v>923110</v>
      </c>
      <c r="AG110" s="519"/>
      <c r="AH110" s="519"/>
      <c r="AI110" s="519"/>
      <c r="AJ110" s="520"/>
      <c r="AK110" s="521">
        <v>919178</v>
      </c>
      <c r="AL110" s="519"/>
      <c r="AM110" s="519"/>
      <c r="AN110" s="519"/>
      <c r="AO110" s="520"/>
      <c r="AP110" s="522">
        <v>19.3</v>
      </c>
      <c r="AQ110" s="523"/>
      <c r="AR110" s="523"/>
      <c r="AS110" s="523"/>
      <c r="AT110" s="524"/>
      <c r="AU110" s="560" t="s">
        <v>69</v>
      </c>
      <c r="AV110" s="561"/>
      <c r="AW110" s="561"/>
      <c r="AX110" s="561"/>
      <c r="AY110" s="561"/>
      <c r="AZ110" s="490" t="s">
        <v>421</v>
      </c>
      <c r="BA110" s="438"/>
      <c r="BB110" s="438"/>
      <c r="BC110" s="438"/>
      <c r="BD110" s="438"/>
      <c r="BE110" s="438"/>
      <c r="BF110" s="438"/>
      <c r="BG110" s="438"/>
      <c r="BH110" s="438"/>
      <c r="BI110" s="438"/>
      <c r="BJ110" s="438"/>
      <c r="BK110" s="438"/>
      <c r="BL110" s="438"/>
      <c r="BM110" s="438"/>
      <c r="BN110" s="438"/>
      <c r="BO110" s="438"/>
      <c r="BP110" s="439"/>
      <c r="BQ110" s="491">
        <v>8807630</v>
      </c>
      <c r="BR110" s="472"/>
      <c r="BS110" s="472"/>
      <c r="BT110" s="472"/>
      <c r="BU110" s="472"/>
      <c r="BV110" s="472">
        <v>9458825</v>
      </c>
      <c r="BW110" s="472"/>
      <c r="BX110" s="472"/>
      <c r="BY110" s="472"/>
      <c r="BZ110" s="472"/>
      <c r="CA110" s="472">
        <v>9957672</v>
      </c>
      <c r="CB110" s="472"/>
      <c r="CC110" s="472"/>
      <c r="CD110" s="472"/>
      <c r="CE110" s="472"/>
      <c r="CF110" s="496">
        <v>209.3</v>
      </c>
      <c r="CG110" s="497"/>
      <c r="CH110" s="497"/>
      <c r="CI110" s="497"/>
      <c r="CJ110" s="497"/>
      <c r="CK110" s="556" t="s">
        <v>422</v>
      </c>
      <c r="CL110" s="449"/>
      <c r="CM110" s="490" t="s">
        <v>423</v>
      </c>
      <c r="CN110" s="438"/>
      <c r="CO110" s="438"/>
      <c r="CP110" s="438"/>
      <c r="CQ110" s="438"/>
      <c r="CR110" s="438"/>
      <c r="CS110" s="438"/>
      <c r="CT110" s="438"/>
      <c r="CU110" s="438"/>
      <c r="CV110" s="438"/>
      <c r="CW110" s="438"/>
      <c r="CX110" s="438"/>
      <c r="CY110" s="438"/>
      <c r="CZ110" s="438"/>
      <c r="DA110" s="438"/>
      <c r="DB110" s="438"/>
      <c r="DC110" s="438"/>
      <c r="DD110" s="438"/>
      <c r="DE110" s="438"/>
      <c r="DF110" s="439"/>
      <c r="DG110" s="491" t="s">
        <v>122</v>
      </c>
      <c r="DH110" s="472"/>
      <c r="DI110" s="472"/>
      <c r="DJ110" s="472"/>
      <c r="DK110" s="472"/>
      <c r="DL110" s="472" t="s">
        <v>122</v>
      </c>
      <c r="DM110" s="472"/>
      <c r="DN110" s="472"/>
      <c r="DO110" s="472"/>
      <c r="DP110" s="472"/>
      <c r="DQ110" s="472" t="s">
        <v>122</v>
      </c>
      <c r="DR110" s="472"/>
      <c r="DS110" s="472"/>
      <c r="DT110" s="472"/>
      <c r="DU110" s="472"/>
      <c r="DV110" s="473" t="s">
        <v>122</v>
      </c>
      <c r="DW110" s="473"/>
      <c r="DX110" s="473"/>
      <c r="DY110" s="473"/>
      <c r="DZ110" s="474"/>
    </row>
    <row r="111" spans="1:131" s="212" customFormat="1" ht="26.25" customHeight="1" x14ac:dyDescent="0.2">
      <c r="A111" s="404" t="s">
        <v>424</v>
      </c>
      <c r="B111" s="405"/>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555"/>
      <c r="AA111" s="548" t="s">
        <v>122</v>
      </c>
      <c r="AB111" s="549"/>
      <c r="AC111" s="549"/>
      <c r="AD111" s="549"/>
      <c r="AE111" s="550"/>
      <c r="AF111" s="551" t="s">
        <v>122</v>
      </c>
      <c r="AG111" s="549"/>
      <c r="AH111" s="549"/>
      <c r="AI111" s="549"/>
      <c r="AJ111" s="550"/>
      <c r="AK111" s="551" t="s">
        <v>122</v>
      </c>
      <c r="AL111" s="549"/>
      <c r="AM111" s="549"/>
      <c r="AN111" s="549"/>
      <c r="AO111" s="550"/>
      <c r="AP111" s="552" t="s">
        <v>122</v>
      </c>
      <c r="AQ111" s="553"/>
      <c r="AR111" s="553"/>
      <c r="AS111" s="553"/>
      <c r="AT111" s="554"/>
      <c r="AU111" s="562"/>
      <c r="AV111" s="563"/>
      <c r="AW111" s="563"/>
      <c r="AX111" s="563"/>
      <c r="AY111" s="563"/>
      <c r="AZ111" s="445" t="s">
        <v>425</v>
      </c>
      <c r="BA111" s="382"/>
      <c r="BB111" s="382"/>
      <c r="BC111" s="382"/>
      <c r="BD111" s="382"/>
      <c r="BE111" s="382"/>
      <c r="BF111" s="382"/>
      <c r="BG111" s="382"/>
      <c r="BH111" s="382"/>
      <c r="BI111" s="382"/>
      <c r="BJ111" s="382"/>
      <c r="BK111" s="382"/>
      <c r="BL111" s="382"/>
      <c r="BM111" s="382"/>
      <c r="BN111" s="382"/>
      <c r="BO111" s="382"/>
      <c r="BP111" s="383"/>
      <c r="BQ111" s="446">
        <v>2093303</v>
      </c>
      <c r="BR111" s="447"/>
      <c r="BS111" s="447"/>
      <c r="BT111" s="447"/>
      <c r="BU111" s="447"/>
      <c r="BV111" s="447">
        <v>1829248</v>
      </c>
      <c r="BW111" s="447"/>
      <c r="BX111" s="447"/>
      <c r="BY111" s="447"/>
      <c r="BZ111" s="447"/>
      <c r="CA111" s="447">
        <v>1584234</v>
      </c>
      <c r="CB111" s="447"/>
      <c r="CC111" s="447"/>
      <c r="CD111" s="447"/>
      <c r="CE111" s="447"/>
      <c r="CF111" s="505">
        <v>33.299999999999997</v>
      </c>
      <c r="CG111" s="506"/>
      <c r="CH111" s="506"/>
      <c r="CI111" s="506"/>
      <c r="CJ111" s="506"/>
      <c r="CK111" s="557"/>
      <c r="CL111" s="451"/>
      <c r="CM111" s="445" t="s">
        <v>426</v>
      </c>
      <c r="CN111" s="382"/>
      <c r="CO111" s="382"/>
      <c r="CP111" s="382"/>
      <c r="CQ111" s="382"/>
      <c r="CR111" s="382"/>
      <c r="CS111" s="382"/>
      <c r="CT111" s="382"/>
      <c r="CU111" s="382"/>
      <c r="CV111" s="382"/>
      <c r="CW111" s="382"/>
      <c r="CX111" s="382"/>
      <c r="CY111" s="382"/>
      <c r="CZ111" s="382"/>
      <c r="DA111" s="382"/>
      <c r="DB111" s="382"/>
      <c r="DC111" s="382"/>
      <c r="DD111" s="382"/>
      <c r="DE111" s="382"/>
      <c r="DF111" s="383"/>
      <c r="DG111" s="446" t="s">
        <v>122</v>
      </c>
      <c r="DH111" s="447"/>
      <c r="DI111" s="447"/>
      <c r="DJ111" s="447"/>
      <c r="DK111" s="447"/>
      <c r="DL111" s="447" t="s">
        <v>122</v>
      </c>
      <c r="DM111" s="447"/>
      <c r="DN111" s="447"/>
      <c r="DO111" s="447"/>
      <c r="DP111" s="447"/>
      <c r="DQ111" s="447" t="s">
        <v>122</v>
      </c>
      <c r="DR111" s="447"/>
      <c r="DS111" s="447"/>
      <c r="DT111" s="447"/>
      <c r="DU111" s="447"/>
      <c r="DV111" s="424" t="s">
        <v>122</v>
      </c>
      <c r="DW111" s="424"/>
      <c r="DX111" s="424"/>
      <c r="DY111" s="424"/>
      <c r="DZ111" s="425"/>
    </row>
    <row r="112" spans="1:131" s="212" customFormat="1" ht="26.25" customHeight="1" x14ac:dyDescent="0.2">
      <c r="A112" s="542" t="s">
        <v>427</v>
      </c>
      <c r="B112" s="543"/>
      <c r="C112" s="382" t="s">
        <v>428</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3"/>
      <c r="AA112" s="409" t="s">
        <v>122</v>
      </c>
      <c r="AB112" s="410"/>
      <c r="AC112" s="410"/>
      <c r="AD112" s="410"/>
      <c r="AE112" s="411"/>
      <c r="AF112" s="412" t="s">
        <v>122</v>
      </c>
      <c r="AG112" s="410"/>
      <c r="AH112" s="410"/>
      <c r="AI112" s="410"/>
      <c r="AJ112" s="411"/>
      <c r="AK112" s="412" t="s">
        <v>122</v>
      </c>
      <c r="AL112" s="410"/>
      <c r="AM112" s="410"/>
      <c r="AN112" s="410"/>
      <c r="AO112" s="411"/>
      <c r="AP112" s="454" t="s">
        <v>122</v>
      </c>
      <c r="AQ112" s="455"/>
      <c r="AR112" s="455"/>
      <c r="AS112" s="455"/>
      <c r="AT112" s="456"/>
      <c r="AU112" s="562"/>
      <c r="AV112" s="563"/>
      <c r="AW112" s="563"/>
      <c r="AX112" s="563"/>
      <c r="AY112" s="563"/>
      <c r="AZ112" s="445" t="s">
        <v>429</v>
      </c>
      <c r="BA112" s="382"/>
      <c r="BB112" s="382"/>
      <c r="BC112" s="382"/>
      <c r="BD112" s="382"/>
      <c r="BE112" s="382"/>
      <c r="BF112" s="382"/>
      <c r="BG112" s="382"/>
      <c r="BH112" s="382"/>
      <c r="BI112" s="382"/>
      <c r="BJ112" s="382"/>
      <c r="BK112" s="382"/>
      <c r="BL112" s="382"/>
      <c r="BM112" s="382"/>
      <c r="BN112" s="382"/>
      <c r="BO112" s="382"/>
      <c r="BP112" s="383"/>
      <c r="BQ112" s="446">
        <v>4087104</v>
      </c>
      <c r="BR112" s="447"/>
      <c r="BS112" s="447"/>
      <c r="BT112" s="447"/>
      <c r="BU112" s="447"/>
      <c r="BV112" s="447">
        <v>3705095</v>
      </c>
      <c r="BW112" s="447"/>
      <c r="BX112" s="447"/>
      <c r="BY112" s="447"/>
      <c r="BZ112" s="447"/>
      <c r="CA112" s="447">
        <v>3405052</v>
      </c>
      <c r="CB112" s="447"/>
      <c r="CC112" s="447"/>
      <c r="CD112" s="447"/>
      <c r="CE112" s="447"/>
      <c r="CF112" s="505">
        <v>71.599999999999994</v>
      </c>
      <c r="CG112" s="506"/>
      <c r="CH112" s="506"/>
      <c r="CI112" s="506"/>
      <c r="CJ112" s="506"/>
      <c r="CK112" s="557"/>
      <c r="CL112" s="451"/>
      <c r="CM112" s="445" t="s">
        <v>430</v>
      </c>
      <c r="CN112" s="382"/>
      <c r="CO112" s="382"/>
      <c r="CP112" s="382"/>
      <c r="CQ112" s="382"/>
      <c r="CR112" s="382"/>
      <c r="CS112" s="382"/>
      <c r="CT112" s="382"/>
      <c r="CU112" s="382"/>
      <c r="CV112" s="382"/>
      <c r="CW112" s="382"/>
      <c r="CX112" s="382"/>
      <c r="CY112" s="382"/>
      <c r="CZ112" s="382"/>
      <c r="DA112" s="382"/>
      <c r="DB112" s="382"/>
      <c r="DC112" s="382"/>
      <c r="DD112" s="382"/>
      <c r="DE112" s="382"/>
      <c r="DF112" s="383"/>
      <c r="DG112" s="446" t="s">
        <v>122</v>
      </c>
      <c r="DH112" s="447"/>
      <c r="DI112" s="447"/>
      <c r="DJ112" s="447"/>
      <c r="DK112" s="447"/>
      <c r="DL112" s="447" t="s">
        <v>122</v>
      </c>
      <c r="DM112" s="447"/>
      <c r="DN112" s="447"/>
      <c r="DO112" s="447"/>
      <c r="DP112" s="447"/>
      <c r="DQ112" s="447" t="s">
        <v>122</v>
      </c>
      <c r="DR112" s="447"/>
      <c r="DS112" s="447"/>
      <c r="DT112" s="447"/>
      <c r="DU112" s="447"/>
      <c r="DV112" s="424" t="s">
        <v>122</v>
      </c>
      <c r="DW112" s="424"/>
      <c r="DX112" s="424"/>
      <c r="DY112" s="424"/>
      <c r="DZ112" s="425"/>
    </row>
    <row r="113" spans="1:130" s="212" customFormat="1" ht="26.25" customHeight="1" x14ac:dyDescent="0.2">
      <c r="A113" s="544"/>
      <c r="B113" s="545"/>
      <c r="C113" s="382" t="s">
        <v>431</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3"/>
      <c r="AA113" s="548">
        <v>580460</v>
      </c>
      <c r="AB113" s="549"/>
      <c r="AC113" s="549"/>
      <c r="AD113" s="549"/>
      <c r="AE113" s="550"/>
      <c r="AF113" s="551">
        <v>450261</v>
      </c>
      <c r="AG113" s="549"/>
      <c r="AH113" s="549"/>
      <c r="AI113" s="549"/>
      <c r="AJ113" s="550"/>
      <c r="AK113" s="551">
        <v>371455</v>
      </c>
      <c r="AL113" s="549"/>
      <c r="AM113" s="549"/>
      <c r="AN113" s="549"/>
      <c r="AO113" s="550"/>
      <c r="AP113" s="552">
        <v>7.8</v>
      </c>
      <c r="AQ113" s="553"/>
      <c r="AR113" s="553"/>
      <c r="AS113" s="553"/>
      <c r="AT113" s="554"/>
      <c r="AU113" s="562"/>
      <c r="AV113" s="563"/>
      <c r="AW113" s="563"/>
      <c r="AX113" s="563"/>
      <c r="AY113" s="563"/>
      <c r="AZ113" s="445" t="s">
        <v>432</v>
      </c>
      <c r="BA113" s="382"/>
      <c r="BB113" s="382"/>
      <c r="BC113" s="382"/>
      <c r="BD113" s="382"/>
      <c r="BE113" s="382"/>
      <c r="BF113" s="382"/>
      <c r="BG113" s="382"/>
      <c r="BH113" s="382"/>
      <c r="BI113" s="382"/>
      <c r="BJ113" s="382"/>
      <c r="BK113" s="382"/>
      <c r="BL113" s="382"/>
      <c r="BM113" s="382"/>
      <c r="BN113" s="382"/>
      <c r="BO113" s="382"/>
      <c r="BP113" s="383"/>
      <c r="BQ113" s="446">
        <v>32915</v>
      </c>
      <c r="BR113" s="447"/>
      <c r="BS113" s="447"/>
      <c r="BT113" s="447"/>
      <c r="BU113" s="447"/>
      <c r="BV113" s="447">
        <v>15906</v>
      </c>
      <c r="BW113" s="447"/>
      <c r="BX113" s="447"/>
      <c r="BY113" s="447"/>
      <c r="BZ113" s="447"/>
      <c r="CA113" s="447" t="s">
        <v>122</v>
      </c>
      <c r="CB113" s="447"/>
      <c r="CC113" s="447"/>
      <c r="CD113" s="447"/>
      <c r="CE113" s="447"/>
      <c r="CF113" s="505" t="s">
        <v>122</v>
      </c>
      <c r="CG113" s="506"/>
      <c r="CH113" s="506"/>
      <c r="CI113" s="506"/>
      <c r="CJ113" s="506"/>
      <c r="CK113" s="557"/>
      <c r="CL113" s="451"/>
      <c r="CM113" s="445" t="s">
        <v>433</v>
      </c>
      <c r="CN113" s="382"/>
      <c r="CO113" s="382"/>
      <c r="CP113" s="382"/>
      <c r="CQ113" s="382"/>
      <c r="CR113" s="382"/>
      <c r="CS113" s="382"/>
      <c r="CT113" s="382"/>
      <c r="CU113" s="382"/>
      <c r="CV113" s="382"/>
      <c r="CW113" s="382"/>
      <c r="CX113" s="382"/>
      <c r="CY113" s="382"/>
      <c r="CZ113" s="382"/>
      <c r="DA113" s="382"/>
      <c r="DB113" s="382"/>
      <c r="DC113" s="382"/>
      <c r="DD113" s="382"/>
      <c r="DE113" s="382"/>
      <c r="DF113" s="383"/>
      <c r="DG113" s="409" t="s">
        <v>122</v>
      </c>
      <c r="DH113" s="410"/>
      <c r="DI113" s="410"/>
      <c r="DJ113" s="410"/>
      <c r="DK113" s="411"/>
      <c r="DL113" s="412" t="s">
        <v>122</v>
      </c>
      <c r="DM113" s="410"/>
      <c r="DN113" s="410"/>
      <c r="DO113" s="410"/>
      <c r="DP113" s="411"/>
      <c r="DQ113" s="412" t="s">
        <v>122</v>
      </c>
      <c r="DR113" s="410"/>
      <c r="DS113" s="410"/>
      <c r="DT113" s="410"/>
      <c r="DU113" s="411"/>
      <c r="DV113" s="454" t="s">
        <v>122</v>
      </c>
      <c r="DW113" s="455"/>
      <c r="DX113" s="455"/>
      <c r="DY113" s="455"/>
      <c r="DZ113" s="456"/>
    </row>
    <row r="114" spans="1:130" s="212" customFormat="1" ht="26.25" customHeight="1" x14ac:dyDescent="0.2">
      <c r="A114" s="544"/>
      <c r="B114" s="545"/>
      <c r="C114" s="382" t="s">
        <v>434</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3"/>
      <c r="AA114" s="409">
        <v>14612</v>
      </c>
      <c r="AB114" s="410"/>
      <c r="AC114" s="410"/>
      <c r="AD114" s="410"/>
      <c r="AE114" s="411"/>
      <c r="AF114" s="412">
        <v>14198</v>
      </c>
      <c r="AG114" s="410"/>
      <c r="AH114" s="410"/>
      <c r="AI114" s="410"/>
      <c r="AJ114" s="411"/>
      <c r="AK114" s="412">
        <v>13781</v>
      </c>
      <c r="AL114" s="410"/>
      <c r="AM114" s="410"/>
      <c r="AN114" s="410"/>
      <c r="AO114" s="411"/>
      <c r="AP114" s="454">
        <v>0.3</v>
      </c>
      <c r="AQ114" s="455"/>
      <c r="AR114" s="455"/>
      <c r="AS114" s="455"/>
      <c r="AT114" s="456"/>
      <c r="AU114" s="562"/>
      <c r="AV114" s="563"/>
      <c r="AW114" s="563"/>
      <c r="AX114" s="563"/>
      <c r="AY114" s="563"/>
      <c r="AZ114" s="445" t="s">
        <v>435</v>
      </c>
      <c r="BA114" s="382"/>
      <c r="BB114" s="382"/>
      <c r="BC114" s="382"/>
      <c r="BD114" s="382"/>
      <c r="BE114" s="382"/>
      <c r="BF114" s="382"/>
      <c r="BG114" s="382"/>
      <c r="BH114" s="382"/>
      <c r="BI114" s="382"/>
      <c r="BJ114" s="382"/>
      <c r="BK114" s="382"/>
      <c r="BL114" s="382"/>
      <c r="BM114" s="382"/>
      <c r="BN114" s="382"/>
      <c r="BO114" s="382"/>
      <c r="BP114" s="383"/>
      <c r="BQ114" s="446">
        <v>958995</v>
      </c>
      <c r="BR114" s="447"/>
      <c r="BS114" s="447"/>
      <c r="BT114" s="447"/>
      <c r="BU114" s="447"/>
      <c r="BV114" s="447">
        <v>909550</v>
      </c>
      <c r="BW114" s="447"/>
      <c r="BX114" s="447"/>
      <c r="BY114" s="447"/>
      <c r="BZ114" s="447"/>
      <c r="CA114" s="447">
        <v>906406</v>
      </c>
      <c r="CB114" s="447"/>
      <c r="CC114" s="447"/>
      <c r="CD114" s="447"/>
      <c r="CE114" s="447"/>
      <c r="CF114" s="505">
        <v>19.100000000000001</v>
      </c>
      <c r="CG114" s="506"/>
      <c r="CH114" s="506"/>
      <c r="CI114" s="506"/>
      <c r="CJ114" s="506"/>
      <c r="CK114" s="557"/>
      <c r="CL114" s="451"/>
      <c r="CM114" s="445" t="s">
        <v>436</v>
      </c>
      <c r="CN114" s="382"/>
      <c r="CO114" s="382"/>
      <c r="CP114" s="382"/>
      <c r="CQ114" s="382"/>
      <c r="CR114" s="382"/>
      <c r="CS114" s="382"/>
      <c r="CT114" s="382"/>
      <c r="CU114" s="382"/>
      <c r="CV114" s="382"/>
      <c r="CW114" s="382"/>
      <c r="CX114" s="382"/>
      <c r="CY114" s="382"/>
      <c r="CZ114" s="382"/>
      <c r="DA114" s="382"/>
      <c r="DB114" s="382"/>
      <c r="DC114" s="382"/>
      <c r="DD114" s="382"/>
      <c r="DE114" s="382"/>
      <c r="DF114" s="383"/>
      <c r="DG114" s="409" t="s">
        <v>122</v>
      </c>
      <c r="DH114" s="410"/>
      <c r="DI114" s="410"/>
      <c r="DJ114" s="410"/>
      <c r="DK114" s="411"/>
      <c r="DL114" s="412" t="s">
        <v>122</v>
      </c>
      <c r="DM114" s="410"/>
      <c r="DN114" s="410"/>
      <c r="DO114" s="410"/>
      <c r="DP114" s="411"/>
      <c r="DQ114" s="412" t="s">
        <v>122</v>
      </c>
      <c r="DR114" s="410"/>
      <c r="DS114" s="410"/>
      <c r="DT114" s="410"/>
      <c r="DU114" s="411"/>
      <c r="DV114" s="454" t="s">
        <v>122</v>
      </c>
      <c r="DW114" s="455"/>
      <c r="DX114" s="455"/>
      <c r="DY114" s="455"/>
      <c r="DZ114" s="456"/>
    </row>
    <row r="115" spans="1:130" s="212" customFormat="1" ht="26.25" customHeight="1" x14ac:dyDescent="0.2">
      <c r="A115" s="544"/>
      <c r="B115" s="545"/>
      <c r="C115" s="382" t="s">
        <v>437</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3"/>
      <c r="AA115" s="548">
        <v>24290</v>
      </c>
      <c r="AB115" s="549"/>
      <c r="AC115" s="549"/>
      <c r="AD115" s="549"/>
      <c r="AE115" s="550"/>
      <c r="AF115" s="551">
        <v>23274</v>
      </c>
      <c r="AG115" s="549"/>
      <c r="AH115" s="549"/>
      <c r="AI115" s="549"/>
      <c r="AJ115" s="550"/>
      <c r="AK115" s="551">
        <v>20595</v>
      </c>
      <c r="AL115" s="549"/>
      <c r="AM115" s="549"/>
      <c r="AN115" s="549"/>
      <c r="AO115" s="550"/>
      <c r="AP115" s="552">
        <v>0.4</v>
      </c>
      <c r="AQ115" s="553"/>
      <c r="AR115" s="553"/>
      <c r="AS115" s="553"/>
      <c r="AT115" s="554"/>
      <c r="AU115" s="562"/>
      <c r="AV115" s="563"/>
      <c r="AW115" s="563"/>
      <c r="AX115" s="563"/>
      <c r="AY115" s="563"/>
      <c r="AZ115" s="445" t="s">
        <v>438</v>
      </c>
      <c r="BA115" s="382"/>
      <c r="BB115" s="382"/>
      <c r="BC115" s="382"/>
      <c r="BD115" s="382"/>
      <c r="BE115" s="382"/>
      <c r="BF115" s="382"/>
      <c r="BG115" s="382"/>
      <c r="BH115" s="382"/>
      <c r="BI115" s="382"/>
      <c r="BJ115" s="382"/>
      <c r="BK115" s="382"/>
      <c r="BL115" s="382"/>
      <c r="BM115" s="382"/>
      <c r="BN115" s="382"/>
      <c r="BO115" s="382"/>
      <c r="BP115" s="383"/>
      <c r="BQ115" s="446" t="s">
        <v>122</v>
      </c>
      <c r="BR115" s="447"/>
      <c r="BS115" s="447"/>
      <c r="BT115" s="447"/>
      <c r="BU115" s="447"/>
      <c r="BV115" s="447" t="s">
        <v>122</v>
      </c>
      <c r="BW115" s="447"/>
      <c r="BX115" s="447"/>
      <c r="BY115" s="447"/>
      <c r="BZ115" s="447"/>
      <c r="CA115" s="447" t="s">
        <v>122</v>
      </c>
      <c r="CB115" s="447"/>
      <c r="CC115" s="447"/>
      <c r="CD115" s="447"/>
      <c r="CE115" s="447"/>
      <c r="CF115" s="505" t="s">
        <v>122</v>
      </c>
      <c r="CG115" s="506"/>
      <c r="CH115" s="506"/>
      <c r="CI115" s="506"/>
      <c r="CJ115" s="506"/>
      <c r="CK115" s="557"/>
      <c r="CL115" s="451"/>
      <c r="CM115" s="445" t="s">
        <v>439</v>
      </c>
      <c r="CN115" s="382"/>
      <c r="CO115" s="382"/>
      <c r="CP115" s="382"/>
      <c r="CQ115" s="382"/>
      <c r="CR115" s="382"/>
      <c r="CS115" s="382"/>
      <c r="CT115" s="382"/>
      <c r="CU115" s="382"/>
      <c r="CV115" s="382"/>
      <c r="CW115" s="382"/>
      <c r="CX115" s="382"/>
      <c r="CY115" s="382"/>
      <c r="CZ115" s="382"/>
      <c r="DA115" s="382"/>
      <c r="DB115" s="382"/>
      <c r="DC115" s="382"/>
      <c r="DD115" s="382"/>
      <c r="DE115" s="382"/>
      <c r="DF115" s="383"/>
      <c r="DG115" s="409" t="s">
        <v>122</v>
      </c>
      <c r="DH115" s="410"/>
      <c r="DI115" s="410"/>
      <c r="DJ115" s="410"/>
      <c r="DK115" s="411"/>
      <c r="DL115" s="412" t="s">
        <v>122</v>
      </c>
      <c r="DM115" s="410"/>
      <c r="DN115" s="410"/>
      <c r="DO115" s="410"/>
      <c r="DP115" s="411"/>
      <c r="DQ115" s="412" t="s">
        <v>122</v>
      </c>
      <c r="DR115" s="410"/>
      <c r="DS115" s="410"/>
      <c r="DT115" s="410"/>
      <c r="DU115" s="411"/>
      <c r="DV115" s="454" t="s">
        <v>122</v>
      </c>
      <c r="DW115" s="455"/>
      <c r="DX115" s="455"/>
      <c r="DY115" s="455"/>
      <c r="DZ115" s="456"/>
    </row>
    <row r="116" spans="1:130" s="212" customFormat="1" ht="26.25" customHeight="1" x14ac:dyDescent="0.2">
      <c r="A116" s="546"/>
      <c r="B116" s="547"/>
      <c r="C116" s="469" t="s">
        <v>440</v>
      </c>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70"/>
      <c r="AA116" s="409" t="s">
        <v>122</v>
      </c>
      <c r="AB116" s="410"/>
      <c r="AC116" s="410"/>
      <c r="AD116" s="410"/>
      <c r="AE116" s="411"/>
      <c r="AF116" s="412" t="s">
        <v>122</v>
      </c>
      <c r="AG116" s="410"/>
      <c r="AH116" s="410"/>
      <c r="AI116" s="410"/>
      <c r="AJ116" s="411"/>
      <c r="AK116" s="412" t="s">
        <v>122</v>
      </c>
      <c r="AL116" s="410"/>
      <c r="AM116" s="410"/>
      <c r="AN116" s="410"/>
      <c r="AO116" s="411"/>
      <c r="AP116" s="454" t="s">
        <v>122</v>
      </c>
      <c r="AQ116" s="455"/>
      <c r="AR116" s="455"/>
      <c r="AS116" s="455"/>
      <c r="AT116" s="456"/>
      <c r="AU116" s="562"/>
      <c r="AV116" s="563"/>
      <c r="AW116" s="563"/>
      <c r="AX116" s="563"/>
      <c r="AY116" s="563"/>
      <c r="AZ116" s="539" t="s">
        <v>441</v>
      </c>
      <c r="BA116" s="540"/>
      <c r="BB116" s="540"/>
      <c r="BC116" s="540"/>
      <c r="BD116" s="540"/>
      <c r="BE116" s="540"/>
      <c r="BF116" s="540"/>
      <c r="BG116" s="540"/>
      <c r="BH116" s="540"/>
      <c r="BI116" s="540"/>
      <c r="BJ116" s="540"/>
      <c r="BK116" s="540"/>
      <c r="BL116" s="540"/>
      <c r="BM116" s="540"/>
      <c r="BN116" s="540"/>
      <c r="BO116" s="540"/>
      <c r="BP116" s="541"/>
      <c r="BQ116" s="446" t="s">
        <v>122</v>
      </c>
      <c r="BR116" s="447"/>
      <c r="BS116" s="447"/>
      <c r="BT116" s="447"/>
      <c r="BU116" s="447"/>
      <c r="BV116" s="447" t="s">
        <v>122</v>
      </c>
      <c r="BW116" s="447"/>
      <c r="BX116" s="447"/>
      <c r="BY116" s="447"/>
      <c r="BZ116" s="447"/>
      <c r="CA116" s="447" t="s">
        <v>122</v>
      </c>
      <c r="CB116" s="447"/>
      <c r="CC116" s="447"/>
      <c r="CD116" s="447"/>
      <c r="CE116" s="447"/>
      <c r="CF116" s="505" t="s">
        <v>122</v>
      </c>
      <c r="CG116" s="506"/>
      <c r="CH116" s="506"/>
      <c r="CI116" s="506"/>
      <c r="CJ116" s="506"/>
      <c r="CK116" s="557"/>
      <c r="CL116" s="451"/>
      <c r="CM116" s="445" t="s">
        <v>442</v>
      </c>
      <c r="CN116" s="382"/>
      <c r="CO116" s="382"/>
      <c r="CP116" s="382"/>
      <c r="CQ116" s="382"/>
      <c r="CR116" s="382"/>
      <c r="CS116" s="382"/>
      <c r="CT116" s="382"/>
      <c r="CU116" s="382"/>
      <c r="CV116" s="382"/>
      <c r="CW116" s="382"/>
      <c r="CX116" s="382"/>
      <c r="CY116" s="382"/>
      <c r="CZ116" s="382"/>
      <c r="DA116" s="382"/>
      <c r="DB116" s="382"/>
      <c r="DC116" s="382"/>
      <c r="DD116" s="382"/>
      <c r="DE116" s="382"/>
      <c r="DF116" s="383"/>
      <c r="DG116" s="409" t="s">
        <v>122</v>
      </c>
      <c r="DH116" s="410"/>
      <c r="DI116" s="410"/>
      <c r="DJ116" s="410"/>
      <c r="DK116" s="411"/>
      <c r="DL116" s="412" t="s">
        <v>122</v>
      </c>
      <c r="DM116" s="410"/>
      <c r="DN116" s="410"/>
      <c r="DO116" s="410"/>
      <c r="DP116" s="411"/>
      <c r="DQ116" s="412" t="s">
        <v>122</v>
      </c>
      <c r="DR116" s="410"/>
      <c r="DS116" s="410"/>
      <c r="DT116" s="410"/>
      <c r="DU116" s="411"/>
      <c r="DV116" s="454" t="s">
        <v>122</v>
      </c>
      <c r="DW116" s="455"/>
      <c r="DX116" s="455"/>
      <c r="DY116" s="455"/>
      <c r="DZ116" s="456"/>
    </row>
    <row r="117" spans="1:130" s="212" customFormat="1" ht="26.25" customHeight="1" x14ac:dyDescent="0.2">
      <c r="A117" s="525" t="s">
        <v>177</v>
      </c>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07" t="s">
        <v>443</v>
      </c>
      <c r="Z117" s="527"/>
      <c r="AA117" s="532">
        <v>1515553</v>
      </c>
      <c r="AB117" s="533"/>
      <c r="AC117" s="533"/>
      <c r="AD117" s="533"/>
      <c r="AE117" s="534"/>
      <c r="AF117" s="535">
        <v>1410843</v>
      </c>
      <c r="AG117" s="533"/>
      <c r="AH117" s="533"/>
      <c r="AI117" s="533"/>
      <c r="AJ117" s="534"/>
      <c r="AK117" s="535">
        <v>1325009</v>
      </c>
      <c r="AL117" s="533"/>
      <c r="AM117" s="533"/>
      <c r="AN117" s="533"/>
      <c r="AO117" s="534"/>
      <c r="AP117" s="536"/>
      <c r="AQ117" s="537"/>
      <c r="AR117" s="537"/>
      <c r="AS117" s="537"/>
      <c r="AT117" s="538"/>
      <c r="AU117" s="562"/>
      <c r="AV117" s="563"/>
      <c r="AW117" s="563"/>
      <c r="AX117" s="563"/>
      <c r="AY117" s="563"/>
      <c r="AZ117" s="493" t="s">
        <v>444</v>
      </c>
      <c r="BA117" s="494"/>
      <c r="BB117" s="494"/>
      <c r="BC117" s="494"/>
      <c r="BD117" s="494"/>
      <c r="BE117" s="494"/>
      <c r="BF117" s="494"/>
      <c r="BG117" s="494"/>
      <c r="BH117" s="494"/>
      <c r="BI117" s="494"/>
      <c r="BJ117" s="494"/>
      <c r="BK117" s="494"/>
      <c r="BL117" s="494"/>
      <c r="BM117" s="494"/>
      <c r="BN117" s="494"/>
      <c r="BO117" s="494"/>
      <c r="BP117" s="495"/>
      <c r="BQ117" s="446" t="s">
        <v>122</v>
      </c>
      <c r="BR117" s="447"/>
      <c r="BS117" s="447"/>
      <c r="BT117" s="447"/>
      <c r="BU117" s="447"/>
      <c r="BV117" s="447" t="s">
        <v>122</v>
      </c>
      <c r="BW117" s="447"/>
      <c r="BX117" s="447"/>
      <c r="BY117" s="447"/>
      <c r="BZ117" s="447"/>
      <c r="CA117" s="447" t="s">
        <v>122</v>
      </c>
      <c r="CB117" s="447"/>
      <c r="CC117" s="447"/>
      <c r="CD117" s="447"/>
      <c r="CE117" s="447"/>
      <c r="CF117" s="505" t="s">
        <v>122</v>
      </c>
      <c r="CG117" s="506"/>
      <c r="CH117" s="506"/>
      <c r="CI117" s="506"/>
      <c r="CJ117" s="506"/>
      <c r="CK117" s="557"/>
      <c r="CL117" s="451"/>
      <c r="CM117" s="445" t="s">
        <v>445</v>
      </c>
      <c r="CN117" s="382"/>
      <c r="CO117" s="382"/>
      <c r="CP117" s="382"/>
      <c r="CQ117" s="382"/>
      <c r="CR117" s="382"/>
      <c r="CS117" s="382"/>
      <c r="CT117" s="382"/>
      <c r="CU117" s="382"/>
      <c r="CV117" s="382"/>
      <c r="CW117" s="382"/>
      <c r="CX117" s="382"/>
      <c r="CY117" s="382"/>
      <c r="CZ117" s="382"/>
      <c r="DA117" s="382"/>
      <c r="DB117" s="382"/>
      <c r="DC117" s="382"/>
      <c r="DD117" s="382"/>
      <c r="DE117" s="382"/>
      <c r="DF117" s="383"/>
      <c r="DG117" s="409" t="s">
        <v>122</v>
      </c>
      <c r="DH117" s="410"/>
      <c r="DI117" s="410"/>
      <c r="DJ117" s="410"/>
      <c r="DK117" s="411"/>
      <c r="DL117" s="412" t="s">
        <v>122</v>
      </c>
      <c r="DM117" s="410"/>
      <c r="DN117" s="410"/>
      <c r="DO117" s="410"/>
      <c r="DP117" s="411"/>
      <c r="DQ117" s="412" t="s">
        <v>122</v>
      </c>
      <c r="DR117" s="410"/>
      <c r="DS117" s="410"/>
      <c r="DT117" s="410"/>
      <c r="DU117" s="411"/>
      <c r="DV117" s="454" t="s">
        <v>122</v>
      </c>
      <c r="DW117" s="455"/>
      <c r="DX117" s="455"/>
      <c r="DY117" s="455"/>
      <c r="DZ117" s="456"/>
    </row>
    <row r="118" spans="1:130" s="212" customFormat="1" ht="26.25" customHeight="1" x14ac:dyDescent="0.2">
      <c r="A118" s="525" t="s">
        <v>419</v>
      </c>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7"/>
      <c r="AA118" s="528" t="s">
        <v>416</v>
      </c>
      <c r="AB118" s="526"/>
      <c r="AC118" s="526"/>
      <c r="AD118" s="526"/>
      <c r="AE118" s="527"/>
      <c r="AF118" s="528" t="s">
        <v>417</v>
      </c>
      <c r="AG118" s="526"/>
      <c r="AH118" s="526"/>
      <c r="AI118" s="526"/>
      <c r="AJ118" s="527"/>
      <c r="AK118" s="528" t="s">
        <v>294</v>
      </c>
      <c r="AL118" s="526"/>
      <c r="AM118" s="526"/>
      <c r="AN118" s="526"/>
      <c r="AO118" s="527"/>
      <c r="AP118" s="529" t="s">
        <v>418</v>
      </c>
      <c r="AQ118" s="530"/>
      <c r="AR118" s="530"/>
      <c r="AS118" s="530"/>
      <c r="AT118" s="531"/>
      <c r="AU118" s="562"/>
      <c r="AV118" s="563"/>
      <c r="AW118" s="563"/>
      <c r="AX118" s="563"/>
      <c r="AY118" s="563"/>
      <c r="AZ118" s="468" t="s">
        <v>446</v>
      </c>
      <c r="BA118" s="469"/>
      <c r="BB118" s="469"/>
      <c r="BC118" s="469"/>
      <c r="BD118" s="469"/>
      <c r="BE118" s="469"/>
      <c r="BF118" s="469"/>
      <c r="BG118" s="469"/>
      <c r="BH118" s="469"/>
      <c r="BI118" s="469"/>
      <c r="BJ118" s="469"/>
      <c r="BK118" s="469"/>
      <c r="BL118" s="469"/>
      <c r="BM118" s="469"/>
      <c r="BN118" s="469"/>
      <c r="BO118" s="469"/>
      <c r="BP118" s="470"/>
      <c r="BQ118" s="509" t="s">
        <v>122</v>
      </c>
      <c r="BR118" s="475"/>
      <c r="BS118" s="475"/>
      <c r="BT118" s="475"/>
      <c r="BU118" s="475"/>
      <c r="BV118" s="475" t="s">
        <v>122</v>
      </c>
      <c r="BW118" s="475"/>
      <c r="BX118" s="475"/>
      <c r="BY118" s="475"/>
      <c r="BZ118" s="475"/>
      <c r="CA118" s="475" t="s">
        <v>122</v>
      </c>
      <c r="CB118" s="475"/>
      <c r="CC118" s="475"/>
      <c r="CD118" s="475"/>
      <c r="CE118" s="475"/>
      <c r="CF118" s="505" t="s">
        <v>122</v>
      </c>
      <c r="CG118" s="506"/>
      <c r="CH118" s="506"/>
      <c r="CI118" s="506"/>
      <c r="CJ118" s="506"/>
      <c r="CK118" s="557"/>
      <c r="CL118" s="451"/>
      <c r="CM118" s="445" t="s">
        <v>447</v>
      </c>
      <c r="CN118" s="382"/>
      <c r="CO118" s="382"/>
      <c r="CP118" s="382"/>
      <c r="CQ118" s="382"/>
      <c r="CR118" s="382"/>
      <c r="CS118" s="382"/>
      <c r="CT118" s="382"/>
      <c r="CU118" s="382"/>
      <c r="CV118" s="382"/>
      <c r="CW118" s="382"/>
      <c r="CX118" s="382"/>
      <c r="CY118" s="382"/>
      <c r="CZ118" s="382"/>
      <c r="DA118" s="382"/>
      <c r="DB118" s="382"/>
      <c r="DC118" s="382"/>
      <c r="DD118" s="382"/>
      <c r="DE118" s="382"/>
      <c r="DF118" s="383"/>
      <c r="DG118" s="409" t="s">
        <v>122</v>
      </c>
      <c r="DH118" s="410"/>
      <c r="DI118" s="410"/>
      <c r="DJ118" s="410"/>
      <c r="DK118" s="411"/>
      <c r="DL118" s="412" t="s">
        <v>122</v>
      </c>
      <c r="DM118" s="410"/>
      <c r="DN118" s="410"/>
      <c r="DO118" s="410"/>
      <c r="DP118" s="411"/>
      <c r="DQ118" s="412" t="s">
        <v>122</v>
      </c>
      <c r="DR118" s="410"/>
      <c r="DS118" s="410"/>
      <c r="DT118" s="410"/>
      <c r="DU118" s="411"/>
      <c r="DV118" s="454" t="s">
        <v>122</v>
      </c>
      <c r="DW118" s="455"/>
      <c r="DX118" s="455"/>
      <c r="DY118" s="455"/>
      <c r="DZ118" s="456"/>
    </row>
    <row r="119" spans="1:130" s="212" customFormat="1" ht="26.25" customHeight="1" x14ac:dyDescent="0.2">
      <c r="A119" s="448" t="s">
        <v>422</v>
      </c>
      <c r="B119" s="449"/>
      <c r="C119" s="490" t="s">
        <v>423</v>
      </c>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9"/>
      <c r="AA119" s="518" t="s">
        <v>122</v>
      </c>
      <c r="AB119" s="519"/>
      <c r="AC119" s="519"/>
      <c r="AD119" s="519"/>
      <c r="AE119" s="520"/>
      <c r="AF119" s="521" t="s">
        <v>122</v>
      </c>
      <c r="AG119" s="519"/>
      <c r="AH119" s="519"/>
      <c r="AI119" s="519"/>
      <c r="AJ119" s="520"/>
      <c r="AK119" s="521" t="s">
        <v>122</v>
      </c>
      <c r="AL119" s="519"/>
      <c r="AM119" s="519"/>
      <c r="AN119" s="519"/>
      <c r="AO119" s="520"/>
      <c r="AP119" s="522" t="s">
        <v>122</v>
      </c>
      <c r="AQ119" s="523"/>
      <c r="AR119" s="523"/>
      <c r="AS119" s="523"/>
      <c r="AT119" s="524"/>
      <c r="AU119" s="564"/>
      <c r="AV119" s="565"/>
      <c r="AW119" s="565"/>
      <c r="AX119" s="565"/>
      <c r="AY119" s="565"/>
      <c r="AZ119" s="235" t="s">
        <v>177</v>
      </c>
      <c r="BA119" s="235"/>
      <c r="BB119" s="235"/>
      <c r="BC119" s="235"/>
      <c r="BD119" s="235"/>
      <c r="BE119" s="235"/>
      <c r="BF119" s="235"/>
      <c r="BG119" s="235"/>
      <c r="BH119" s="235"/>
      <c r="BI119" s="235"/>
      <c r="BJ119" s="235"/>
      <c r="BK119" s="235"/>
      <c r="BL119" s="235"/>
      <c r="BM119" s="235"/>
      <c r="BN119" s="235"/>
      <c r="BO119" s="507" t="s">
        <v>448</v>
      </c>
      <c r="BP119" s="508"/>
      <c r="BQ119" s="509">
        <v>15979947</v>
      </c>
      <c r="BR119" s="475"/>
      <c r="BS119" s="475"/>
      <c r="BT119" s="475"/>
      <c r="BU119" s="475"/>
      <c r="BV119" s="475">
        <v>15918624</v>
      </c>
      <c r="BW119" s="475"/>
      <c r="BX119" s="475"/>
      <c r="BY119" s="475"/>
      <c r="BZ119" s="475"/>
      <c r="CA119" s="475">
        <v>15853364</v>
      </c>
      <c r="CB119" s="475"/>
      <c r="CC119" s="475"/>
      <c r="CD119" s="475"/>
      <c r="CE119" s="475"/>
      <c r="CF119" s="378"/>
      <c r="CG119" s="379"/>
      <c r="CH119" s="379"/>
      <c r="CI119" s="379"/>
      <c r="CJ119" s="464"/>
      <c r="CK119" s="558"/>
      <c r="CL119" s="453"/>
      <c r="CM119" s="468" t="s">
        <v>449</v>
      </c>
      <c r="CN119" s="469"/>
      <c r="CO119" s="469"/>
      <c r="CP119" s="469"/>
      <c r="CQ119" s="469"/>
      <c r="CR119" s="469"/>
      <c r="CS119" s="469"/>
      <c r="CT119" s="469"/>
      <c r="CU119" s="469"/>
      <c r="CV119" s="469"/>
      <c r="CW119" s="469"/>
      <c r="CX119" s="469"/>
      <c r="CY119" s="469"/>
      <c r="CZ119" s="469"/>
      <c r="DA119" s="469"/>
      <c r="DB119" s="469"/>
      <c r="DC119" s="469"/>
      <c r="DD119" s="469"/>
      <c r="DE119" s="469"/>
      <c r="DF119" s="470"/>
      <c r="DG119" s="393">
        <v>2093303</v>
      </c>
      <c r="DH119" s="394"/>
      <c r="DI119" s="394"/>
      <c r="DJ119" s="394"/>
      <c r="DK119" s="395"/>
      <c r="DL119" s="396">
        <v>1829248</v>
      </c>
      <c r="DM119" s="394"/>
      <c r="DN119" s="394"/>
      <c r="DO119" s="394"/>
      <c r="DP119" s="395"/>
      <c r="DQ119" s="396">
        <v>1584234</v>
      </c>
      <c r="DR119" s="394"/>
      <c r="DS119" s="394"/>
      <c r="DT119" s="394"/>
      <c r="DU119" s="395"/>
      <c r="DV119" s="478">
        <v>33.299999999999997</v>
      </c>
      <c r="DW119" s="479"/>
      <c r="DX119" s="479"/>
      <c r="DY119" s="479"/>
      <c r="DZ119" s="480"/>
    </row>
    <row r="120" spans="1:130" s="212" customFormat="1" ht="26.25" customHeight="1" x14ac:dyDescent="0.2">
      <c r="A120" s="450"/>
      <c r="B120" s="451"/>
      <c r="C120" s="445" t="s">
        <v>426</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3"/>
      <c r="AA120" s="409" t="s">
        <v>122</v>
      </c>
      <c r="AB120" s="410"/>
      <c r="AC120" s="410"/>
      <c r="AD120" s="410"/>
      <c r="AE120" s="411"/>
      <c r="AF120" s="412" t="s">
        <v>122</v>
      </c>
      <c r="AG120" s="410"/>
      <c r="AH120" s="410"/>
      <c r="AI120" s="410"/>
      <c r="AJ120" s="411"/>
      <c r="AK120" s="412" t="s">
        <v>122</v>
      </c>
      <c r="AL120" s="410"/>
      <c r="AM120" s="410"/>
      <c r="AN120" s="410"/>
      <c r="AO120" s="411"/>
      <c r="AP120" s="454" t="s">
        <v>122</v>
      </c>
      <c r="AQ120" s="455"/>
      <c r="AR120" s="455"/>
      <c r="AS120" s="455"/>
      <c r="AT120" s="456"/>
      <c r="AU120" s="510" t="s">
        <v>450</v>
      </c>
      <c r="AV120" s="511"/>
      <c r="AW120" s="511"/>
      <c r="AX120" s="511"/>
      <c r="AY120" s="512"/>
      <c r="AZ120" s="490" t="s">
        <v>451</v>
      </c>
      <c r="BA120" s="438"/>
      <c r="BB120" s="438"/>
      <c r="BC120" s="438"/>
      <c r="BD120" s="438"/>
      <c r="BE120" s="438"/>
      <c r="BF120" s="438"/>
      <c r="BG120" s="438"/>
      <c r="BH120" s="438"/>
      <c r="BI120" s="438"/>
      <c r="BJ120" s="438"/>
      <c r="BK120" s="438"/>
      <c r="BL120" s="438"/>
      <c r="BM120" s="438"/>
      <c r="BN120" s="438"/>
      <c r="BO120" s="438"/>
      <c r="BP120" s="439"/>
      <c r="BQ120" s="491">
        <v>4131786</v>
      </c>
      <c r="BR120" s="472"/>
      <c r="BS120" s="472"/>
      <c r="BT120" s="472"/>
      <c r="BU120" s="472"/>
      <c r="BV120" s="472">
        <v>4501365</v>
      </c>
      <c r="BW120" s="472"/>
      <c r="BX120" s="472"/>
      <c r="BY120" s="472"/>
      <c r="BZ120" s="472"/>
      <c r="CA120" s="472">
        <v>4963834</v>
      </c>
      <c r="CB120" s="472"/>
      <c r="CC120" s="472"/>
      <c r="CD120" s="472"/>
      <c r="CE120" s="472"/>
      <c r="CF120" s="496">
        <v>104.3</v>
      </c>
      <c r="CG120" s="497"/>
      <c r="CH120" s="497"/>
      <c r="CI120" s="497"/>
      <c r="CJ120" s="497"/>
      <c r="CK120" s="498" t="s">
        <v>452</v>
      </c>
      <c r="CL120" s="482"/>
      <c r="CM120" s="482"/>
      <c r="CN120" s="482"/>
      <c r="CO120" s="483"/>
      <c r="CP120" s="502" t="s">
        <v>398</v>
      </c>
      <c r="CQ120" s="503"/>
      <c r="CR120" s="503"/>
      <c r="CS120" s="503"/>
      <c r="CT120" s="503"/>
      <c r="CU120" s="503"/>
      <c r="CV120" s="503"/>
      <c r="CW120" s="503"/>
      <c r="CX120" s="503"/>
      <c r="CY120" s="503"/>
      <c r="CZ120" s="503"/>
      <c r="DA120" s="503"/>
      <c r="DB120" s="503"/>
      <c r="DC120" s="503"/>
      <c r="DD120" s="503"/>
      <c r="DE120" s="503"/>
      <c r="DF120" s="504"/>
      <c r="DG120" s="491" t="s">
        <v>122</v>
      </c>
      <c r="DH120" s="472"/>
      <c r="DI120" s="472"/>
      <c r="DJ120" s="472"/>
      <c r="DK120" s="472"/>
      <c r="DL120" s="472">
        <v>3297700</v>
      </c>
      <c r="DM120" s="472"/>
      <c r="DN120" s="472"/>
      <c r="DO120" s="472"/>
      <c r="DP120" s="472"/>
      <c r="DQ120" s="472">
        <v>2993104</v>
      </c>
      <c r="DR120" s="472"/>
      <c r="DS120" s="472"/>
      <c r="DT120" s="472"/>
      <c r="DU120" s="472"/>
      <c r="DV120" s="473">
        <v>62.9</v>
      </c>
      <c r="DW120" s="473"/>
      <c r="DX120" s="473"/>
      <c r="DY120" s="473"/>
      <c r="DZ120" s="474"/>
    </row>
    <row r="121" spans="1:130" s="212" customFormat="1" ht="26.25" customHeight="1" x14ac:dyDescent="0.2">
      <c r="A121" s="450"/>
      <c r="B121" s="451"/>
      <c r="C121" s="493" t="s">
        <v>453</v>
      </c>
      <c r="D121" s="494"/>
      <c r="E121" s="494"/>
      <c r="F121" s="494"/>
      <c r="G121" s="494"/>
      <c r="H121" s="494"/>
      <c r="I121" s="494"/>
      <c r="J121" s="494"/>
      <c r="K121" s="494"/>
      <c r="L121" s="494"/>
      <c r="M121" s="494"/>
      <c r="N121" s="494"/>
      <c r="O121" s="494"/>
      <c r="P121" s="494"/>
      <c r="Q121" s="494"/>
      <c r="R121" s="494"/>
      <c r="S121" s="494"/>
      <c r="T121" s="494"/>
      <c r="U121" s="494"/>
      <c r="V121" s="494"/>
      <c r="W121" s="494"/>
      <c r="X121" s="494"/>
      <c r="Y121" s="494"/>
      <c r="Z121" s="495"/>
      <c r="AA121" s="409" t="s">
        <v>122</v>
      </c>
      <c r="AB121" s="410"/>
      <c r="AC121" s="410"/>
      <c r="AD121" s="410"/>
      <c r="AE121" s="411"/>
      <c r="AF121" s="412" t="s">
        <v>122</v>
      </c>
      <c r="AG121" s="410"/>
      <c r="AH121" s="410"/>
      <c r="AI121" s="410"/>
      <c r="AJ121" s="411"/>
      <c r="AK121" s="412" t="s">
        <v>122</v>
      </c>
      <c r="AL121" s="410"/>
      <c r="AM121" s="410"/>
      <c r="AN121" s="410"/>
      <c r="AO121" s="411"/>
      <c r="AP121" s="454" t="s">
        <v>122</v>
      </c>
      <c r="AQ121" s="455"/>
      <c r="AR121" s="455"/>
      <c r="AS121" s="455"/>
      <c r="AT121" s="456"/>
      <c r="AU121" s="513"/>
      <c r="AV121" s="514"/>
      <c r="AW121" s="514"/>
      <c r="AX121" s="514"/>
      <c r="AY121" s="515"/>
      <c r="AZ121" s="445" t="s">
        <v>454</v>
      </c>
      <c r="BA121" s="382"/>
      <c r="BB121" s="382"/>
      <c r="BC121" s="382"/>
      <c r="BD121" s="382"/>
      <c r="BE121" s="382"/>
      <c r="BF121" s="382"/>
      <c r="BG121" s="382"/>
      <c r="BH121" s="382"/>
      <c r="BI121" s="382"/>
      <c r="BJ121" s="382"/>
      <c r="BK121" s="382"/>
      <c r="BL121" s="382"/>
      <c r="BM121" s="382"/>
      <c r="BN121" s="382"/>
      <c r="BO121" s="382"/>
      <c r="BP121" s="383"/>
      <c r="BQ121" s="446">
        <v>516495</v>
      </c>
      <c r="BR121" s="447"/>
      <c r="BS121" s="447"/>
      <c r="BT121" s="447"/>
      <c r="BU121" s="447"/>
      <c r="BV121" s="447">
        <v>412923</v>
      </c>
      <c r="BW121" s="447"/>
      <c r="BX121" s="447"/>
      <c r="BY121" s="447"/>
      <c r="BZ121" s="447"/>
      <c r="CA121" s="447">
        <v>294701</v>
      </c>
      <c r="CB121" s="447"/>
      <c r="CC121" s="447"/>
      <c r="CD121" s="447"/>
      <c r="CE121" s="447"/>
      <c r="CF121" s="505">
        <v>6.2</v>
      </c>
      <c r="CG121" s="506"/>
      <c r="CH121" s="506"/>
      <c r="CI121" s="506"/>
      <c r="CJ121" s="506"/>
      <c r="CK121" s="499"/>
      <c r="CL121" s="485"/>
      <c r="CM121" s="485"/>
      <c r="CN121" s="485"/>
      <c r="CO121" s="486"/>
      <c r="CP121" s="465" t="s">
        <v>397</v>
      </c>
      <c r="CQ121" s="466"/>
      <c r="CR121" s="466"/>
      <c r="CS121" s="466"/>
      <c r="CT121" s="466"/>
      <c r="CU121" s="466"/>
      <c r="CV121" s="466"/>
      <c r="CW121" s="466"/>
      <c r="CX121" s="466"/>
      <c r="CY121" s="466"/>
      <c r="CZ121" s="466"/>
      <c r="DA121" s="466"/>
      <c r="DB121" s="466"/>
      <c r="DC121" s="466"/>
      <c r="DD121" s="466"/>
      <c r="DE121" s="466"/>
      <c r="DF121" s="467"/>
      <c r="DG121" s="446">
        <v>325158</v>
      </c>
      <c r="DH121" s="447"/>
      <c r="DI121" s="447"/>
      <c r="DJ121" s="447"/>
      <c r="DK121" s="447"/>
      <c r="DL121" s="447">
        <v>404575</v>
      </c>
      <c r="DM121" s="447"/>
      <c r="DN121" s="447"/>
      <c r="DO121" s="447"/>
      <c r="DP121" s="447"/>
      <c r="DQ121" s="447">
        <v>388928</v>
      </c>
      <c r="DR121" s="447"/>
      <c r="DS121" s="447"/>
      <c r="DT121" s="447"/>
      <c r="DU121" s="447"/>
      <c r="DV121" s="424">
        <v>8.1999999999999993</v>
      </c>
      <c r="DW121" s="424"/>
      <c r="DX121" s="424"/>
      <c r="DY121" s="424"/>
      <c r="DZ121" s="425"/>
    </row>
    <row r="122" spans="1:130" s="212" customFormat="1" ht="26.25" customHeight="1" x14ac:dyDescent="0.2">
      <c r="A122" s="450"/>
      <c r="B122" s="451"/>
      <c r="C122" s="445" t="s">
        <v>436</v>
      </c>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3"/>
      <c r="AA122" s="409" t="s">
        <v>122</v>
      </c>
      <c r="AB122" s="410"/>
      <c r="AC122" s="410"/>
      <c r="AD122" s="410"/>
      <c r="AE122" s="411"/>
      <c r="AF122" s="412" t="s">
        <v>122</v>
      </c>
      <c r="AG122" s="410"/>
      <c r="AH122" s="410"/>
      <c r="AI122" s="410"/>
      <c r="AJ122" s="411"/>
      <c r="AK122" s="412" t="s">
        <v>122</v>
      </c>
      <c r="AL122" s="410"/>
      <c r="AM122" s="410"/>
      <c r="AN122" s="410"/>
      <c r="AO122" s="411"/>
      <c r="AP122" s="454" t="s">
        <v>122</v>
      </c>
      <c r="AQ122" s="455"/>
      <c r="AR122" s="455"/>
      <c r="AS122" s="455"/>
      <c r="AT122" s="456"/>
      <c r="AU122" s="513"/>
      <c r="AV122" s="514"/>
      <c r="AW122" s="514"/>
      <c r="AX122" s="514"/>
      <c r="AY122" s="515"/>
      <c r="AZ122" s="468" t="s">
        <v>455</v>
      </c>
      <c r="BA122" s="469"/>
      <c r="BB122" s="469"/>
      <c r="BC122" s="469"/>
      <c r="BD122" s="469"/>
      <c r="BE122" s="469"/>
      <c r="BF122" s="469"/>
      <c r="BG122" s="469"/>
      <c r="BH122" s="469"/>
      <c r="BI122" s="469"/>
      <c r="BJ122" s="469"/>
      <c r="BK122" s="469"/>
      <c r="BL122" s="469"/>
      <c r="BM122" s="469"/>
      <c r="BN122" s="469"/>
      <c r="BO122" s="469"/>
      <c r="BP122" s="470"/>
      <c r="BQ122" s="509">
        <v>9978624</v>
      </c>
      <c r="BR122" s="475"/>
      <c r="BS122" s="475"/>
      <c r="BT122" s="475"/>
      <c r="BU122" s="475"/>
      <c r="BV122" s="475">
        <v>10128213</v>
      </c>
      <c r="BW122" s="475"/>
      <c r="BX122" s="475"/>
      <c r="BY122" s="475"/>
      <c r="BZ122" s="475"/>
      <c r="CA122" s="475">
        <v>9972377</v>
      </c>
      <c r="CB122" s="475"/>
      <c r="CC122" s="475"/>
      <c r="CD122" s="475"/>
      <c r="CE122" s="475"/>
      <c r="CF122" s="476">
        <v>209.6</v>
      </c>
      <c r="CG122" s="477"/>
      <c r="CH122" s="477"/>
      <c r="CI122" s="477"/>
      <c r="CJ122" s="477"/>
      <c r="CK122" s="499"/>
      <c r="CL122" s="485"/>
      <c r="CM122" s="485"/>
      <c r="CN122" s="485"/>
      <c r="CO122" s="486"/>
      <c r="CP122" s="465" t="s">
        <v>399</v>
      </c>
      <c r="CQ122" s="466"/>
      <c r="CR122" s="466"/>
      <c r="CS122" s="466"/>
      <c r="CT122" s="466"/>
      <c r="CU122" s="466"/>
      <c r="CV122" s="466"/>
      <c r="CW122" s="466"/>
      <c r="CX122" s="466"/>
      <c r="CY122" s="466"/>
      <c r="CZ122" s="466"/>
      <c r="DA122" s="466"/>
      <c r="DB122" s="466"/>
      <c r="DC122" s="466"/>
      <c r="DD122" s="466"/>
      <c r="DE122" s="466"/>
      <c r="DF122" s="467"/>
      <c r="DG122" s="446">
        <v>7841</v>
      </c>
      <c r="DH122" s="447"/>
      <c r="DI122" s="447"/>
      <c r="DJ122" s="447"/>
      <c r="DK122" s="447"/>
      <c r="DL122" s="447">
        <v>2820</v>
      </c>
      <c r="DM122" s="447"/>
      <c r="DN122" s="447"/>
      <c r="DO122" s="447"/>
      <c r="DP122" s="447"/>
      <c r="DQ122" s="447">
        <v>23020</v>
      </c>
      <c r="DR122" s="447"/>
      <c r="DS122" s="447"/>
      <c r="DT122" s="447"/>
      <c r="DU122" s="447"/>
      <c r="DV122" s="424">
        <v>0.5</v>
      </c>
      <c r="DW122" s="424"/>
      <c r="DX122" s="424"/>
      <c r="DY122" s="424"/>
      <c r="DZ122" s="425"/>
    </row>
    <row r="123" spans="1:130" s="212" customFormat="1" ht="26.25" customHeight="1" x14ac:dyDescent="0.2">
      <c r="A123" s="450"/>
      <c r="B123" s="451"/>
      <c r="C123" s="445" t="s">
        <v>442</v>
      </c>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3"/>
      <c r="AA123" s="409" t="s">
        <v>122</v>
      </c>
      <c r="AB123" s="410"/>
      <c r="AC123" s="410"/>
      <c r="AD123" s="410"/>
      <c r="AE123" s="411"/>
      <c r="AF123" s="412" t="s">
        <v>122</v>
      </c>
      <c r="AG123" s="410"/>
      <c r="AH123" s="410"/>
      <c r="AI123" s="410"/>
      <c r="AJ123" s="411"/>
      <c r="AK123" s="412" t="s">
        <v>122</v>
      </c>
      <c r="AL123" s="410"/>
      <c r="AM123" s="410"/>
      <c r="AN123" s="410"/>
      <c r="AO123" s="411"/>
      <c r="AP123" s="454" t="s">
        <v>122</v>
      </c>
      <c r="AQ123" s="455"/>
      <c r="AR123" s="455"/>
      <c r="AS123" s="455"/>
      <c r="AT123" s="456"/>
      <c r="AU123" s="516"/>
      <c r="AV123" s="517"/>
      <c r="AW123" s="517"/>
      <c r="AX123" s="517"/>
      <c r="AY123" s="517"/>
      <c r="AZ123" s="235" t="s">
        <v>177</v>
      </c>
      <c r="BA123" s="235"/>
      <c r="BB123" s="235"/>
      <c r="BC123" s="235"/>
      <c r="BD123" s="235"/>
      <c r="BE123" s="235"/>
      <c r="BF123" s="235"/>
      <c r="BG123" s="235"/>
      <c r="BH123" s="235"/>
      <c r="BI123" s="235"/>
      <c r="BJ123" s="235"/>
      <c r="BK123" s="235"/>
      <c r="BL123" s="235"/>
      <c r="BM123" s="235"/>
      <c r="BN123" s="235"/>
      <c r="BO123" s="507" t="s">
        <v>456</v>
      </c>
      <c r="BP123" s="508"/>
      <c r="BQ123" s="462">
        <v>14626905</v>
      </c>
      <c r="BR123" s="463"/>
      <c r="BS123" s="463"/>
      <c r="BT123" s="463"/>
      <c r="BU123" s="463"/>
      <c r="BV123" s="463">
        <v>15042501</v>
      </c>
      <c r="BW123" s="463"/>
      <c r="BX123" s="463"/>
      <c r="BY123" s="463"/>
      <c r="BZ123" s="463"/>
      <c r="CA123" s="463">
        <v>15230912</v>
      </c>
      <c r="CB123" s="463"/>
      <c r="CC123" s="463"/>
      <c r="CD123" s="463"/>
      <c r="CE123" s="463"/>
      <c r="CF123" s="378"/>
      <c r="CG123" s="379"/>
      <c r="CH123" s="379"/>
      <c r="CI123" s="379"/>
      <c r="CJ123" s="464"/>
      <c r="CK123" s="499"/>
      <c r="CL123" s="485"/>
      <c r="CM123" s="485"/>
      <c r="CN123" s="485"/>
      <c r="CO123" s="486"/>
      <c r="CP123" s="465" t="s">
        <v>392</v>
      </c>
      <c r="CQ123" s="466"/>
      <c r="CR123" s="466"/>
      <c r="CS123" s="466"/>
      <c r="CT123" s="466"/>
      <c r="CU123" s="466"/>
      <c r="CV123" s="466"/>
      <c r="CW123" s="466"/>
      <c r="CX123" s="466"/>
      <c r="CY123" s="466"/>
      <c r="CZ123" s="466"/>
      <c r="DA123" s="466"/>
      <c r="DB123" s="466"/>
      <c r="DC123" s="466"/>
      <c r="DD123" s="466"/>
      <c r="DE123" s="466"/>
      <c r="DF123" s="467"/>
      <c r="DG123" s="409" t="s">
        <v>122</v>
      </c>
      <c r="DH123" s="410"/>
      <c r="DI123" s="410"/>
      <c r="DJ123" s="410"/>
      <c r="DK123" s="411"/>
      <c r="DL123" s="412" t="s">
        <v>122</v>
      </c>
      <c r="DM123" s="410"/>
      <c r="DN123" s="410"/>
      <c r="DO123" s="410"/>
      <c r="DP123" s="411"/>
      <c r="DQ123" s="412" t="s">
        <v>122</v>
      </c>
      <c r="DR123" s="410"/>
      <c r="DS123" s="410"/>
      <c r="DT123" s="410"/>
      <c r="DU123" s="411"/>
      <c r="DV123" s="454" t="s">
        <v>122</v>
      </c>
      <c r="DW123" s="455"/>
      <c r="DX123" s="455"/>
      <c r="DY123" s="455"/>
      <c r="DZ123" s="456"/>
    </row>
    <row r="124" spans="1:130" s="212" customFormat="1" ht="26.25" customHeight="1" thickBot="1" x14ac:dyDescent="0.25">
      <c r="A124" s="450"/>
      <c r="B124" s="451"/>
      <c r="C124" s="445" t="s">
        <v>445</v>
      </c>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3"/>
      <c r="AA124" s="409" t="s">
        <v>122</v>
      </c>
      <c r="AB124" s="410"/>
      <c r="AC124" s="410"/>
      <c r="AD124" s="410"/>
      <c r="AE124" s="411"/>
      <c r="AF124" s="412" t="s">
        <v>122</v>
      </c>
      <c r="AG124" s="410"/>
      <c r="AH124" s="410"/>
      <c r="AI124" s="410"/>
      <c r="AJ124" s="411"/>
      <c r="AK124" s="412" t="s">
        <v>122</v>
      </c>
      <c r="AL124" s="410"/>
      <c r="AM124" s="410"/>
      <c r="AN124" s="410"/>
      <c r="AO124" s="411"/>
      <c r="AP124" s="454" t="s">
        <v>122</v>
      </c>
      <c r="AQ124" s="455"/>
      <c r="AR124" s="455"/>
      <c r="AS124" s="455"/>
      <c r="AT124" s="456"/>
      <c r="AU124" s="457" t="s">
        <v>457</v>
      </c>
      <c r="AV124" s="458"/>
      <c r="AW124" s="458"/>
      <c r="AX124" s="458"/>
      <c r="AY124" s="458"/>
      <c r="AZ124" s="458"/>
      <c r="BA124" s="458"/>
      <c r="BB124" s="458"/>
      <c r="BC124" s="458"/>
      <c r="BD124" s="458"/>
      <c r="BE124" s="458"/>
      <c r="BF124" s="458"/>
      <c r="BG124" s="458"/>
      <c r="BH124" s="458"/>
      <c r="BI124" s="458"/>
      <c r="BJ124" s="458"/>
      <c r="BK124" s="458"/>
      <c r="BL124" s="458"/>
      <c r="BM124" s="458"/>
      <c r="BN124" s="458"/>
      <c r="BO124" s="458"/>
      <c r="BP124" s="459"/>
      <c r="BQ124" s="460">
        <v>29.7</v>
      </c>
      <c r="BR124" s="461"/>
      <c r="BS124" s="461"/>
      <c r="BT124" s="461"/>
      <c r="BU124" s="461"/>
      <c r="BV124" s="461">
        <v>18.899999999999999</v>
      </c>
      <c r="BW124" s="461"/>
      <c r="BX124" s="461"/>
      <c r="BY124" s="461"/>
      <c r="BZ124" s="461"/>
      <c r="CA124" s="461">
        <v>13</v>
      </c>
      <c r="CB124" s="461"/>
      <c r="CC124" s="461"/>
      <c r="CD124" s="461"/>
      <c r="CE124" s="461"/>
      <c r="CF124" s="356"/>
      <c r="CG124" s="357"/>
      <c r="CH124" s="357"/>
      <c r="CI124" s="357"/>
      <c r="CJ124" s="492"/>
      <c r="CK124" s="500"/>
      <c r="CL124" s="500"/>
      <c r="CM124" s="500"/>
      <c r="CN124" s="500"/>
      <c r="CO124" s="501"/>
      <c r="CP124" s="465" t="s">
        <v>458</v>
      </c>
      <c r="CQ124" s="466"/>
      <c r="CR124" s="466"/>
      <c r="CS124" s="466"/>
      <c r="CT124" s="466"/>
      <c r="CU124" s="466"/>
      <c r="CV124" s="466"/>
      <c r="CW124" s="466"/>
      <c r="CX124" s="466"/>
      <c r="CY124" s="466"/>
      <c r="CZ124" s="466"/>
      <c r="DA124" s="466"/>
      <c r="DB124" s="466"/>
      <c r="DC124" s="466"/>
      <c r="DD124" s="466"/>
      <c r="DE124" s="466"/>
      <c r="DF124" s="467"/>
      <c r="DG124" s="393">
        <v>3754105</v>
      </c>
      <c r="DH124" s="394"/>
      <c r="DI124" s="394"/>
      <c r="DJ124" s="394"/>
      <c r="DK124" s="395"/>
      <c r="DL124" s="396" t="s">
        <v>122</v>
      </c>
      <c r="DM124" s="394"/>
      <c r="DN124" s="394"/>
      <c r="DO124" s="394"/>
      <c r="DP124" s="395"/>
      <c r="DQ124" s="396" t="s">
        <v>122</v>
      </c>
      <c r="DR124" s="394"/>
      <c r="DS124" s="394"/>
      <c r="DT124" s="394"/>
      <c r="DU124" s="395"/>
      <c r="DV124" s="478" t="s">
        <v>122</v>
      </c>
      <c r="DW124" s="479"/>
      <c r="DX124" s="479"/>
      <c r="DY124" s="479"/>
      <c r="DZ124" s="480"/>
    </row>
    <row r="125" spans="1:130" s="212" customFormat="1" ht="26.25" customHeight="1" x14ac:dyDescent="0.2">
      <c r="A125" s="450"/>
      <c r="B125" s="451"/>
      <c r="C125" s="445" t="s">
        <v>447</v>
      </c>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3"/>
      <c r="AA125" s="409" t="s">
        <v>122</v>
      </c>
      <c r="AB125" s="410"/>
      <c r="AC125" s="410"/>
      <c r="AD125" s="410"/>
      <c r="AE125" s="411"/>
      <c r="AF125" s="412" t="s">
        <v>122</v>
      </c>
      <c r="AG125" s="410"/>
      <c r="AH125" s="410"/>
      <c r="AI125" s="410"/>
      <c r="AJ125" s="411"/>
      <c r="AK125" s="412" t="s">
        <v>122</v>
      </c>
      <c r="AL125" s="410"/>
      <c r="AM125" s="410"/>
      <c r="AN125" s="410"/>
      <c r="AO125" s="411"/>
      <c r="AP125" s="454" t="s">
        <v>122</v>
      </c>
      <c r="AQ125" s="455"/>
      <c r="AR125" s="455"/>
      <c r="AS125" s="455"/>
      <c r="AT125" s="456"/>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481" t="s">
        <v>459</v>
      </c>
      <c r="CL125" s="482"/>
      <c r="CM125" s="482"/>
      <c r="CN125" s="482"/>
      <c r="CO125" s="483"/>
      <c r="CP125" s="490" t="s">
        <v>460</v>
      </c>
      <c r="CQ125" s="438"/>
      <c r="CR125" s="438"/>
      <c r="CS125" s="438"/>
      <c r="CT125" s="438"/>
      <c r="CU125" s="438"/>
      <c r="CV125" s="438"/>
      <c r="CW125" s="438"/>
      <c r="CX125" s="438"/>
      <c r="CY125" s="438"/>
      <c r="CZ125" s="438"/>
      <c r="DA125" s="438"/>
      <c r="DB125" s="438"/>
      <c r="DC125" s="438"/>
      <c r="DD125" s="438"/>
      <c r="DE125" s="438"/>
      <c r="DF125" s="439"/>
      <c r="DG125" s="491" t="s">
        <v>122</v>
      </c>
      <c r="DH125" s="472"/>
      <c r="DI125" s="472"/>
      <c r="DJ125" s="472"/>
      <c r="DK125" s="472"/>
      <c r="DL125" s="472" t="s">
        <v>122</v>
      </c>
      <c r="DM125" s="472"/>
      <c r="DN125" s="472"/>
      <c r="DO125" s="472"/>
      <c r="DP125" s="472"/>
      <c r="DQ125" s="472" t="s">
        <v>122</v>
      </c>
      <c r="DR125" s="472"/>
      <c r="DS125" s="472"/>
      <c r="DT125" s="472"/>
      <c r="DU125" s="472"/>
      <c r="DV125" s="473" t="s">
        <v>122</v>
      </c>
      <c r="DW125" s="473"/>
      <c r="DX125" s="473"/>
      <c r="DY125" s="473"/>
      <c r="DZ125" s="474"/>
    </row>
    <row r="126" spans="1:130" s="212" customFormat="1" ht="26.25" customHeight="1" thickBot="1" x14ac:dyDescent="0.25">
      <c r="A126" s="450"/>
      <c r="B126" s="451"/>
      <c r="C126" s="445" t="s">
        <v>449</v>
      </c>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3"/>
      <c r="AA126" s="409" t="s">
        <v>122</v>
      </c>
      <c r="AB126" s="410"/>
      <c r="AC126" s="410"/>
      <c r="AD126" s="410"/>
      <c r="AE126" s="411"/>
      <c r="AF126" s="412" t="s">
        <v>122</v>
      </c>
      <c r="AG126" s="410"/>
      <c r="AH126" s="410"/>
      <c r="AI126" s="410"/>
      <c r="AJ126" s="411"/>
      <c r="AK126" s="412" t="s">
        <v>122</v>
      </c>
      <c r="AL126" s="410"/>
      <c r="AM126" s="410"/>
      <c r="AN126" s="410"/>
      <c r="AO126" s="411"/>
      <c r="AP126" s="454" t="s">
        <v>122</v>
      </c>
      <c r="AQ126" s="455"/>
      <c r="AR126" s="455"/>
      <c r="AS126" s="455"/>
      <c r="AT126" s="456"/>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484"/>
      <c r="CL126" s="485"/>
      <c r="CM126" s="485"/>
      <c r="CN126" s="485"/>
      <c r="CO126" s="486"/>
      <c r="CP126" s="445" t="s">
        <v>461</v>
      </c>
      <c r="CQ126" s="382"/>
      <c r="CR126" s="382"/>
      <c r="CS126" s="382"/>
      <c r="CT126" s="382"/>
      <c r="CU126" s="382"/>
      <c r="CV126" s="382"/>
      <c r="CW126" s="382"/>
      <c r="CX126" s="382"/>
      <c r="CY126" s="382"/>
      <c r="CZ126" s="382"/>
      <c r="DA126" s="382"/>
      <c r="DB126" s="382"/>
      <c r="DC126" s="382"/>
      <c r="DD126" s="382"/>
      <c r="DE126" s="382"/>
      <c r="DF126" s="383"/>
      <c r="DG126" s="446" t="s">
        <v>122</v>
      </c>
      <c r="DH126" s="447"/>
      <c r="DI126" s="447"/>
      <c r="DJ126" s="447"/>
      <c r="DK126" s="447"/>
      <c r="DL126" s="447" t="s">
        <v>122</v>
      </c>
      <c r="DM126" s="447"/>
      <c r="DN126" s="447"/>
      <c r="DO126" s="447"/>
      <c r="DP126" s="447"/>
      <c r="DQ126" s="447" t="s">
        <v>122</v>
      </c>
      <c r="DR126" s="447"/>
      <c r="DS126" s="447"/>
      <c r="DT126" s="447"/>
      <c r="DU126" s="447"/>
      <c r="DV126" s="424" t="s">
        <v>122</v>
      </c>
      <c r="DW126" s="424"/>
      <c r="DX126" s="424"/>
      <c r="DY126" s="424"/>
      <c r="DZ126" s="425"/>
    </row>
    <row r="127" spans="1:130" s="212" customFormat="1" ht="26.25" customHeight="1" x14ac:dyDescent="0.2">
      <c r="A127" s="452"/>
      <c r="B127" s="453"/>
      <c r="C127" s="468" t="s">
        <v>462</v>
      </c>
      <c r="D127" s="469"/>
      <c r="E127" s="469"/>
      <c r="F127" s="469"/>
      <c r="G127" s="469"/>
      <c r="H127" s="469"/>
      <c r="I127" s="469"/>
      <c r="J127" s="469"/>
      <c r="K127" s="469"/>
      <c r="L127" s="469"/>
      <c r="M127" s="469"/>
      <c r="N127" s="469"/>
      <c r="O127" s="469"/>
      <c r="P127" s="469"/>
      <c r="Q127" s="469"/>
      <c r="R127" s="469"/>
      <c r="S127" s="469"/>
      <c r="T127" s="469"/>
      <c r="U127" s="469"/>
      <c r="V127" s="469"/>
      <c r="W127" s="469"/>
      <c r="X127" s="469"/>
      <c r="Y127" s="469"/>
      <c r="Z127" s="470"/>
      <c r="AA127" s="409">
        <v>24290</v>
      </c>
      <c r="AB127" s="410"/>
      <c r="AC127" s="410"/>
      <c r="AD127" s="410"/>
      <c r="AE127" s="411"/>
      <c r="AF127" s="412">
        <v>23274</v>
      </c>
      <c r="AG127" s="410"/>
      <c r="AH127" s="410"/>
      <c r="AI127" s="410"/>
      <c r="AJ127" s="411"/>
      <c r="AK127" s="412">
        <v>20595</v>
      </c>
      <c r="AL127" s="410"/>
      <c r="AM127" s="410"/>
      <c r="AN127" s="410"/>
      <c r="AO127" s="411"/>
      <c r="AP127" s="454">
        <v>0.4</v>
      </c>
      <c r="AQ127" s="455"/>
      <c r="AR127" s="455"/>
      <c r="AS127" s="455"/>
      <c r="AT127" s="456"/>
      <c r="AU127" s="214"/>
      <c r="AV127" s="214"/>
      <c r="AW127" s="214"/>
      <c r="AX127" s="471" t="s">
        <v>463</v>
      </c>
      <c r="AY127" s="442"/>
      <c r="AZ127" s="442"/>
      <c r="BA127" s="442"/>
      <c r="BB127" s="442"/>
      <c r="BC127" s="442"/>
      <c r="BD127" s="442"/>
      <c r="BE127" s="443"/>
      <c r="BF127" s="441" t="s">
        <v>464</v>
      </c>
      <c r="BG127" s="442"/>
      <c r="BH127" s="442"/>
      <c r="BI127" s="442"/>
      <c r="BJ127" s="442"/>
      <c r="BK127" s="442"/>
      <c r="BL127" s="443"/>
      <c r="BM127" s="441" t="s">
        <v>465</v>
      </c>
      <c r="BN127" s="442"/>
      <c r="BO127" s="442"/>
      <c r="BP127" s="442"/>
      <c r="BQ127" s="442"/>
      <c r="BR127" s="442"/>
      <c r="BS127" s="443"/>
      <c r="BT127" s="441" t="s">
        <v>466</v>
      </c>
      <c r="BU127" s="442"/>
      <c r="BV127" s="442"/>
      <c r="BW127" s="442"/>
      <c r="BX127" s="442"/>
      <c r="BY127" s="442"/>
      <c r="BZ127" s="444"/>
      <c r="CA127" s="214"/>
      <c r="CB127" s="214"/>
      <c r="CC127" s="214"/>
      <c r="CD127" s="237"/>
      <c r="CE127" s="237"/>
      <c r="CF127" s="237"/>
      <c r="CG127" s="214"/>
      <c r="CH127" s="214"/>
      <c r="CI127" s="214"/>
      <c r="CJ127" s="236"/>
      <c r="CK127" s="484"/>
      <c r="CL127" s="485"/>
      <c r="CM127" s="485"/>
      <c r="CN127" s="485"/>
      <c r="CO127" s="486"/>
      <c r="CP127" s="445" t="s">
        <v>467</v>
      </c>
      <c r="CQ127" s="382"/>
      <c r="CR127" s="382"/>
      <c r="CS127" s="382"/>
      <c r="CT127" s="382"/>
      <c r="CU127" s="382"/>
      <c r="CV127" s="382"/>
      <c r="CW127" s="382"/>
      <c r="CX127" s="382"/>
      <c r="CY127" s="382"/>
      <c r="CZ127" s="382"/>
      <c r="DA127" s="382"/>
      <c r="DB127" s="382"/>
      <c r="DC127" s="382"/>
      <c r="DD127" s="382"/>
      <c r="DE127" s="382"/>
      <c r="DF127" s="383"/>
      <c r="DG127" s="446" t="s">
        <v>122</v>
      </c>
      <c r="DH127" s="447"/>
      <c r="DI127" s="447"/>
      <c r="DJ127" s="447"/>
      <c r="DK127" s="447"/>
      <c r="DL127" s="447" t="s">
        <v>122</v>
      </c>
      <c r="DM127" s="447"/>
      <c r="DN127" s="447"/>
      <c r="DO127" s="447"/>
      <c r="DP127" s="447"/>
      <c r="DQ127" s="447" t="s">
        <v>122</v>
      </c>
      <c r="DR127" s="447"/>
      <c r="DS127" s="447"/>
      <c r="DT127" s="447"/>
      <c r="DU127" s="447"/>
      <c r="DV127" s="424" t="s">
        <v>122</v>
      </c>
      <c r="DW127" s="424"/>
      <c r="DX127" s="424"/>
      <c r="DY127" s="424"/>
      <c r="DZ127" s="425"/>
    </row>
    <row r="128" spans="1:130" s="212" customFormat="1" ht="26.25" customHeight="1" thickBot="1" x14ac:dyDescent="0.25">
      <c r="A128" s="426" t="s">
        <v>468</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8" t="s">
        <v>469</v>
      </c>
      <c r="X128" s="428"/>
      <c r="Y128" s="428"/>
      <c r="Z128" s="429"/>
      <c r="AA128" s="430">
        <v>44448</v>
      </c>
      <c r="AB128" s="431"/>
      <c r="AC128" s="431"/>
      <c r="AD128" s="431"/>
      <c r="AE128" s="432"/>
      <c r="AF128" s="433">
        <v>29550</v>
      </c>
      <c r="AG128" s="431"/>
      <c r="AH128" s="431"/>
      <c r="AI128" s="431"/>
      <c r="AJ128" s="432"/>
      <c r="AK128" s="433">
        <v>28803</v>
      </c>
      <c r="AL128" s="431"/>
      <c r="AM128" s="431"/>
      <c r="AN128" s="431"/>
      <c r="AO128" s="432"/>
      <c r="AP128" s="434"/>
      <c r="AQ128" s="435"/>
      <c r="AR128" s="435"/>
      <c r="AS128" s="435"/>
      <c r="AT128" s="436"/>
      <c r="AU128" s="214"/>
      <c r="AV128" s="214"/>
      <c r="AW128" s="214"/>
      <c r="AX128" s="437" t="s">
        <v>470</v>
      </c>
      <c r="AY128" s="438"/>
      <c r="AZ128" s="438"/>
      <c r="BA128" s="438"/>
      <c r="BB128" s="438"/>
      <c r="BC128" s="438"/>
      <c r="BD128" s="438"/>
      <c r="BE128" s="439"/>
      <c r="BF128" s="416" t="s">
        <v>122</v>
      </c>
      <c r="BG128" s="417"/>
      <c r="BH128" s="417"/>
      <c r="BI128" s="417"/>
      <c r="BJ128" s="417"/>
      <c r="BK128" s="417"/>
      <c r="BL128" s="440"/>
      <c r="BM128" s="416">
        <v>14.55</v>
      </c>
      <c r="BN128" s="417"/>
      <c r="BO128" s="417"/>
      <c r="BP128" s="417"/>
      <c r="BQ128" s="417"/>
      <c r="BR128" s="417"/>
      <c r="BS128" s="440"/>
      <c r="BT128" s="416">
        <v>20</v>
      </c>
      <c r="BU128" s="417"/>
      <c r="BV128" s="417"/>
      <c r="BW128" s="417"/>
      <c r="BX128" s="417"/>
      <c r="BY128" s="417"/>
      <c r="BZ128" s="418"/>
      <c r="CA128" s="237"/>
      <c r="CB128" s="237"/>
      <c r="CC128" s="237"/>
      <c r="CD128" s="237"/>
      <c r="CE128" s="237"/>
      <c r="CF128" s="237"/>
      <c r="CG128" s="214"/>
      <c r="CH128" s="214"/>
      <c r="CI128" s="214"/>
      <c r="CJ128" s="236"/>
      <c r="CK128" s="487"/>
      <c r="CL128" s="488"/>
      <c r="CM128" s="488"/>
      <c r="CN128" s="488"/>
      <c r="CO128" s="489"/>
      <c r="CP128" s="419" t="s">
        <v>471</v>
      </c>
      <c r="CQ128" s="360"/>
      <c r="CR128" s="360"/>
      <c r="CS128" s="360"/>
      <c r="CT128" s="360"/>
      <c r="CU128" s="360"/>
      <c r="CV128" s="360"/>
      <c r="CW128" s="360"/>
      <c r="CX128" s="360"/>
      <c r="CY128" s="360"/>
      <c r="CZ128" s="360"/>
      <c r="DA128" s="360"/>
      <c r="DB128" s="360"/>
      <c r="DC128" s="360"/>
      <c r="DD128" s="360"/>
      <c r="DE128" s="360"/>
      <c r="DF128" s="361"/>
      <c r="DG128" s="420" t="s">
        <v>122</v>
      </c>
      <c r="DH128" s="421"/>
      <c r="DI128" s="421"/>
      <c r="DJ128" s="421"/>
      <c r="DK128" s="421"/>
      <c r="DL128" s="421" t="s">
        <v>122</v>
      </c>
      <c r="DM128" s="421"/>
      <c r="DN128" s="421"/>
      <c r="DO128" s="421"/>
      <c r="DP128" s="421"/>
      <c r="DQ128" s="421" t="s">
        <v>122</v>
      </c>
      <c r="DR128" s="421"/>
      <c r="DS128" s="421"/>
      <c r="DT128" s="421"/>
      <c r="DU128" s="421"/>
      <c r="DV128" s="422" t="s">
        <v>122</v>
      </c>
      <c r="DW128" s="422"/>
      <c r="DX128" s="422"/>
      <c r="DY128" s="422"/>
      <c r="DZ128" s="423"/>
    </row>
    <row r="129" spans="1:131" s="212" customFormat="1" ht="26.25" customHeight="1" x14ac:dyDescent="0.2">
      <c r="A129" s="404" t="s">
        <v>102</v>
      </c>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6" t="s">
        <v>472</v>
      </c>
      <c r="X129" s="407"/>
      <c r="Y129" s="407"/>
      <c r="Z129" s="408"/>
      <c r="AA129" s="409">
        <v>5615965</v>
      </c>
      <c r="AB129" s="410"/>
      <c r="AC129" s="410"/>
      <c r="AD129" s="410"/>
      <c r="AE129" s="411"/>
      <c r="AF129" s="412">
        <v>5671331</v>
      </c>
      <c r="AG129" s="410"/>
      <c r="AH129" s="410"/>
      <c r="AI129" s="410"/>
      <c r="AJ129" s="411"/>
      <c r="AK129" s="412">
        <v>5778671</v>
      </c>
      <c r="AL129" s="410"/>
      <c r="AM129" s="410"/>
      <c r="AN129" s="410"/>
      <c r="AO129" s="411"/>
      <c r="AP129" s="413"/>
      <c r="AQ129" s="414"/>
      <c r="AR129" s="414"/>
      <c r="AS129" s="414"/>
      <c r="AT129" s="415"/>
      <c r="AU129" s="215"/>
      <c r="AV129" s="215"/>
      <c r="AW129" s="215"/>
      <c r="AX129" s="381" t="s">
        <v>473</v>
      </c>
      <c r="AY129" s="382"/>
      <c r="AZ129" s="382"/>
      <c r="BA129" s="382"/>
      <c r="BB129" s="382"/>
      <c r="BC129" s="382"/>
      <c r="BD129" s="382"/>
      <c r="BE129" s="383"/>
      <c r="BF129" s="400" t="s">
        <v>122</v>
      </c>
      <c r="BG129" s="401"/>
      <c r="BH129" s="401"/>
      <c r="BI129" s="401"/>
      <c r="BJ129" s="401"/>
      <c r="BK129" s="401"/>
      <c r="BL129" s="402"/>
      <c r="BM129" s="400">
        <v>19.55</v>
      </c>
      <c r="BN129" s="401"/>
      <c r="BO129" s="401"/>
      <c r="BP129" s="401"/>
      <c r="BQ129" s="401"/>
      <c r="BR129" s="401"/>
      <c r="BS129" s="402"/>
      <c r="BT129" s="400">
        <v>30</v>
      </c>
      <c r="BU129" s="401"/>
      <c r="BV129" s="401"/>
      <c r="BW129" s="401"/>
      <c r="BX129" s="401"/>
      <c r="BY129" s="401"/>
      <c r="BZ129" s="403"/>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404" t="s">
        <v>474</v>
      </c>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6" t="s">
        <v>475</v>
      </c>
      <c r="X130" s="407"/>
      <c r="Y130" s="407"/>
      <c r="Z130" s="408"/>
      <c r="AA130" s="409">
        <v>1070498</v>
      </c>
      <c r="AB130" s="410"/>
      <c r="AC130" s="410"/>
      <c r="AD130" s="410"/>
      <c r="AE130" s="411"/>
      <c r="AF130" s="412">
        <v>1043286</v>
      </c>
      <c r="AG130" s="410"/>
      <c r="AH130" s="410"/>
      <c r="AI130" s="410"/>
      <c r="AJ130" s="411"/>
      <c r="AK130" s="412">
        <v>1021759</v>
      </c>
      <c r="AL130" s="410"/>
      <c r="AM130" s="410"/>
      <c r="AN130" s="410"/>
      <c r="AO130" s="411"/>
      <c r="AP130" s="413"/>
      <c r="AQ130" s="414"/>
      <c r="AR130" s="414"/>
      <c r="AS130" s="414"/>
      <c r="AT130" s="415"/>
      <c r="AU130" s="215"/>
      <c r="AV130" s="215"/>
      <c r="AW130" s="215"/>
      <c r="AX130" s="381" t="s">
        <v>476</v>
      </c>
      <c r="AY130" s="382"/>
      <c r="AZ130" s="382"/>
      <c r="BA130" s="382"/>
      <c r="BB130" s="382"/>
      <c r="BC130" s="382"/>
      <c r="BD130" s="382"/>
      <c r="BE130" s="383"/>
      <c r="BF130" s="384">
        <v>7.2</v>
      </c>
      <c r="BG130" s="385"/>
      <c r="BH130" s="385"/>
      <c r="BI130" s="385"/>
      <c r="BJ130" s="385"/>
      <c r="BK130" s="385"/>
      <c r="BL130" s="386"/>
      <c r="BM130" s="384">
        <v>25</v>
      </c>
      <c r="BN130" s="385"/>
      <c r="BO130" s="385"/>
      <c r="BP130" s="385"/>
      <c r="BQ130" s="385"/>
      <c r="BR130" s="385"/>
      <c r="BS130" s="386"/>
      <c r="BT130" s="384">
        <v>35</v>
      </c>
      <c r="BU130" s="385"/>
      <c r="BV130" s="385"/>
      <c r="BW130" s="385"/>
      <c r="BX130" s="385"/>
      <c r="BY130" s="385"/>
      <c r="BZ130" s="387"/>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388"/>
      <c r="B131" s="389"/>
      <c r="C131" s="389"/>
      <c r="D131" s="389"/>
      <c r="E131" s="389"/>
      <c r="F131" s="389"/>
      <c r="G131" s="389"/>
      <c r="H131" s="389"/>
      <c r="I131" s="389"/>
      <c r="J131" s="389"/>
      <c r="K131" s="389"/>
      <c r="L131" s="389"/>
      <c r="M131" s="389"/>
      <c r="N131" s="389"/>
      <c r="O131" s="389"/>
      <c r="P131" s="389"/>
      <c r="Q131" s="389"/>
      <c r="R131" s="389"/>
      <c r="S131" s="389"/>
      <c r="T131" s="389"/>
      <c r="U131" s="389"/>
      <c r="V131" s="389"/>
      <c r="W131" s="390" t="s">
        <v>477</v>
      </c>
      <c r="X131" s="391"/>
      <c r="Y131" s="391"/>
      <c r="Z131" s="392"/>
      <c r="AA131" s="393">
        <v>4545467</v>
      </c>
      <c r="AB131" s="394"/>
      <c r="AC131" s="394"/>
      <c r="AD131" s="394"/>
      <c r="AE131" s="395"/>
      <c r="AF131" s="396">
        <v>4628045</v>
      </c>
      <c r="AG131" s="394"/>
      <c r="AH131" s="394"/>
      <c r="AI131" s="394"/>
      <c r="AJ131" s="395"/>
      <c r="AK131" s="396">
        <v>4756912</v>
      </c>
      <c r="AL131" s="394"/>
      <c r="AM131" s="394"/>
      <c r="AN131" s="394"/>
      <c r="AO131" s="395"/>
      <c r="AP131" s="397"/>
      <c r="AQ131" s="398"/>
      <c r="AR131" s="398"/>
      <c r="AS131" s="398"/>
      <c r="AT131" s="399"/>
      <c r="AU131" s="215"/>
      <c r="AV131" s="215"/>
      <c r="AW131" s="215"/>
      <c r="AX131" s="359" t="s">
        <v>478</v>
      </c>
      <c r="AY131" s="360"/>
      <c r="AZ131" s="360"/>
      <c r="BA131" s="360"/>
      <c r="BB131" s="360"/>
      <c r="BC131" s="360"/>
      <c r="BD131" s="360"/>
      <c r="BE131" s="361"/>
      <c r="BF131" s="362">
        <v>13</v>
      </c>
      <c r="BG131" s="363"/>
      <c r="BH131" s="363"/>
      <c r="BI131" s="363"/>
      <c r="BJ131" s="363"/>
      <c r="BK131" s="363"/>
      <c r="BL131" s="364"/>
      <c r="BM131" s="362">
        <v>350</v>
      </c>
      <c r="BN131" s="363"/>
      <c r="BO131" s="363"/>
      <c r="BP131" s="363"/>
      <c r="BQ131" s="363"/>
      <c r="BR131" s="363"/>
      <c r="BS131" s="364"/>
      <c r="BT131" s="365"/>
      <c r="BU131" s="366"/>
      <c r="BV131" s="366"/>
      <c r="BW131" s="366"/>
      <c r="BX131" s="366"/>
      <c r="BY131" s="366"/>
      <c r="BZ131" s="36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368" t="s">
        <v>479</v>
      </c>
      <c r="B132" s="369"/>
      <c r="C132" s="369"/>
      <c r="D132" s="369"/>
      <c r="E132" s="369"/>
      <c r="F132" s="369"/>
      <c r="G132" s="369"/>
      <c r="H132" s="369"/>
      <c r="I132" s="369"/>
      <c r="J132" s="369"/>
      <c r="K132" s="369"/>
      <c r="L132" s="369"/>
      <c r="M132" s="369"/>
      <c r="N132" s="369"/>
      <c r="O132" s="369"/>
      <c r="P132" s="369"/>
      <c r="Q132" s="369"/>
      <c r="R132" s="369"/>
      <c r="S132" s="369"/>
      <c r="T132" s="369"/>
      <c r="U132" s="369"/>
      <c r="V132" s="372" t="s">
        <v>480</v>
      </c>
      <c r="W132" s="372"/>
      <c r="X132" s="372"/>
      <c r="Y132" s="372"/>
      <c r="Z132" s="373"/>
      <c r="AA132" s="374">
        <v>8.8133298510000007</v>
      </c>
      <c r="AB132" s="375"/>
      <c r="AC132" s="375"/>
      <c r="AD132" s="375"/>
      <c r="AE132" s="376"/>
      <c r="AF132" s="377">
        <v>7.3034510250000002</v>
      </c>
      <c r="AG132" s="375"/>
      <c r="AH132" s="375"/>
      <c r="AI132" s="375"/>
      <c r="AJ132" s="376"/>
      <c r="AK132" s="377">
        <v>5.7694314970000002</v>
      </c>
      <c r="AL132" s="375"/>
      <c r="AM132" s="375"/>
      <c r="AN132" s="375"/>
      <c r="AO132" s="376"/>
      <c r="AP132" s="378"/>
      <c r="AQ132" s="379"/>
      <c r="AR132" s="379"/>
      <c r="AS132" s="379"/>
      <c r="AT132" s="380"/>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370"/>
      <c r="B133" s="371"/>
      <c r="C133" s="371"/>
      <c r="D133" s="371"/>
      <c r="E133" s="371"/>
      <c r="F133" s="371"/>
      <c r="G133" s="371"/>
      <c r="H133" s="371"/>
      <c r="I133" s="371"/>
      <c r="J133" s="371"/>
      <c r="K133" s="371"/>
      <c r="L133" s="371"/>
      <c r="M133" s="371"/>
      <c r="N133" s="371"/>
      <c r="O133" s="371"/>
      <c r="P133" s="371"/>
      <c r="Q133" s="371"/>
      <c r="R133" s="371"/>
      <c r="S133" s="371"/>
      <c r="T133" s="371"/>
      <c r="U133" s="371"/>
      <c r="V133" s="351" t="s">
        <v>481</v>
      </c>
      <c r="W133" s="351"/>
      <c r="X133" s="351"/>
      <c r="Y133" s="351"/>
      <c r="Z133" s="352"/>
      <c r="AA133" s="353">
        <v>7.9</v>
      </c>
      <c r="AB133" s="354"/>
      <c r="AC133" s="354"/>
      <c r="AD133" s="354"/>
      <c r="AE133" s="355"/>
      <c r="AF133" s="353">
        <v>8</v>
      </c>
      <c r="AG133" s="354"/>
      <c r="AH133" s="354"/>
      <c r="AI133" s="354"/>
      <c r="AJ133" s="355"/>
      <c r="AK133" s="353">
        <v>7.2</v>
      </c>
      <c r="AL133" s="354"/>
      <c r="AM133" s="354"/>
      <c r="AN133" s="354"/>
      <c r="AO133" s="355"/>
      <c r="AP133" s="356"/>
      <c r="AQ133" s="357"/>
      <c r="AR133" s="357"/>
      <c r="AS133" s="357"/>
      <c r="AT133" s="358"/>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3qA3lM35vI/UnXKSnExQNC74AoZsivf23y8VGmPgLtCsNirfDkhRLcz4yQtBy9Ro2ndT/YOYgdMVkBpoqIAWEQ==" saltValue="L1VnrQqFHRNLodQTp7is4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482</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g8ZPaMA8mlnkFia/60+IS1j8fSxuVvVaLCe0bjZ+vMxjGkScDAFYFanPrixeoldcSmHTgTC8LCm/xGFzVBW23g==" saltValue="quTWEHwKLtSGSJfmRYa40g=="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Nqsjou3cwdaB+XOxx1OTd7ANnBp9IYyfVDONpSnXx/osuAZDpwLz3ih2Y+wrEhWKwvCUI1YLgn4vzoq+h5b0iw==" saltValue="PZOz3gTslxr+O/qw/lY1r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67"/>
  <sheetViews>
    <sheetView showGridLines="0" view="pageBreakPreview" zoomScale="70" zoomScaleSheetLayoutView="70"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483</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484</v>
      </c>
      <c r="AL6" s="248"/>
      <c r="AM6" s="248"/>
      <c r="AN6" s="248"/>
    </row>
    <row r="7" spans="1:46" ht="13.5" customHeight="1" x14ac:dyDescent="0.2">
      <c r="A7" s="247"/>
      <c r="AK7" s="250"/>
      <c r="AL7" s="251"/>
      <c r="AM7" s="251"/>
      <c r="AN7" s="252"/>
      <c r="AO7" s="1108" t="s">
        <v>485</v>
      </c>
      <c r="AP7" s="253"/>
      <c r="AQ7" s="254" t="s">
        <v>486</v>
      </c>
      <c r="AR7" s="255"/>
    </row>
    <row r="8" spans="1:46" ht="13" x14ac:dyDescent="0.2">
      <c r="A8" s="247"/>
      <c r="AK8" s="256"/>
      <c r="AL8" s="257"/>
      <c r="AM8" s="257"/>
      <c r="AN8" s="258"/>
      <c r="AO8" s="1109"/>
      <c r="AP8" s="259" t="s">
        <v>487</v>
      </c>
      <c r="AQ8" s="260" t="s">
        <v>488</v>
      </c>
      <c r="AR8" s="261" t="s">
        <v>489</v>
      </c>
    </row>
    <row r="9" spans="1:46" ht="13" x14ac:dyDescent="0.2">
      <c r="A9" s="247"/>
      <c r="AK9" s="1120" t="s">
        <v>490</v>
      </c>
      <c r="AL9" s="1121"/>
      <c r="AM9" s="1121"/>
      <c r="AN9" s="1122"/>
      <c r="AO9" s="262">
        <v>1622860</v>
      </c>
      <c r="AP9" s="262">
        <v>126087</v>
      </c>
      <c r="AQ9" s="263">
        <v>118131</v>
      </c>
      <c r="AR9" s="264">
        <v>6.7</v>
      </c>
    </row>
    <row r="10" spans="1:46" ht="13.5" customHeight="1" x14ac:dyDescent="0.2">
      <c r="A10" s="247"/>
      <c r="AK10" s="1120" t="s">
        <v>491</v>
      </c>
      <c r="AL10" s="1121"/>
      <c r="AM10" s="1121"/>
      <c r="AN10" s="1122"/>
      <c r="AO10" s="265">
        <v>246660</v>
      </c>
      <c r="AP10" s="265">
        <v>19164</v>
      </c>
      <c r="AQ10" s="266">
        <v>19338</v>
      </c>
      <c r="AR10" s="267">
        <v>-0.9</v>
      </c>
    </row>
    <row r="11" spans="1:46" ht="13.5" customHeight="1" x14ac:dyDescent="0.2">
      <c r="A11" s="247"/>
      <c r="AK11" s="1120" t="s">
        <v>492</v>
      </c>
      <c r="AL11" s="1121"/>
      <c r="AM11" s="1121"/>
      <c r="AN11" s="1122"/>
      <c r="AO11" s="265" t="s">
        <v>493</v>
      </c>
      <c r="AP11" s="265" t="s">
        <v>493</v>
      </c>
      <c r="AQ11" s="266">
        <v>1486</v>
      </c>
      <c r="AR11" s="267" t="s">
        <v>493</v>
      </c>
    </row>
    <row r="12" spans="1:46" ht="13.5" customHeight="1" x14ac:dyDescent="0.2">
      <c r="A12" s="247"/>
      <c r="AK12" s="1120" t="s">
        <v>494</v>
      </c>
      <c r="AL12" s="1121"/>
      <c r="AM12" s="1121"/>
      <c r="AN12" s="1122"/>
      <c r="AO12" s="265" t="s">
        <v>493</v>
      </c>
      <c r="AP12" s="265" t="s">
        <v>493</v>
      </c>
      <c r="AQ12" s="266" t="s">
        <v>493</v>
      </c>
      <c r="AR12" s="267" t="s">
        <v>493</v>
      </c>
    </row>
    <row r="13" spans="1:46" ht="13.5" customHeight="1" x14ac:dyDescent="0.2">
      <c r="A13" s="247"/>
      <c r="AK13" s="1120" t="s">
        <v>495</v>
      </c>
      <c r="AL13" s="1121"/>
      <c r="AM13" s="1121"/>
      <c r="AN13" s="1122"/>
      <c r="AO13" s="265">
        <v>1489</v>
      </c>
      <c r="AP13" s="265">
        <v>116</v>
      </c>
      <c r="AQ13" s="266">
        <v>4880</v>
      </c>
      <c r="AR13" s="267">
        <v>-97.6</v>
      </c>
    </row>
    <row r="14" spans="1:46" ht="13.5" customHeight="1" x14ac:dyDescent="0.2">
      <c r="A14" s="247"/>
      <c r="AK14" s="1120" t="s">
        <v>496</v>
      </c>
      <c r="AL14" s="1121"/>
      <c r="AM14" s="1121"/>
      <c r="AN14" s="1122"/>
      <c r="AO14" s="265">
        <v>37176</v>
      </c>
      <c r="AP14" s="265">
        <v>2888</v>
      </c>
      <c r="AQ14" s="266">
        <v>1912</v>
      </c>
      <c r="AR14" s="267">
        <v>51</v>
      </c>
    </row>
    <row r="15" spans="1:46" ht="13.5" customHeight="1" x14ac:dyDescent="0.2">
      <c r="A15" s="247"/>
      <c r="AK15" s="1123" t="s">
        <v>497</v>
      </c>
      <c r="AL15" s="1124"/>
      <c r="AM15" s="1124"/>
      <c r="AN15" s="1125"/>
      <c r="AO15" s="265">
        <v>-64403</v>
      </c>
      <c r="AP15" s="265">
        <v>-5004</v>
      </c>
      <c r="AQ15" s="266">
        <v>-7094</v>
      </c>
      <c r="AR15" s="267">
        <v>-29.5</v>
      </c>
    </row>
    <row r="16" spans="1:46" ht="13" x14ac:dyDescent="0.2">
      <c r="A16" s="247"/>
      <c r="AK16" s="1123" t="s">
        <v>177</v>
      </c>
      <c r="AL16" s="1124"/>
      <c r="AM16" s="1124"/>
      <c r="AN16" s="1125"/>
      <c r="AO16" s="265">
        <v>1843782</v>
      </c>
      <c r="AP16" s="265">
        <v>143251</v>
      </c>
      <c r="AQ16" s="266">
        <v>138653</v>
      </c>
      <c r="AR16" s="267">
        <v>3.3</v>
      </c>
    </row>
    <row r="17" spans="1:46" ht="13" x14ac:dyDescent="0.2">
      <c r="A17" s="247"/>
    </row>
    <row r="18" spans="1:46" ht="13" x14ac:dyDescent="0.2">
      <c r="A18" s="247"/>
      <c r="AQ18" s="268"/>
      <c r="AR18" s="268"/>
    </row>
    <row r="19" spans="1:46" ht="13" x14ac:dyDescent="0.2">
      <c r="A19" s="247"/>
      <c r="AK19" s="243" t="s">
        <v>498</v>
      </c>
    </row>
    <row r="20" spans="1:46" ht="13" x14ac:dyDescent="0.2">
      <c r="A20" s="247"/>
      <c r="AK20" s="269"/>
      <c r="AL20" s="270"/>
      <c r="AM20" s="270"/>
      <c r="AN20" s="271"/>
      <c r="AO20" s="272" t="s">
        <v>499</v>
      </c>
      <c r="AP20" s="273" t="s">
        <v>500</v>
      </c>
      <c r="AQ20" s="274" t="s">
        <v>501</v>
      </c>
      <c r="AR20" s="275"/>
    </row>
    <row r="21" spans="1:46" s="248" customFormat="1" ht="13" x14ac:dyDescent="0.2">
      <c r="A21" s="276"/>
      <c r="AK21" s="1126" t="s">
        <v>502</v>
      </c>
      <c r="AL21" s="1127"/>
      <c r="AM21" s="1127"/>
      <c r="AN21" s="1128"/>
      <c r="AO21" s="277">
        <v>12.35</v>
      </c>
      <c r="AP21" s="278">
        <v>11.03</v>
      </c>
      <c r="AQ21" s="279">
        <v>1.32</v>
      </c>
      <c r="AS21" s="280"/>
      <c r="AT21" s="276"/>
    </row>
    <row r="22" spans="1:46" s="248" customFormat="1" ht="13" x14ac:dyDescent="0.2">
      <c r="A22" s="276"/>
      <c r="AK22" s="1126" t="s">
        <v>503</v>
      </c>
      <c r="AL22" s="1127"/>
      <c r="AM22" s="1127"/>
      <c r="AN22" s="1128"/>
      <c r="AO22" s="281">
        <v>94.4</v>
      </c>
      <c r="AP22" s="282">
        <v>96.9</v>
      </c>
      <c r="AQ22" s="283">
        <v>-2.5</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19" t="s">
        <v>504</v>
      </c>
      <c r="B26" s="1119"/>
      <c r="C26" s="1119"/>
      <c r="D26" s="1119"/>
      <c r="E26" s="1119"/>
      <c r="F26" s="1119"/>
      <c r="G26" s="1119"/>
      <c r="H26" s="1119"/>
      <c r="I26" s="1119"/>
      <c r="J26" s="1119"/>
      <c r="K26" s="1119"/>
      <c r="L26" s="1119"/>
      <c r="M26" s="1119"/>
      <c r="N26" s="1119"/>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19"/>
      <c r="AL26" s="1119"/>
      <c r="AM26" s="1119"/>
      <c r="AN26" s="1119"/>
      <c r="AO26" s="1119"/>
      <c r="AP26" s="1119"/>
      <c r="AQ26" s="1119"/>
      <c r="AR26" s="1119"/>
      <c r="AS26" s="1119"/>
    </row>
    <row r="27" spans="1:46" ht="13" x14ac:dyDescent="0.2">
      <c r="A27" s="288"/>
      <c r="AS27" s="243"/>
      <c r="AT27" s="243"/>
    </row>
    <row r="28" spans="1:46" ht="16.5" x14ac:dyDescent="0.2">
      <c r="A28" s="244" t="s">
        <v>505</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506</v>
      </c>
      <c r="AL29" s="248"/>
      <c r="AM29" s="248"/>
      <c r="AN29" s="248"/>
      <c r="AS29" s="290"/>
    </row>
    <row r="30" spans="1:46" ht="13.5" customHeight="1" x14ac:dyDescent="0.2">
      <c r="A30" s="247"/>
      <c r="AK30" s="250"/>
      <c r="AL30" s="251"/>
      <c r="AM30" s="251"/>
      <c r="AN30" s="252"/>
      <c r="AO30" s="1108" t="s">
        <v>485</v>
      </c>
      <c r="AP30" s="253"/>
      <c r="AQ30" s="254" t="s">
        <v>486</v>
      </c>
      <c r="AR30" s="255"/>
    </row>
    <row r="31" spans="1:46" ht="13" x14ac:dyDescent="0.2">
      <c r="A31" s="247"/>
      <c r="AK31" s="256"/>
      <c r="AL31" s="257"/>
      <c r="AM31" s="257"/>
      <c r="AN31" s="258"/>
      <c r="AO31" s="1109"/>
      <c r="AP31" s="259" t="s">
        <v>487</v>
      </c>
      <c r="AQ31" s="260" t="s">
        <v>488</v>
      </c>
      <c r="AR31" s="261" t="s">
        <v>489</v>
      </c>
    </row>
    <row r="32" spans="1:46" ht="27" customHeight="1" x14ac:dyDescent="0.2">
      <c r="A32" s="247"/>
      <c r="AK32" s="1110" t="s">
        <v>507</v>
      </c>
      <c r="AL32" s="1111"/>
      <c r="AM32" s="1111"/>
      <c r="AN32" s="1112"/>
      <c r="AO32" s="291">
        <v>919178</v>
      </c>
      <c r="AP32" s="291">
        <v>71415</v>
      </c>
      <c r="AQ32" s="292">
        <v>59716</v>
      </c>
      <c r="AR32" s="293">
        <v>19.600000000000001</v>
      </c>
    </row>
    <row r="33" spans="1:46" ht="13.5" customHeight="1" x14ac:dyDescent="0.2">
      <c r="A33" s="247"/>
      <c r="AK33" s="1110" t="s">
        <v>508</v>
      </c>
      <c r="AL33" s="1111"/>
      <c r="AM33" s="1111"/>
      <c r="AN33" s="1112"/>
      <c r="AO33" s="291" t="s">
        <v>493</v>
      </c>
      <c r="AP33" s="291" t="s">
        <v>493</v>
      </c>
      <c r="AQ33" s="292" t="s">
        <v>493</v>
      </c>
      <c r="AR33" s="293" t="s">
        <v>493</v>
      </c>
    </row>
    <row r="34" spans="1:46" ht="27" customHeight="1" x14ac:dyDescent="0.2">
      <c r="A34" s="247"/>
      <c r="AK34" s="1110" t="s">
        <v>509</v>
      </c>
      <c r="AL34" s="1111"/>
      <c r="AM34" s="1111"/>
      <c r="AN34" s="1112"/>
      <c r="AO34" s="291" t="s">
        <v>493</v>
      </c>
      <c r="AP34" s="291" t="s">
        <v>493</v>
      </c>
      <c r="AQ34" s="292" t="s">
        <v>493</v>
      </c>
      <c r="AR34" s="293" t="s">
        <v>493</v>
      </c>
    </row>
    <row r="35" spans="1:46" ht="27" customHeight="1" x14ac:dyDescent="0.2">
      <c r="A35" s="247"/>
      <c r="AK35" s="1110" t="s">
        <v>510</v>
      </c>
      <c r="AL35" s="1111"/>
      <c r="AM35" s="1111"/>
      <c r="AN35" s="1112"/>
      <c r="AO35" s="291">
        <v>371455</v>
      </c>
      <c r="AP35" s="291">
        <v>28860</v>
      </c>
      <c r="AQ35" s="292">
        <v>21226</v>
      </c>
      <c r="AR35" s="293">
        <v>36</v>
      </c>
    </row>
    <row r="36" spans="1:46" ht="27" customHeight="1" x14ac:dyDescent="0.2">
      <c r="A36" s="247"/>
      <c r="AK36" s="1110" t="s">
        <v>511</v>
      </c>
      <c r="AL36" s="1111"/>
      <c r="AM36" s="1111"/>
      <c r="AN36" s="1112"/>
      <c r="AO36" s="291">
        <v>13781</v>
      </c>
      <c r="AP36" s="291">
        <v>1071</v>
      </c>
      <c r="AQ36" s="292">
        <v>5622</v>
      </c>
      <c r="AR36" s="293">
        <v>-80.900000000000006</v>
      </c>
    </row>
    <row r="37" spans="1:46" ht="13.5" customHeight="1" x14ac:dyDescent="0.2">
      <c r="A37" s="247"/>
      <c r="AK37" s="1110" t="s">
        <v>512</v>
      </c>
      <c r="AL37" s="1111"/>
      <c r="AM37" s="1111"/>
      <c r="AN37" s="1112"/>
      <c r="AO37" s="291">
        <v>20595</v>
      </c>
      <c r="AP37" s="291">
        <v>1600</v>
      </c>
      <c r="AQ37" s="292">
        <v>447</v>
      </c>
      <c r="AR37" s="293">
        <v>257.89999999999998</v>
      </c>
    </row>
    <row r="38" spans="1:46" ht="27" customHeight="1" x14ac:dyDescent="0.2">
      <c r="A38" s="247"/>
      <c r="AK38" s="1113" t="s">
        <v>513</v>
      </c>
      <c r="AL38" s="1114"/>
      <c r="AM38" s="1114"/>
      <c r="AN38" s="1115"/>
      <c r="AO38" s="294" t="s">
        <v>493</v>
      </c>
      <c r="AP38" s="294" t="s">
        <v>493</v>
      </c>
      <c r="AQ38" s="295">
        <v>23</v>
      </c>
      <c r="AR38" s="283" t="s">
        <v>493</v>
      </c>
      <c r="AS38" s="290"/>
    </row>
    <row r="39" spans="1:46" ht="13" x14ac:dyDescent="0.2">
      <c r="A39" s="247"/>
      <c r="AK39" s="1113" t="s">
        <v>514</v>
      </c>
      <c r="AL39" s="1114"/>
      <c r="AM39" s="1114"/>
      <c r="AN39" s="1115"/>
      <c r="AO39" s="291">
        <v>-28803</v>
      </c>
      <c r="AP39" s="291">
        <v>-2238</v>
      </c>
      <c r="AQ39" s="292">
        <v>-1646</v>
      </c>
      <c r="AR39" s="293">
        <v>36</v>
      </c>
      <c r="AS39" s="290"/>
    </row>
    <row r="40" spans="1:46" ht="27" customHeight="1" x14ac:dyDescent="0.2">
      <c r="A40" s="247"/>
      <c r="AK40" s="1110" t="s">
        <v>515</v>
      </c>
      <c r="AL40" s="1111"/>
      <c r="AM40" s="1111"/>
      <c r="AN40" s="1112"/>
      <c r="AO40" s="291">
        <v>-1021759</v>
      </c>
      <c r="AP40" s="291">
        <v>-79385</v>
      </c>
      <c r="AQ40" s="292">
        <v>-57881</v>
      </c>
      <c r="AR40" s="293">
        <v>37.200000000000003</v>
      </c>
      <c r="AS40" s="290"/>
    </row>
    <row r="41" spans="1:46" ht="13" x14ac:dyDescent="0.2">
      <c r="A41" s="247"/>
      <c r="AK41" s="1116" t="s">
        <v>287</v>
      </c>
      <c r="AL41" s="1117"/>
      <c r="AM41" s="1117"/>
      <c r="AN41" s="1118"/>
      <c r="AO41" s="291">
        <v>274447</v>
      </c>
      <c r="AP41" s="291">
        <v>21323</v>
      </c>
      <c r="AQ41" s="292">
        <v>27507</v>
      </c>
      <c r="AR41" s="293">
        <v>-22.5</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516</v>
      </c>
    </row>
    <row r="48" spans="1:46" ht="13" x14ac:dyDescent="0.2">
      <c r="A48" s="247"/>
      <c r="AK48" s="301" t="s">
        <v>517</v>
      </c>
      <c r="AL48" s="301"/>
      <c r="AM48" s="301"/>
      <c r="AN48" s="301"/>
      <c r="AO48" s="301"/>
      <c r="AP48" s="301"/>
      <c r="AQ48" s="302"/>
      <c r="AR48" s="301"/>
    </row>
    <row r="49" spans="1:44" ht="13.5" customHeight="1" x14ac:dyDescent="0.2">
      <c r="A49" s="247"/>
      <c r="AK49" s="303"/>
      <c r="AL49" s="304"/>
      <c r="AM49" s="1103" t="s">
        <v>485</v>
      </c>
      <c r="AN49" s="1105" t="s">
        <v>518</v>
      </c>
      <c r="AO49" s="1106"/>
      <c r="AP49" s="1106"/>
      <c r="AQ49" s="1106"/>
      <c r="AR49" s="1107"/>
    </row>
    <row r="50" spans="1:44" ht="13" x14ac:dyDescent="0.2">
      <c r="A50" s="247"/>
      <c r="AK50" s="305"/>
      <c r="AL50" s="306"/>
      <c r="AM50" s="1104"/>
      <c r="AN50" s="307" t="s">
        <v>519</v>
      </c>
      <c r="AO50" s="308" t="s">
        <v>520</v>
      </c>
      <c r="AP50" s="309" t="s">
        <v>521</v>
      </c>
      <c r="AQ50" s="310" t="s">
        <v>522</v>
      </c>
      <c r="AR50" s="311" t="s">
        <v>523</v>
      </c>
    </row>
    <row r="51" spans="1:44" ht="13" x14ac:dyDescent="0.2">
      <c r="A51" s="247"/>
      <c r="AK51" s="303" t="s">
        <v>524</v>
      </c>
      <c r="AL51" s="304"/>
      <c r="AM51" s="312">
        <v>1057566</v>
      </c>
      <c r="AN51" s="313">
        <v>76265</v>
      </c>
      <c r="AO51" s="314">
        <v>59.7</v>
      </c>
      <c r="AP51" s="315">
        <v>94796</v>
      </c>
      <c r="AQ51" s="316">
        <v>1.4</v>
      </c>
      <c r="AR51" s="317">
        <v>58.3</v>
      </c>
    </row>
    <row r="52" spans="1:44" ht="13" x14ac:dyDescent="0.2">
      <c r="A52" s="247"/>
      <c r="AK52" s="318"/>
      <c r="AL52" s="319" t="s">
        <v>525</v>
      </c>
      <c r="AM52" s="320">
        <v>805317</v>
      </c>
      <c r="AN52" s="321">
        <v>58074</v>
      </c>
      <c r="AO52" s="322">
        <v>47.2</v>
      </c>
      <c r="AP52" s="323">
        <v>55781</v>
      </c>
      <c r="AQ52" s="324">
        <v>4.5999999999999996</v>
      </c>
      <c r="AR52" s="325">
        <v>42.6</v>
      </c>
    </row>
    <row r="53" spans="1:44" ht="13" x14ac:dyDescent="0.2">
      <c r="A53" s="247"/>
      <c r="AK53" s="303" t="s">
        <v>526</v>
      </c>
      <c r="AL53" s="304"/>
      <c r="AM53" s="312">
        <v>776983</v>
      </c>
      <c r="AN53" s="313">
        <v>56760</v>
      </c>
      <c r="AO53" s="314">
        <v>-25.6</v>
      </c>
      <c r="AP53" s="315">
        <v>85942</v>
      </c>
      <c r="AQ53" s="316">
        <v>-9.3000000000000007</v>
      </c>
      <c r="AR53" s="317">
        <v>-16.3</v>
      </c>
    </row>
    <row r="54" spans="1:44" ht="13" x14ac:dyDescent="0.2">
      <c r="A54" s="247"/>
      <c r="AK54" s="318"/>
      <c r="AL54" s="319" t="s">
        <v>525</v>
      </c>
      <c r="AM54" s="320">
        <v>603753</v>
      </c>
      <c r="AN54" s="321">
        <v>44105</v>
      </c>
      <c r="AO54" s="322">
        <v>-24.1</v>
      </c>
      <c r="AP54" s="323">
        <v>48630</v>
      </c>
      <c r="AQ54" s="324">
        <v>-12.8</v>
      </c>
      <c r="AR54" s="325">
        <v>-11.3</v>
      </c>
    </row>
    <row r="55" spans="1:44" ht="13" x14ac:dyDescent="0.2">
      <c r="A55" s="247"/>
      <c r="AK55" s="303" t="s">
        <v>527</v>
      </c>
      <c r="AL55" s="304"/>
      <c r="AM55" s="312">
        <v>938062</v>
      </c>
      <c r="AN55" s="313">
        <v>69885</v>
      </c>
      <c r="AO55" s="314">
        <v>23.1</v>
      </c>
      <c r="AP55" s="315">
        <v>95007</v>
      </c>
      <c r="AQ55" s="316">
        <v>10.5</v>
      </c>
      <c r="AR55" s="317">
        <v>12.6</v>
      </c>
    </row>
    <row r="56" spans="1:44" ht="13" x14ac:dyDescent="0.2">
      <c r="A56" s="247"/>
      <c r="AK56" s="318"/>
      <c r="AL56" s="319" t="s">
        <v>525</v>
      </c>
      <c r="AM56" s="320">
        <v>720972</v>
      </c>
      <c r="AN56" s="321">
        <v>53712</v>
      </c>
      <c r="AO56" s="322">
        <v>21.8</v>
      </c>
      <c r="AP56" s="323">
        <v>48509</v>
      </c>
      <c r="AQ56" s="324">
        <v>-0.2</v>
      </c>
      <c r="AR56" s="325">
        <v>22</v>
      </c>
    </row>
    <row r="57" spans="1:44" ht="13" x14ac:dyDescent="0.2">
      <c r="A57" s="247"/>
      <c r="AK57" s="303" t="s">
        <v>528</v>
      </c>
      <c r="AL57" s="304"/>
      <c r="AM57" s="312">
        <v>2029893</v>
      </c>
      <c r="AN57" s="313">
        <v>154353</v>
      </c>
      <c r="AO57" s="314">
        <v>120.9</v>
      </c>
      <c r="AP57" s="315">
        <v>98176</v>
      </c>
      <c r="AQ57" s="316">
        <v>3.3</v>
      </c>
      <c r="AR57" s="317">
        <v>117.6</v>
      </c>
    </row>
    <row r="58" spans="1:44" ht="13" x14ac:dyDescent="0.2">
      <c r="A58" s="247"/>
      <c r="AK58" s="318"/>
      <c r="AL58" s="319" t="s">
        <v>525</v>
      </c>
      <c r="AM58" s="320">
        <v>1461438</v>
      </c>
      <c r="AN58" s="321">
        <v>111128</v>
      </c>
      <c r="AO58" s="322">
        <v>106.9</v>
      </c>
      <c r="AP58" s="323">
        <v>58489</v>
      </c>
      <c r="AQ58" s="324">
        <v>20.6</v>
      </c>
      <c r="AR58" s="325">
        <v>86.3</v>
      </c>
    </row>
    <row r="59" spans="1:44" ht="13" x14ac:dyDescent="0.2">
      <c r="A59" s="247"/>
      <c r="AK59" s="303" t="s">
        <v>529</v>
      </c>
      <c r="AL59" s="304"/>
      <c r="AM59" s="312">
        <v>1819992</v>
      </c>
      <c r="AN59" s="313">
        <v>141403</v>
      </c>
      <c r="AO59" s="314">
        <v>-8.4</v>
      </c>
      <c r="AP59" s="315">
        <v>119283</v>
      </c>
      <c r="AQ59" s="316">
        <v>21.5</v>
      </c>
      <c r="AR59" s="317">
        <v>-29.9</v>
      </c>
    </row>
    <row r="60" spans="1:44" ht="13" x14ac:dyDescent="0.2">
      <c r="A60" s="247"/>
      <c r="AK60" s="318"/>
      <c r="AL60" s="319" t="s">
        <v>525</v>
      </c>
      <c r="AM60" s="320">
        <v>1386094</v>
      </c>
      <c r="AN60" s="321">
        <v>107691</v>
      </c>
      <c r="AO60" s="322">
        <v>-3.1</v>
      </c>
      <c r="AP60" s="323">
        <v>64747</v>
      </c>
      <c r="AQ60" s="324">
        <v>10.7</v>
      </c>
      <c r="AR60" s="325">
        <v>-13.8</v>
      </c>
    </row>
    <row r="61" spans="1:44" ht="13" x14ac:dyDescent="0.2">
      <c r="A61" s="247"/>
      <c r="AK61" s="303" t="s">
        <v>530</v>
      </c>
      <c r="AL61" s="326"/>
      <c r="AM61" s="312">
        <v>1324499</v>
      </c>
      <c r="AN61" s="313">
        <v>99733</v>
      </c>
      <c r="AO61" s="314">
        <v>33.9</v>
      </c>
      <c r="AP61" s="315">
        <v>98641</v>
      </c>
      <c r="AQ61" s="327">
        <v>5.5</v>
      </c>
      <c r="AR61" s="317">
        <v>28.4</v>
      </c>
    </row>
    <row r="62" spans="1:44" ht="13" x14ac:dyDescent="0.2">
      <c r="A62" s="247"/>
      <c r="AK62" s="318"/>
      <c r="AL62" s="319" t="s">
        <v>525</v>
      </c>
      <c r="AM62" s="320">
        <v>995515</v>
      </c>
      <c r="AN62" s="321">
        <v>74942</v>
      </c>
      <c r="AO62" s="322">
        <v>29.7</v>
      </c>
      <c r="AP62" s="323">
        <v>55231</v>
      </c>
      <c r="AQ62" s="324">
        <v>4.5999999999999996</v>
      </c>
      <c r="AR62" s="325">
        <v>25.1</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sheetData>
  <sheetProtection algorithmName="SHA-512" hashValue="QDWDB6UeWQGTyVZzg94NH7O4rQyI6/Zm+5xC+waQfZM7xMqD3/b3CbJbxxbUwSnCRcizhI6nxL9nBy7QLOrwiw==" saltValue="3XQXNpiLJWyKn2KMWAFRH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482</v>
      </c>
    </row>
    <row r="121" spans="125:125" ht="13.5" hidden="1" customHeight="1" x14ac:dyDescent="0.2">
      <c r="DU121" s="241"/>
    </row>
  </sheetData>
  <sheetProtection algorithmName="SHA-512" hashValue="reaNWtFx8JJq1ATnNHoP2DMstDLrjRGvv0cqGjkpGixSf0gSJfGkPY0BcJ3CFP83hqGExhXxrJ9zC6o2wNVE5Q==" saltValue="pm5CHLsWu/htwwH+AsgHP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482</v>
      </c>
    </row>
  </sheetData>
  <sheetProtection algorithmName="SHA-512" hashValue="7K/yBqBrAfP/qZWB9WbFrsrbUxmW8VzKSFKMIOV2Rg50i+9CQnMmZ7aL5AJjAU235+bP9oaIpG1VTqMpguJ3bg==" saltValue="T2go81PbPDJHtriOssIba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532</v>
      </c>
      <c r="G46" s="8" t="s">
        <v>533</v>
      </c>
      <c r="H46" s="8" t="s">
        <v>534</v>
      </c>
      <c r="I46" s="8" t="s">
        <v>535</v>
      </c>
      <c r="J46" s="9" t="s">
        <v>536</v>
      </c>
    </row>
    <row r="47" spans="2:10" ht="57.75" customHeight="1" x14ac:dyDescent="0.2">
      <c r="B47" s="10"/>
      <c r="C47" s="1129" t="s">
        <v>3</v>
      </c>
      <c r="D47" s="1129"/>
      <c r="E47" s="1130"/>
      <c r="F47" s="11">
        <v>43.69</v>
      </c>
      <c r="G47" s="12">
        <v>43.98</v>
      </c>
      <c r="H47" s="12">
        <v>51.34</v>
      </c>
      <c r="I47" s="12">
        <v>55.87</v>
      </c>
      <c r="J47" s="13">
        <v>61.35</v>
      </c>
    </row>
    <row r="48" spans="2:10" ht="57.75" customHeight="1" x14ac:dyDescent="0.2">
      <c r="B48" s="14"/>
      <c r="C48" s="1131" t="s">
        <v>4</v>
      </c>
      <c r="D48" s="1131"/>
      <c r="E48" s="1132"/>
      <c r="F48" s="15">
        <v>7.54</v>
      </c>
      <c r="G48" s="16">
        <v>15.47</v>
      </c>
      <c r="H48" s="16">
        <v>13.94</v>
      </c>
      <c r="I48" s="16">
        <v>9.76</v>
      </c>
      <c r="J48" s="17">
        <v>10.029999999999999</v>
      </c>
    </row>
    <row r="49" spans="2:10" ht="57.75" customHeight="1" thickBot="1" x14ac:dyDescent="0.25">
      <c r="B49" s="18"/>
      <c r="C49" s="1133" t="s">
        <v>5</v>
      </c>
      <c r="D49" s="1133"/>
      <c r="E49" s="1134"/>
      <c r="F49" s="19" t="s">
        <v>537</v>
      </c>
      <c r="G49" s="20">
        <v>8.19</v>
      </c>
      <c r="H49" s="20" t="s">
        <v>538</v>
      </c>
      <c r="I49" s="20" t="s">
        <v>539</v>
      </c>
      <c r="J49" s="21">
        <v>4.1100000000000003</v>
      </c>
    </row>
    <row r="50" spans="2:10" ht="13" x14ac:dyDescent="0.2"/>
  </sheetData>
  <sheetProtection algorithmName="SHA-512" hashValue="6E2eRE05gW8i9tilLtLEuN4V74YDI6x1hm5AF3HOzCsguDf0sUanzFXif+bKHCEKjtdZndIsne/N6RK9cLUuZQ==" saltValue="fK8H5lfcvO0if3CSvyPmG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2026-03-11T00:40:59Z</cp:lastPrinted>
  <dcterms:created xsi:type="dcterms:W3CDTF">2026-02-23T08:25:10Z</dcterms:created>
  <dcterms:modified xsi:type="dcterms:W3CDTF">2026-03-19T01:53:08Z</dcterms:modified>
  <cp:category/>
</cp:coreProperties>
</file>