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555A8AB1-6110-4A33-AC14-08A42DCE1980}" xr6:coauthVersionLast="47" xr6:coauthVersionMax="47" xr10:uidLastSave="{00000000-0000-0000-0000-000000000000}"/>
  <bookViews>
    <workbookView xWindow="-28920" yWindow="-75" windowWidth="29040" windowHeight="15720" tabRatio="78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BE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s="1"/>
  <c r="U37" i="10" s="1"/>
  <c r="AM34" i="10" s="1"/>
  <c r="AM35" i="10" s="1"/>
  <c r="AM36" i="10" s="1"/>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<sst xmlns="http://schemas.openxmlformats.org/spreadsheetml/2006/main" count="1090" uniqueCount="577">
  <si>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</si>
  <si>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</si>
  <si>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</si>
  <si>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</si>
  <si>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</si>
  <si>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</si>
  <si>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</si>
  <si>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</si>
  <si>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</si>
  <si>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</si>
  <si>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</si>
  <si>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</si>
  <si>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</si>
  <si>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</si>
  <si>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</si>
  <si>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</si>
  <si>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</si>
  <si>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</si>
  <si>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</si>
  <si>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</si>
  <si>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</si>
  <si>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</si>
  <si>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</si>
  <si>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</si>
  <si>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</si>
  <si>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</si>
  <si>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</si>
  <si>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</si>
  <si>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</si>
  <si>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</si>
  <si>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</si>
  <si>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</si>
  <si>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</si>
  <si>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</si>
  <si>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</si>
  <si>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</si>
  <si>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</si>
  <si>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</si>
  <si>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</si>
  <si>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</si>
  <si>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</si>
  <si>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</si>
  <si>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</si>
  <si>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</si>
  <si>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</si>
  <si>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</si>
  <si>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</si>
  <si>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</si>
  <si>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</si>
  <si>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</si>
  <si>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</si>
  <si>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</si>
  <si>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</si>
  <si>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</si>
  <si>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</si>
  <si>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</si>
  <si>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</si>
  <si>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</si>
  <si>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</si>
  <si>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</si>
  <si>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</si>
  <si>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</si>
  <si>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</si>
  <si>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</si>
  <si>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</si>
  <si>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</si>
  <si>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</si>
  <si>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</si>
  <si>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</si>
  <si>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</si>
  <si>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</si>
  <si>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</si>
  <si>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</si>
  <si>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</si>
  <si>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</si>
  <si>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</si>
  <si>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</si>
  <si>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</si>
  <si>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</si>
  <si>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</si>
  <si>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</si>
  <si>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</si>
  <si>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</si>
  <si>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</si>
  <si>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</si>
  <si>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</si>
  <si>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</si>
  <si>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</si>
  <si>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</si>
  <si>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</si>
  <si>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</si>
  <si>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</si>
  <si>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</si>
  <si>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</si>
  <si>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鏡野町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</si>
  <si>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</si>
  <si>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</si>
  <si>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</si>
  <si>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</si>
  <si>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</si>
  <si>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</si>
  <si>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</si>
  <si>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</si>
  <si>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</si>
  <si>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</si>
  <si>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</si>
  <si>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</si>
  <si>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</si>
  <si>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</si>
  <si>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</si>
  <si>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</si>
  <si>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</si>
  <si>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</si>
  <si>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</si>
  <si>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</si>
  <si>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</si>
  <si>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</si>
  <si>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</si>
  <si>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</si>
  <si>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</si>
  <si>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</si>
  <si>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</si>
  <si>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</si>
  <si>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</si>
  <si>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</si>
  <si>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</si>
  <si>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</si>
  <si>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</si>
  <si>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</si>
  <si>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</si>
  <si>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</si>
  <si>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</si>
  <si>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</si>
  <si>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</si>
  <si>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</si>
  <si>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</si>
  <si>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</si>
  <si>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</si>
  <si>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</si>
  <si>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</si>
  <si>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</si>
  <si>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</si>
  <si>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</si>
  <si>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</si>
  <si>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</si>
  <si>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</si>
  <si>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</si>
  <si>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</si>
  <si>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</si>
  <si>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</si>
  <si>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</si>
  <si>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</si>
  <si>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</si>
  <si>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</si>
  <si>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</si>
  <si>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</si>
  <si>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</si>
  <si>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</si>
  <si>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</si>
  <si>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</si>
  <si>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</si>
  <si>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</si>
  <si>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</si>
  <si>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</si>
  <si>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</si>
  <si>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</si>
  <si>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</si>
  <si>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</si>
  <si>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</si>
  <si>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</si>
  <si>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</si>
  <si>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</si>
  <si>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</si>
  <si>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</si>
  <si>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</si>
  <si>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</si>
  <si>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</si>
  <si>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</si>
  <si>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</si>
  <si>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</si>
  <si>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</si>
  <si>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</si>
  <si>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</si>
  <si>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</si>
  <si>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</si>
  <si>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</si>
  <si>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</si>
  <si>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</si>
  <si>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</si>
  <si>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</si>
  <si>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</si>
  <si>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</si>
  <si>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</si>
  <si>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</si>
  <si>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</si>
  <si>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</si>
  <si>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</si>
  <si>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</si>
  <si>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</si>
  <si>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</si>
  <si>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</si>
  <si>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</si>
  <si>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</si>
  <si>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岡山県鏡野町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</si>
  <si>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</si>
  <si>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</si>
  <si>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</si>
  <si>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</si>
  <si>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</si>
  <si>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</si>
  <si>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</si>
  <si>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</si>
  <si>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</si>
  <si>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</si>
  <si>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</si>
  <si>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</si>
  <si>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</si>
  <si>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</si>
  <si>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</si>
  <si>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</si>
  <si>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</si>
  <si>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</si>
  <si>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</si>
  <si>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</si>
  <si>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</si>
  <si>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</si>
  <si>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</si>
  <si>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</si>
  <si>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</si>
  <si>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</si>
  <si>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</si>
  <si>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</si>
  <si>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</si>
  <si>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</si>
  <si>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</si>
  <si>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</si>
  <si>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</si>
  <si>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</si>
  <si>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</si>
  <si>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</si>
  <si>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</si>
  <si>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</si>
  <si>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</si>
  <si>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</si>
  <si>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</si>
  <si>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</si>
  <si>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</si>
  <si>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</si>
  <si>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</si>
  <si>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</si>
  <si>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</si>
  <si>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</si>
  <si>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</si>
  <si>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</si>
  <si>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</si>
  <si>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</si>
  <si>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</si>
  <si>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</si>
  <si>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</si>
  <si>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</si>
  <si>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</si>
  <si>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</si>
  <si>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</si>
  <si>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</si>
  <si>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</si>
  <si>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</si>
  <si>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</si>
  <si>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</si>
  <si>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</si>
  <si>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</si>
  <si>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</si>
  <si>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</si>
  <si>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</si>
  <si>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</si>
  <si>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</si>
  <si>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</si>
  <si>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</si>
  <si>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</si>
  <si>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</si>
  <si>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</si>
  <si>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</si>
  <si>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</si>
  <si>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</si>
  <si>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</si>
  <si>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</si>
  <si>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</si>
  <si>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</si>
  <si>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</si>
  <si>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</si>
  <si>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</si>
  <si>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</si>
  <si>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</si>
  <si>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</si>
  <si>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</si>
  <si>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</si>
  <si>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</si>
  <si>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</si>
  <si>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</si>
  <si>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</si>
  <si>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</si>
  <si>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</si>
  <si>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</si>
  <si>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</si>
  <si>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</si>
  <si>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</si>
  <si>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</si>
  <si>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</si>
  <si>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</si>
  <si>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</si>
  <si>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</si>
  <si>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</si>
  <si>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</si>
  <si>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</si>
  <si>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</si>
  <si>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</si>
  <si>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</si>
  <si>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</si>
  <si>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</si>
  <si>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</si>
  <si>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</si>
  <si>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</si>
  <si>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</si>
  <si>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</si>
  <si>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</si>
  <si>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</si>
  <si>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</si>
  <si>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</si>
  <si>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</si>
  <si>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</si>
  <si>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</si>
  <si>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</si>
  <si>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</si>
  <si>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</si>
  <si>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</si>
  <si>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</si>
  <si>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</si>
  <si>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</si>
  <si>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</si>
  <si>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</si>
  <si>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</si>
  <si>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</si>
  <si>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</si>
  <si>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</si>
  <si>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</si>
  <si>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</si>
  <si>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</si>
  <si>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</si>
  <si>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</si>
  <si>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</si>
  <si>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</si>
  <si>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</si>
  <si>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</si>
  <si>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</si>
  <si>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</si>
  <si>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岡山県鏡野町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</si>
  <si>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</si>
  <si>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</si>
  <si>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</si>
  <si>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</si>
  <si>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</si>
  <si>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</si>
  <si>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</si>
  <si>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</si>
  <si>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</si>
  <si>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</si>
  <si>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</si>
  <si>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</si>
  <si>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</si>
  <si>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</si>
  <si>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</si>
  <si>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</si>
  <si>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</si>
  <si>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</si>
  <si>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</si>
  <si>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</si>
  <si>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津山・富線共同バス運行事業特別会計</t>
    <phoneticPr fontId="5"/>
  </si>
  <si>
    <t>奨学会特別会計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</si>
  <si>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</si>
  <si>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</si>
  <si>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</si>
  <si>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</si>
  <si>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</si>
  <si>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</si>
  <si>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</si>
  <si>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</si>
  <si>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</si>
  <si>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</si>
  <si>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</si>
  <si>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</si>
  <si>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</si>
  <si>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</si>
  <si>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</si>
  <si>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介護保険特別会計（事業勘定）</t>
    <phoneticPr fontId="5"/>
  </si>
  <si>
    <t>後期高齢者医療特別会計</t>
    <phoneticPr fontId="5"/>
  </si>
  <si>
    <t>国民健康保険病院事業会計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</si>
  <si>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</si>
  <si>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</si>
  <si>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</si>
  <si>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</si>
  <si>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</si>
  <si>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</si>
  <si>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</si>
  <si>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</si>
  <si>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</si>
  <si>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</si>
  <si>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</si>
  <si>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</si>
  <si>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</si>
  <si>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</si>
  <si>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</si>
  <si>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</si>
  <si>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</si>
  <si>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</si>
  <si>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</si>
  <si>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</si>
  <si>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</si>
  <si>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</si>
  <si>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</si>
  <si>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</si>
  <si>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</si>
  <si>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</si>
  <si>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</si>
  <si>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</si>
  <si>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</si>
  <si>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</si>
  <si>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</si>
  <si>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</si>
  <si>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</si>
  <si>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</si>
  <si>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</si>
  <si>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</si>
  <si>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</si>
  <si>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</si>
  <si>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</si>
  <si>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</si>
  <si>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</si>
  <si>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</si>
  <si>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</si>
  <si>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</si>
  <si>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</si>
  <si>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</si>
  <si>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</si>
  <si>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</si>
  <si>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</si>
  <si>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</si>
  <si>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</si>
  <si>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</si>
  <si>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</si>
  <si>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</si>
  <si>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</si>
  <si>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</si>
  <si>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</si>
  <si>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</si>
  <si>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</si>
  <si>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</si>
  <si>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</si>
  <si>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</si>
  <si>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</si>
  <si>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</si>
  <si>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</si>
  <si>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</si>
  <si>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</si>
  <si>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</si>
  <si>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</si>
  <si>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</si>
  <si>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</si>
  <si>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</si>
  <si>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</si>
  <si>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</si>
  <si>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</si>
  <si>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</si>
  <si>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</si>
  <si>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</si>
  <si>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</si>
  <si>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</si>
  <si>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</si>
  <si>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</si>
  <si>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</si>
  <si>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</si>
  <si>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</si>
  <si>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</si>
  <si>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</si>
  <si>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</si>
  <si>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</si>
  <si>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</si>
  <si>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</si>
  <si>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</si>
  <si>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</si>
  <si>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</si>
  <si>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</si>
  <si>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</si>
  <si>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</si>
  <si>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</si>
  <si>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</si>
  <si>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</si>
  <si>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</si>
  <si>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</si>
  <si>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</si>
  <si>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</si>
  <si>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</si>
  <si>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</si>
  <si>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</si>
  <si>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</si>
  <si>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</si>
  <si>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</si>
  <si>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</si>
  <si>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</si>
  <si>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</si>
  <si>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</si>
  <si>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</si>
  <si>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</si>
  <si>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</si>
  <si>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</si>
  <si>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</si>
  <si>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</si>
  <si>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</si>
  <si>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</si>
  <si>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</si>
  <si>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</si>
  <si>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</si>
  <si>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</si>
  <si>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</si>
  <si>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</si>
  <si>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</si>
  <si>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</si>
  <si>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</si>
  <si>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</si>
  <si>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</si>
  <si>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</si>
  <si>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</si>
  <si>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</si>
  <si>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</si>
  <si>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</si>
  <si>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10.59</t>
  </si>
  <si>
    <t>▲ 3.98</t>
  </si>
  <si>
    <t>▲ 2.52</t>
  </si>
  <si>
    <t>▲ 13.94</t>
  </si>
  <si>
    <t>▲ 3.69</t>
  </si>
  <si>
    <t>国民健康保険病院事業会計</t>
  </si>
  <si>
    <t>一般会計</t>
  </si>
  <si>
    <t>下水道事業会計</t>
  </si>
  <si>
    <t>水道事業会計</t>
  </si>
  <si>
    <t>介護保険特別会計（事業勘定）</t>
  </si>
  <si>
    <t>奨学会特別会計</t>
  </si>
  <si>
    <t>国民健康保険特別会計（直診勘定）</t>
  </si>
  <si>
    <t>津山・富線共同バス運行事業特別会計</t>
  </si>
  <si>
    <t>その他会計（赤字）</t>
  </si>
  <si>
    <t>その他会計（黒字）</t>
  </si>
  <si>
    <t>R02</t>
    <phoneticPr fontId="5"/>
  </si>
  <si>
    <t>R03</t>
    <phoneticPr fontId="5"/>
  </si>
  <si>
    <t>R04</t>
    <phoneticPr fontId="5"/>
  </si>
  <si>
    <t>R05</t>
    <phoneticPr fontId="5"/>
  </si>
  <si>
    <t>R06</t>
    <phoneticPr fontId="5"/>
  </si>
  <si>
    <t>-</t>
    <phoneticPr fontId="2"/>
  </si>
  <si>
    <t>鏡野町振興公社</t>
    <rPh sb="0" eb="3">
      <t>カガミノチョウ</t>
    </rPh>
    <rPh sb="3" eb="7">
      <t>シンコウコウシャ</t>
    </rPh>
    <phoneticPr fontId="18"/>
  </si>
  <si>
    <t>夢アグリ鏡野</t>
    <rPh sb="0" eb="1">
      <t>ユメ</t>
    </rPh>
    <rPh sb="4" eb="6">
      <t>カガミノ</t>
    </rPh>
    <phoneticPr fontId="18"/>
  </si>
  <si>
    <t>花美人の里</t>
    <rPh sb="0" eb="3">
      <t>ハナビジン</t>
    </rPh>
    <rPh sb="4" eb="5">
      <t>サト</t>
    </rPh>
    <phoneticPr fontId="18"/>
  </si>
  <si>
    <t>上齋原振興公社</t>
    <rPh sb="0" eb="3">
      <t>カミサイバラ</t>
    </rPh>
    <rPh sb="3" eb="7">
      <t>シンコウコウシャ</t>
    </rPh>
    <phoneticPr fontId="18"/>
  </si>
  <si>
    <t>人形峠原子力産業</t>
    <rPh sb="0" eb="8">
      <t>ニンギョウトウゲゲンシリョクサンギョウ</t>
    </rPh>
    <phoneticPr fontId="18"/>
  </si>
  <si>
    <t>-</t>
    <phoneticPr fontId="2"/>
  </si>
  <si>
    <t>岡山県市町村総合事務組合一般会計</t>
  </si>
  <si>
    <t>岡山県市町村総合事務組合貸付金特別会計</t>
  </si>
  <si>
    <t>岡山県市町村総合事務組合拠出金事業特別会計</t>
  </si>
  <si>
    <t>岡山県後期高齢者医療広域連合一般会計</t>
  </si>
  <si>
    <t>岡山県後期高齢者医療広域連合後期高齢者医療特別会計</t>
  </si>
  <si>
    <t>岡山県市町村税整理組合</t>
  </si>
  <si>
    <t>岡山県広域水道企業団</t>
  </si>
  <si>
    <t>津山広域事務組合　一般会計</t>
    <rPh sb="12" eb="13">
      <t>ケイ</t>
    </rPh>
    <phoneticPr fontId="2"/>
  </si>
  <si>
    <t>津山広域事務組合　ふるさと振興事業特別会計</t>
    <rPh sb="20" eb="21">
      <t>ケイ</t>
    </rPh>
    <phoneticPr fontId="2"/>
  </si>
  <si>
    <t>津山圏域資源循環施設組合　一般会計</t>
    <rPh sb="16" eb="17">
      <t>ケイ</t>
    </rPh>
    <phoneticPr fontId="2"/>
  </si>
  <si>
    <t>津山圏域衛生処理組合　一般会計</t>
    <rPh sb="14" eb="15">
      <t>ケイ</t>
    </rPh>
    <phoneticPr fontId="2"/>
  </si>
  <si>
    <t>津山圏域消防組合　一般会計</t>
    <rPh sb="12" eb="13">
      <t>ケイ</t>
    </rPh>
    <phoneticPr fontId="2"/>
  </si>
  <si>
    <t>鏡野町公共用拠点施設整備基金</t>
    <phoneticPr fontId="5"/>
  </si>
  <si>
    <t>鏡野町地域振興基金</t>
    <phoneticPr fontId="5"/>
  </si>
  <si>
    <t>鏡野町かがみの創生基金</t>
    <phoneticPr fontId="5"/>
  </si>
  <si>
    <t>鏡野町養護老人ホームかがみの園運営安定化基金</t>
    <phoneticPr fontId="5"/>
  </si>
  <si>
    <t>鏡野町未来・希望基金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</si>
</sst>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97758</c:v>
                </c:pt>
                <c:pt idx="2">
                  <c:v>91338</c:v>
                </c:pt>
                <c:pt idx="3">
                  <c:v>103975</c:v>
                </c:pt>
                <c:pt idx="4">
                  <c:v>112678</c:v>
                </c:pt>
              </c:numCache>
            </c:numRef>
          </c:val>
          <c:smooth val="0"/>
          <c:extLst>
            <c:ext xmlns:c16="http://schemas.microsoft.com/office/drawing/2014/chart" uri="{C3380CC4-5D6E-409C-BE32-E72D297353CC}">
              <c16:uniqueId val="{00000000-5090-4F7F-91DF-473000B2D8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138147</c:v>
                </c:pt>
                <c:pt idx="1">
                  <c:v>155989</c:v>
                </c:pt>
                <c:pt idx="2">
                  <c:v>150299</c:v>
                </c:pt>
                <c:pt idx="3">
                  <c:v>169753</c:v>
                </c:pt>
                <c:pt idx="4">
                  <c:v>292932</c:v>
                </c:pt>
              </c:numCache>
            </c:numRef>
          </c:val>
          <c:smooth val="0"/>
          <c:extLst>
            <c:ext xmlns:c16="http://schemas.microsoft.com/office/drawing/2014/chart" uri="{C3380CC4-5D6E-409C-BE32-E72D297353CC}">
              <c16:uniqueId val="{00000001-5090-4F7F-91DF-473000B2D8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11.24</c:v>
                </c:pt>
                <c:pt idx="1">
                  <c:v>8.56</c:v>
                </c:pt>
                <c:pt idx="2">
                  <c:v>7.25</c:v>
                </c:pt>
                <c:pt idx="3">
                  <c:v>5.67</c:v>
                </c:pt>
                <c:pt idx="4">
                  <c:v>10.99</c:v>
                </c:pt>
              </c:numCache>
            </c:numRef>
          </c:val>
          <c:extLst>
            <c:ext xmlns:c16="http://schemas.microsoft.com/office/drawing/2014/chart" uri="{C3380CC4-5D6E-409C-BE32-E72D297353CC}">
              <c16:uniqueId val="{00000000-D60E-4420-82AE-12D7CF3BFB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54.91</c:v>
                </c:pt>
                <c:pt idx="1">
                  <c:v>57.57</c:v>
                </c:pt>
                <c:pt idx="2">
                  <c:v>59.54</c:v>
                </c:pt>
                <c:pt idx="3">
                  <c:v>47.53</c:v>
                </c:pt>
                <c:pt idx="4">
                  <c:v>41.3</c:v>
                </c:pt>
              </c:numCache>
            </c:numRef>
          </c:val>
          <c:extLst>
            <c:ext xmlns:c16="http://schemas.microsoft.com/office/drawing/2014/chart" uri="{C3380CC4-5D6E-409C-BE32-E72D297353CC}">
              <c16:uniqueId val="{00000001-D60E-4420-82AE-12D7CF3BFB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-10.59</c:v>
                </c:pt>
                <c:pt idx="1">
                  <c:v>-3.98</c:v>
                </c:pt>
                <c:pt idx="2">
                  <c:v>-2.52</c:v>
                </c:pt>
                <c:pt idx="3">
                  <c:v>-13.94</c:v>
                </c:pt>
                <c:pt idx="4">
                  <c:v>-3.69</c:v>
                </c:pt>
              </c:numCache>
            </c:numRef>
          </c:val>
          <c:smooth val="0"/>
          <c:extLst>
            <c:ext xmlns:c16="http://schemas.microsoft.com/office/drawing/2014/chart" uri="{C3380CC4-5D6E-409C-BE32-E72D297353CC}">
              <c16:uniqueId val="{00000002-D60E-4420-82AE-12D7CF3BFB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1.73</c:v>
                </c:pt>
                <c:pt idx="2">
                  <c:v>#N/A</c:v>
                </c:pt>
                <c:pt idx="3">
                  <c:v>1.81</c:v>
                </c:pt>
                <c:pt idx="4">
                  <c:v>#N/A</c:v>
                </c:pt>
                <c:pt idx="5">
                  <c:v>0.96</c:v>
                </c:pt>
                <c:pt idx="6">
                  <c:v>#N/A</c:v>
                </c:pt>
                <c:pt idx="7">
                  <c:v>0.56000000000000005</c:v>
                </c:pt>
                <c:pt idx="8">
                  <c:v>#N/A</c:v>
                </c:pt>
                <c:pt idx="9">
                  <c:v>0</c:v>
                </c:pt>
              </c:numCache>
            </c:numRef>
          </c:val>
          <c:extLst>
            <c:ext xmlns:c16="http://schemas.microsoft.com/office/drawing/2014/chart" uri="{C3380CC4-5D6E-409C-BE32-E72D297353CC}">
              <c16:uniqueId val="{00000000-EBA3-443B-B536-80DBD89EAB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A3-443B-B536-80DBD89EAB86}"/>
            </c:ext>
          </c:extLst>
        </c:ser>
        <c:ser>
          <c:idx val="2"/>
          <c:order val="2"/>
          <c:tx>
            <c:strRef>
              <c:f>データシート!$A$29</c:f>
              <c:strCache>
                <c:ptCount val="1"/>
                <c:pt idx="0">
                  <c:v>津山・富線共同バス運行事業特別会計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EBA3-443B-B536-80DBD89EAB86}"/>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7.0000000000000007E-2</c:v>
                </c:pt>
                <c:pt idx="4">
                  <c:v>#N/A</c:v>
                </c:pt>
                <c:pt idx="5">
                  <c:v>0.04</c:v>
                </c:pt>
                <c:pt idx="6">
                  <c:v>#N/A</c:v>
                </c:pt>
                <c:pt idx="7">
                  <c:v>0.04</c:v>
                </c:pt>
                <c:pt idx="8">
                  <c:v>#N/A</c:v>
                </c:pt>
                <c:pt idx="9">
                  <c:v>0.04</c:v>
                </c:pt>
              </c:numCache>
            </c:numRef>
          </c:val>
          <c:extLst>
            <c:ext xmlns:c16="http://schemas.microsoft.com/office/drawing/2014/chart" uri="{C3380CC4-5D6E-409C-BE32-E72D297353CC}">
              <c16:uniqueId val="{00000003-EBA3-443B-B536-80DBD89EAB86}"/>
            </c:ext>
          </c:extLst>
        </c:ser>
        <c:ser>
          <c:idx val="4"/>
          <c:order val="4"/>
          <c:tx>
            <c:strRef>
              <c:f>データシート!$A$31</c:f>
              <c:strCache>
                <c:ptCount val="1"/>
                <c:pt idx="0">
                  <c:v>奨学会特別会計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0.17</c:v>
                </c:pt>
                <c:pt idx="4">
                  <c:v>#N/A</c:v>
                </c:pt>
                <c:pt idx="5">
                  <c:v>0.19</c:v>
                </c:pt>
                <c:pt idx="6">
                  <c:v>#N/A</c:v>
                </c:pt>
                <c:pt idx="7">
                  <c:v>0.22</c:v>
                </c:pt>
                <c:pt idx="8">
                  <c:v>#N/A</c:v>
                </c:pt>
                <c:pt idx="9">
                  <c:v>0.26</c:v>
                </c:pt>
              </c:numCache>
            </c:numRef>
          </c:val>
          <c:extLst>
            <c:ext xmlns:c16="http://schemas.microsoft.com/office/drawing/2014/chart" uri="{C3380CC4-5D6E-409C-BE32-E72D297353CC}">
              <c16:uniqueId val="{00000004-EBA3-443B-B536-80DBD89EAB86}"/>
            </c:ext>
          </c:extLst>
        </c:ser>
        <c:ser>
          <c:idx val="5"/>
          <c:order val="5"/>
          <c:tx>
            <c:strRef>
              <c:f>データシート!$A$32</c:f>
              <c:strCache>
                <c:ptCount val="1"/>
                <c:pt idx="0">
                  <c:v>介護保険特別会計（事業勘定）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2.72</c:v>
                </c:pt>
                <c:pt idx="2">
                  <c:v>#N/A</c:v>
                </c:pt>
                <c:pt idx="3">
                  <c:v>0.99</c:v>
                </c:pt>
                <c:pt idx="4">
                  <c:v>#N/A</c:v>
                </c:pt>
                <c:pt idx="5">
                  <c:v>0.82</c:v>
                </c:pt>
                <c:pt idx="6">
                  <c:v>#N/A</c:v>
                </c:pt>
                <c:pt idx="7">
                  <c:v>0.75</c:v>
                </c:pt>
                <c:pt idx="8">
                  <c:v>#N/A</c:v>
                </c:pt>
                <c:pt idx="9">
                  <c:v>1.5</c:v>
                </c:pt>
              </c:numCache>
            </c:numRef>
          </c:val>
          <c:extLst>
            <c:ext xmlns:c16="http://schemas.microsoft.com/office/drawing/2014/chart" uri="{C3380CC4-5D6E-409C-BE32-E72D297353CC}">
              <c16:uniqueId val="{00000005-EBA3-443B-B536-80DBD89EAB86}"/>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9.65</c:v>
                </c:pt>
                <c:pt idx="2">
                  <c:v>#N/A</c:v>
                </c:pt>
                <c:pt idx="3">
                  <c:v>7.42</c:v>
                </c:pt>
                <c:pt idx="4">
                  <c:v>#N/A</c:v>
                </c:pt>
                <c:pt idx="5">
                  <c:v>5.88</c:v>
                </c:pt>
                <c:pt idx="6">
                  <c:v>#N/A</c:v>
                </c:pt>
                <c:pt idx="7">
                  <c:v>3.12</c:v>
                </c:pt>
                <c:pt idx="8">
                  <c:v>#N/A</c:v>
                </c:pt>
                <c:pt idx="9">
                  <c:v>2.91</c:v>
                </c:pt>
              </c:numCache>
            </c:numRef>
          </c:val>
          <c:extLst>
            <c:ext xmlns:c16="http://schemas.microsoft.com/office/drawing/2014/chart" uri="{C3380CC4-5D6E-409C-BE32-E72D297353CC}">
              <c16:uniqueId val="{00000006-EBA3-443B-B536-80DBD89EAB8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4.9800000000000004</c:v>
                </c:pt>
                <c:pt idx="2">
                  <c:v>#N/A</c:v>
                </c:pt>
                <c:pt idx="3">
                  <c:v>5.32</c:v>
                </c:pt>
                <c:pt idx="4">
                  <c:v>#N/A</c:v>
                </c:pt>
                <c:pt idx="5">
                  <c:v>6.07</c:v>
                </c:pt>
                <c:pt idx="6">
                  <c:v>#N/A</c:v>
                </c:pt>
                <c:pt idx="7">
                  <c:v>6.41</c:v>
                </c:pt>
                <c:pt idx="8">
                  <c:v>#N/A</c:v>
                </c:pt>
                <c:pt idx="9">
                  <c:v>6.38</c:v>
                </c:pt>
              </c:numCache>
            </c:numRef>
          </c:val>
          <c:extLst>
            <c:ext xmlns:c16="http://schemas.microsoft.com/office/drawing/2014/chart" uri="{C3380CC4-5D6E-409C-BE32-E72D297353CC}">
              <c16:uniqueId val="{00000007-EBA3-443B-B536-80DBD89EAB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11.11</c:v>
                </c:pt>
                <c:pt idx="2">
                  <c:v>#N/A</c:v>
                </c:pt>
                <c:pt idx="3">
                  <c:v>8.3699999999999992</c:v>
                </c:pt>
                <c:pt idx="4">
                  <c:v>#N/A</c:v>
                </c:pt>
                <c:pt idx="5">
                  <c:v>7.04</c:v>
                </c:pt>
                <c:pt idx="6">
                  <c:v>#N/A</c:v>
                </c:pt>
                <c:pt idx="7">
                  <c:v>5.43</c:v>
                </c:pt>
                <c:pt idx="8">
                  <c:v>#N/A</c:v>
                </c:pt>
                <c:pt idx="9">
                  <c:v>10.71</c:v>
                </c:pt>
              </c:numCache>
            </c:numRef>
          </c:val>
          <c:extLst>
            <c:ext xmlns:c16="http://schemas.microsoft.com/office/drawing/2014/chart" uri="{C3380CC4-5D6E-409C-BE32-E72D297353CC}">
              <c16:uniqueId val="{00000008-EBA3-443B-B536-80DBD89EAB86}"/>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23.72</c:v>
                </c:pt>
                <c:pt idx="2">
                  <c:v>#N/A</c:v>
                </c:pt>
                <c:pt idx="3">
                  <c:v>22.8</c:v>
                </c:pt>
                <c:pt idx="4">
                  <c:v>#N/A</c:v>
                </c:pt>
                <c:pt idx="5">
                  <c:v>23.2</c:v>
                </c:pt>
                <c:pt idx="6">
                  <c:v>#N/A</c:v>
                </c:pt>
                <c:pt idx="7">
                  <c:v>22.94</c:v>
                </c:pt>
                <c:pt idx="8">
                  <c:v>#N/A</c:v>
                </c:pt>
                <c:pt idx="9">
                  <c:v>20.09</c:v>
                </c:pt>
              </c:numCache>
            </c:numRef>
          </c:val>
          <c:extLst>
            <c:ext xmlns:c16="http://schemas.microsoft.com/office/drawing/2014/chart" uri="{C3380CC4-5D6E-409C-BE32-E72D297353CC}">
              <c16:uniqueId val="{00000009-EBA3-443B-B536-80DBD89EAB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1807</c:v>
                </c:pt>
                <c:pt idx="5">
                  <c:v>1819</c:v>
                </c:pt>
                <c:pt idx="8">
                  <c:v>1813</c:v>
                </c:pt>
                <c:pt idx="11">
                  <c:v>1754</c:v>
                </c:pt>
                <c:pt idx="14">
                  <c:v>1638</c:v>
                </c:pt>
              </c:numCache>
            </c:numRef>
          </c:val>
          <c:extLst>
            <c:ext xmlns:c16="http://schemas.microsoft.com/office/drawing/2014/chart" uri="{C3380CC4-5D6E-409C-BE32-E72D297353CC}">
              <c16:uniqueId val="{00000000-6446-4434-8737-147F093745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46-4434-8737-147F093745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3</c:v>
                </c:pt>
                <c:pt idx="6">
                  <c:v>3</c:v>
                </c:pt>
                <c:pt idx="9">
                  <c:v>4</c:v>
                </c:pt>
                <c:pt idx="12">
                  <c:v>4</c:v>
                </c:pt>
              </c:numCache>
            </c:numRef>
          </c:val>
          <c:extLst>
            <c:ext xmlns:c16="http://schemas.microsoft.com/office/drawing/2014/chart" uri="{C3380CC4-5D6E-409C-BE32-E72D297353CC}">
              <c16:uniqueId val="{00000002-6446-4434-8737-147F093745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99</c:v>
                </c:pt>
                <c:pt idx="3">
                  <c:v>97</c:v>
                </c:pt>
                <c:pt idx="6">
                  <c:v>98</c:v>
                </c:pt>
                <c:pt idx="9">
                  <c:v>112</c:v>
                </c:pt>
                <c:pt idx="12">
                  <c:v>107</c:v>
                </c:pt>
              </c:numCache>
            </c:numRef>
          </c:val>
          <c:extLst>
            <c:ext xmlns:c16="http://schemas.microsoft.com/office/drawing/2014/chart" uri="{C3380CC4-5D6E-409C-BE32-E72D297353CC}">
              <c16:uniqueId val="{00000003-6446-4434-8737-147F093745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578</c:v>
                </c:pt>
                <c:pt idx="3">
                  <c:v>598</c:v>
                </c:pt>
                <c:pt idx="6">
                  <c:v>638</c:v>
                </c:pt>
                <c:pt idx="9">
                  <c:v>623</c:v>
                </c:pt>
                <c:pt idx="12">
                  <c:v>722</c:v>
                </c:pt>
              </c:numCache>
            </c:numRef>
          </c:val>
          <c:extLst>
            <c:ext xmlns:c16="http://schemas.microsoft.com/office/drawing/2014/chart" uri="{C3380CC4-5D6E-409C-BE32-E72D297353CC}">
              <c16:uniqueId val="{00000004-6446-4434-8737-147F093745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46-4434-8737-147F093745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46-4434-8737-147F093745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1757</c:v>
                </c:pt>
                <c:pt idx="3">
                  <c:v>1785</c:v>
                </c:pt>
                <c:pt idx="6">
                  <c:v>1775</c:v>
                </c:pt>
                <c:pt idx="9">
                  <c:v>1726</c:v>
                </c:pt>
                <c:pt idx="12">
                  <c:v>1555</c:v>
                </c:pt>
              </c:numCache>
            </c:numRef>
          </c:val>
          <c:extLst>
            <c:ext xmlns:c16="http://schemas.microsoft.com/office/drawing/2014/chart" uri="{C3380CC4-5D6E-409C-BE32-E72D297353CC}">
              <c16:uniqueId val="{00000007-6446-4434-8737-147F093745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631</c:v>
                </c:pt>
                <c:pt idx="2">
                  <c:v>#N/A</c:v>
                </c:pt>
                <c:pt idx="3">
                  <c:v>#N/A</c:v>
                </c:pt>
                <c:pt idx="4">
                  <c:v>664</c:v>
                </c:pt>
                <c:pt idx="5">
                  <c:v>#N/A</c:v>
                </c:pt>
                <c:pt idx="6">
                  <c:v>#N/A</c:v>
                </c:pt>
                <c:pt idx="7">
                  <c:v>701</c:v>
                </c:pt>
                <c:pt idx="8">
                  <c:v>#N/A</c:v>
                </c:pt>
                <c:pt idx="9">
                  <c:v>#N/A</c:v>
                </c:pt>
                <c:pt idx="10">
                  <c:v>711</c:v>
                </c:pt>
                <c:pt idx="11">
                  <c:v>#N/A</c:v>
                </c:pt>
                <c:pt idx="12">
                  <c:v>#N/A</c:v>
                </c:pt>
                <c:pt idx="13">
                  <c:v>750</c:v>
                </c:pt>
                <c:pt idx="14">
                  <c:v>#N/A</c:v>
                </c:pt>
              </c:numCache>
            </c:numRef>
          </c:val>
          <c:smooth val="0"/>
          <c:extLst>
            <c:ext xmlns:c16="http://schemas.microsoft.com/office/drawing/2014/chart" uri="{C3380CC4-5D6E-409C-BE32-E72D297353CC}">
              <c16:uniqueId val="{00000008-6446-4434-8737-147F093745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13065</c:v>
                </c:pt>
                <c:pt idx="5">
                  <c:v>13395</c:v>
                </c:pt>
                <c:pt idx="8">
                  <c:v>11309</c:v>
                </c:pt>
                <c:pt idx="11">
                  <c:v>10618</c:v>
                </c:pt>
                <c:pt idx="14">
                  <c:v>10755</c:v>
                </c:pt>
              </c:numCache>
            </c:numRef>
          </c:val>
          <c:extLst>
            <c:ext xmlns:c16="http://schemas.microsoft.com/office/drawing/2014/chart" uri="{C3380CC4-5D6E-409C-BE32-E72D297353CC}">
              <c16:uniqueId val="{00000000-5CB7-4E8A-B194-ABA7FED58B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294</c:v>
                </c:pt>
                <c:pt idx="5">
                  <c:v>251</c:v>
                </c:pt>
                <c:pt idx="8">
                  <c:v>214</c:v>
                </c:pt>
                <c:pt idx="11">
                  <c:v>181</c:v>
                </c:pt>
                <c:pt idx="14">
                  <c:v>149</c:v>
                </c:pt>
              </c:numCache>
            </c:numRef>
          </c:val>
          <c:extLst>
            <c:ext xmlns:c16="http://schemas.microsoft.com/office/drawing/2014/chart" uri="{C3380CC4-5D6E-409C-BE32-E72D297353CC}">
              <c16:uniqueId val="{00000001-5CB7-4E8A-B194-ABA7FED58B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7570</c:v>
                </c:pt>
                <c:pt idx="5">
                  <c:v>7877</c:v>
                </c:pt>
                <c:pt idx="8">
                  <c:v>7952</c:v>
                </c:pt>
                <c:pt idx="11">
                  <c:v>7126</c:v>
                </c:pt>
                <c:pt idx="14">
                  <c:v>6304</c:v>
                </c:pt>
              </c:numCache>
            </c:numRef>
          </c:val>
          <c:extLst>
            <c:ext xmlns:c16="http://schemas.microsoft.com/office/drawing/2014/chart" uri="{C3380CC4-5D6E-409C-BE32-E72D297353CC}">
              <c16:uniqueId val="{00000002-5CB7-4E8A-B194-ABA7FED58B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B7-4E8A-B194-ABA7FED58B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B7-4E8A-B194-ABA7FED58B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B7-4E8A-B194-ABA7FED58B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968</c:v>
                </c:pt>
                <c:pt idx="3">
                  <c:v>931</c:v>
                </c:pt>
                <c:pt idx="6">
                  <c:v>914</c:v>
                </c:pt>
                <c:pt idx="9">
                  <c:v>950</c:v>
                </c:pt>
                <c:pt idx="12">
                  <c:v>963</c:v>
                </c:pt>
              </c:numCache>
            </c:numRef>
          </c:val>
          <c:extLst>
            <c:ext xmlns:c16="http://schemas.microsoft.com/office/drawing/2014/chart" uri="{C3380CC4-5D6E-409C-BE32-E72D297353CC}">
              <c16:uniqueId val="{00000006-5CB7-4E8A-B194-ABA7FED58B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977</c:v>
                </c:pt>
                <c:pt idx="3">
                  <c:v>915</c:v>
                </c:pt>
                <c:pt idx="6">
                  <c:v>809</c:v>
                </c:pt>
                <c:pt idx="9">
                  <c:v>709</c:v>
                </c:pt>
                <c:pt idx="12">
                  <c:v>616</c:v>
                </c:pt>
              </c:numCache>
            </c:numRef>
          </c:val>
          <c:extLst>
            <c:ext xmlns:c16="http://schemas.microsoft.com/office/drawing/2014/chart" uri="{C3380CC4-5D6E-409C-BE32-E72D297353CC}">
              <c16:uniqueId val="{00000007-5CB7-4E8A-B194-ABA7FED58B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7165</c:v>
                </c:pt>
                <c:pt idx="3">
                  <c:v>7230</c:v>
                </c:pt>
                <c:pt idx="6">
                  <c:v>6386</c:v>
                </c:pt>
                <c:pt idx="9">
                  <c:v>6777</c:v>
                </c:pt>
                <c:pt idx="12">
                  <c:v>6016</c:v>
                </c:pt>
              </c:numCache>
            </c:numRef>
          </c:val>
          <c:extLst>
            <c:ext xmlns:c16="http://schemas.microsoft.com/office/drawing/2014/chart" uri="{C3380CC4-5D6E-409C-BE32-E72D297353CC}">
              <c16:uniqueId val="{00000008-5CB7-4E8A-B194-ABA7FED58B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2364</c:v>
                </c:pt>
                <c:pt idx="3">
                  <c:v>2443</c:v>
                </c:pt>
                <c:pt idx="6">
                  <c:v>2267</c:v>
                </c:pt>
                <c:pt idx="9">
                  <c:v>1915</c:v>
                </c:pt>
                <c:pt idx="12">
                  <c:v>1159</c:v>
                </c:pt>
              </c:numCache>
            </c:numRef>
          </c:val>
          <c:extLst>
            <c:ext xmlns:c16="http://schemas.microsoft.com/office/drawing/2014/chart" uri="{C3380CC4-5D6E-409C-BE32-E72D297353CC}">
              <c16:uniqueId val="{00000009-5CB7-4E8A-B194-ABA7FED58B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12620</c:v>
                </c:pt>
                <c:pt idx="3">
                  <c:v>11761</c:v>
                </c:pt>
                <c:pt idx="6">
                  <c:v>10783</c:v>
                </c:pt>
                <c:pt idx="9">
                  <c:v>10065</c:v>
                </c:pt>
                <c:pt idx="12">
                  <c:v>10739</c:v>
                </c:pt>
              </c:numCache>
            </c:numRef>
          </c:val>
          <c:extLst>
            <c:ext xmlns:c16="http://schemas.microsoft.com/office/drawing/2014/chart" uri="{C3380CC4-5D6E-409C-BE32-E72D297353CC}">
              <c16:uniqueId val="{0000000A-5CB7-4E8A-B194-ABA7FED58B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3165</c:v>
                </c:pt>
                <c:pt idx="2">
                  <c:v>#N/A</c:v>
                </c:pt>
                <c:pt idx="3">
                  <c:v>#N/A</c:v>
                </c:pt>
                <c:pt idx="4">
                  <c:v>1758</c:v>
                </c:pt>
                <c:pt idx="5">
                  <c:v>#N/A</c:v>
                </c:pt>
                <c:pt idx="6">
                  <c:v>#N/A</c:v>
                </c:pt>
                <c:pt idx="7">
                  <c:v>1683</c:v>
                </c:pt>
                <c:pt idx="8">
                  <c:v>#N/A</c:v>
                </c:pt>
                <c:pt idx="9">
                  <c:v>#N/A</c:v>
                </c:pt>
                <c:pt idx="10">
                  <c:v>2491</c:v>
                </c:pt>
                <c:pt idx="11">
                  <c:v>#N/A</c:v>
                </c:pt>
                <c:pt idx="12">
                  <c:v>#N/A</c:v>
                </c:pt>
                <c:pt idx="13">
                  <c:v>2284</c:v>
                </c:pt>
                <c:pt idx="14">
                  <c:v>#N/A</c:v>
                </c:pt>
              </c:numCache>
            </c:numRef>
          </c:val>
          <c:smooth val="0"/>
          <c:extLst>
            <c:ext xmlns:c16="http://schemas.microsoft.com/office/drawing/2014/chart" uri="{C3380CC4-5D6E-409C-BE32-E72D297353CC}">
              <c16:uniqueId val="{0000000B-5CB7-4E8A-B194-ABA7FED58B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4403</c:v>
                </c:pt>
                <c:pt idx="1">
                  <c:v>3545</c:v>
                </c:pt>
                <c:pt idx="2">
                  <c:v>3076</c:v>
                </c:pt>
              </c:numCache>
            </c:numRef>
          </c:val>
          <c:extLst>
            <c:ext xmlns:c16="http://schemas.microsoft.com/office/drawing/2014/chart" uri="{C3380CC4-5D6E-409C-BE32-E72D297353CC}">
              <c16:uniqueId val="{00000000-300B-4B67-854E-A3D2E220E9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1129</c:v>
                </c:pt>
                <c:pt idx="1">
                  <c:v>1188</c:v>
                </c:pt>
                <c:pt idx="2">
                  <c:v>997</c:v>
                </c:pt>
              </c:numCache>
            </c:numRef>
          </c:val>
          <c:extLst>
            <c:ext xmlns:c16="http://schemas.microsoft.com/office/drawing/2014/chart" uri="{C3380CC4-5D6E-409C-BE32-E72D297353CC}">
              <c16:uniqueId val="{00000001-300B-4B67-854E-A3D2E220E9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3218</c:v>
                </c:pt>
                <c:pt idx="1">
                  <c:v>3101</c:v>
                </c:pt>
                <c:pt idx="2">
                  <c:v>2888</c:v>
                </c:pt>
              </c:numCache>
            </c:numRef>
          </c:val>
          <c:extLst>
            <c:ext xmlns:c16="http://schemas.microsoft.com/office/drawing/2014/chart" uri="{C3380CC4-5D6E-409C-BE32-E72D297353CC}">
              <c16:uniqueId val="{00000002-300B-4B67-854E-A3D2E220E9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平成２１年度までに繰上償還を行うとともに、新発債の借入抑制により以降着実に減少傾向にあったが、平成２５年度から２か年計画で整備した鏡野地域情報通信施設整備事業に充当した合併特例債や中央こども園整備事業に対する過疎対策事業債などの多額の起債に係る償還額及び、公共下水道整備事業等に係る公営企業債の償還に対する繰入額が数年間に渡り発生する見込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元利償還金については令和３年度に一度ピークを迎え、前述の鏡野地域情報通信施設整備事業に係る償還完了により一時的に減少見込だが、</a:t>
          </a:r>
          <a:r>
            <a:rPr kumimoji="1" lang="ja-JP" altLang="en-US" sz="1100" b="0" i="0" baseline="0">
              <a:solidFill>
                <a:schemeClr val="dk1"/>
              </a:solidFill>
              <a:effectLst/>
              <a:latin typeface="+mn-lt"/>
              <a:ea typeface="+mn-ea"/>
              <a:cs typeface="+mn-cs"/>
            </a:rPr>
            <a:t>令和６年度の大型事業に係る起債額が多額なため</a:t>
          </a:r>
          <a:r>
            <a:rPr kumimoji="1" lang="ja-JP" altLang="ja-JP" sz="1100" b="0" i="0" baseline="0">
              <a:solidFill>
                <a:schemeClr val="dk1"/>
              </a:solidFill>
              <a:effectLst/>
              <a:latin typeface="+mn-lt"/>
              <a:ea typeface="+mn-ea"/>
              <a:cs typeface="+mn-cs"/>
            </a:rPr>
            <a:t>、数値の注視が必要である。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一般会計等の地方債残高は、平成２５年度からの２か年計画で整備した鏡野町地域情報通信施設整備事業等の地方債借入により増加した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近年は償還額が新規発行額を大幅に</a:t>
          </a:r>
          <a:r>
            <a:rPr kumimoji="1" lang="ja-JP" altLang="en-US" sz="1100" b="0" i="0" baseline="0">
              <a:solidFill>
                <a:schemeClr val="dk1"/>
              </a:solidFill>
              <a:effectLst/>
              <a:latin typeface="+mn-lt"/>
              <a:ea typeface="+mn-ea"/>
              <a:cs typeface="+mn-cs"/>
            </a:rPr>
            <a:t>下回っていたが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令和６年度は大型事業にかかる起債発行により増加した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充当可能財源の内、充当可能基金については、決算剰余金の積立てにより財政調整基金を中心に増加していたが、近年の自然災害や感染症の蔓延</a:t>
          </a:r>
          <a:r>
            <a:rPr kumimoji="1" lang="ja-JP" altLang="en-US" sz="1100" b="0" i="0" baseline="0">
              <a:solidFill>
                <a:schemeClr val="dk1"/>
              </a:solidFill>
              <a:effectLst/>
              <a:latin typeface="+mn-lt"/>
              <a:ea typeface="+mn-ea"/>
              <a:cs typeface="+mn-cs"/>
            </a:rPr>
            <a:t>、大型事業の実施</a:t>
          </a:r>
          <a:r>
            <a:rPr kumimoji="1" lang="ja-JP" altLang="ja-JP" sz="1100" b="0" i="0" baseline="0">
              <a:solidFill>
                <a:schemeClr val="dk1"/>
              </a:solidFill>
              <a:effectLst/>
              <a:latin typeface="+mn-lt"/>
              <a:ea typeface="+mn-ea"/>
              <a:cs typeface="+mn-cs"/>
            </a:rPr>
            <a:t>により減少傾向となっている。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充当可能財源の減少が推測される中で、今後、</a:t>
          </a:r>
          <a:r>
            <a:rPr kumimoji="1" lang="ja-JP" altLang="en-US" sz="1100" b="0" i="0" baseline="0">
              <a:solidFill>
                <a:schemeClr val="dk1"/>
              </a:solidFill>
              <a:effectLst/>
              <a:latin typeface="+mn-lt"/>
              <a:ea typeface="+mn-ea"/>
              <a:cs typeface="+mn-cs"/>
            </a:rPr>
            <a:t>学校改修や病院整備などの大型事業</a:t>
          </a:r>
          <a:r>
            <a:rPr kumimoji="1" lang="ja-JP" altLang="ja-JP" sz="1100" b="0" i="0" baseline="0">
              <a:solidFill>
                <a:schemeClr val="dk1"/>
              </a:solidFill>
              <a:effectLst/>
              <a:latin typeface="+mn-lt"/>
              <a:ea typeface="+mn-ea"/>
              <a:cs typeface="+mn-cs"/>
            </a:rPr>
            <a:t>を控えているため、数値の注視が必要である。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岡山県鏡野町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大規模事業や災害復旧等により</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財政調整基金</a:t>
          </a:r>
          <a:r>
            <a:rPr kumimoji="1" lang="ja-JP" altLang="en-US" sz="1300">
              <a:solidFill>
                <a:schemeClr val="dk1"/>
              </a:solidFill>
              <a:effectLst/>
              <a:latin typeface="+mn-lt"/>
              <a:ea typeface="+mn-ea"/>
              <a:cs typeface="+mn-cs"/>
            </a:rPr>
            <a:t>、減債基金及び</a:t>
          </a:r>
          <a:r>
            <a:rPr kumimoji="1" lang="ja-JP" altLang="ja-JP" sz="1300">
              <a:solidFill>
                <a:schemeClr val="dk1"/>
              </a:solidFill>
              <a:effectLst/>
              <a:latin typeface="+mn-lt"/>
              <a:ea typeface="+mn-ea"/>
              <a:cs typeface="+mn-cs"/>
            </a:rPr>
            <a:t>その他特定目的基金で減額となったことで、基金全体としては減少となった。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今後の自然災害等に備えて適切な積立を行うとともに、その他特定目的基金の整理を行う。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鏡野町地域振興基金：本町における町民の連携の強化及び地域振興</a:t>
          </a:r>
          <a:endParaRPr lang="ja-JP" altLang="ja-JP" sz="1300">
            <a:effectLst/>
          </a:endParaRPr>
        </a:p>
        <a:p>
          <a:r>
            <a:rPr kumimoji="1" lang="ja-JP" altLang="ja-JP" sz="1300">
              <a:solidFill>
                <a:schemeClr val="dk1"/>
              </a:solidFill>
              <a:effectLst/>
              <a:latin typeface="+mn-lt"/>
              <a:ea typeface="+mn-ea"/>
              <a:cs typeface="+mn-cs"/>
            </a:rPr>
            <a:t>　鏡野町公共用拠点施設整備基金：鏡野町の公共用拠点施設の修繕、改修等による長命化及び新設、改築に関する事業の推進を図る</a:t>
          </a:r>
          <a:endParaRPr lang="ja-JP" altLang="ja-JP" sz="1300">
            <a:effectLst/>
          </a:endParaRPr>
        </a:p>
        <a:p>
          <a:r>
            <a:rPr kumimoji="1" lang="ja-JP" altLang="ja-JP" sz="1300">
              <a:solidFill>
                <a:schemeClr val="dk1"/>
              </a:solidFill>
              <a:effectLst/>
              <a:latin typeface="+mn-lt"/>
              <a:ea typeface="+mn-ea"/>
              <a:cs typeface="+mn-cs"/>
            </a:rPr>
            <a:t>　鏡野町かがみの創生基金：</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世紀に向けて、明るく、豊かで、活力ある独創的、個性的な地域づくりを行う</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鏡野町未来・希望基金：活力のある地域づくりと助け合いの心が育つ地域づくりを推進する</a:t>
          </a:r>
          <a:endParaRPr lang="ja-JP" altLang="ja-JP" sz="1300">
            <a:effectLst/>
          </a:endParaRPr>
        </a:p>
        <a:p>
          <a:r>
            <a:rPr kumimoji="1" lang="ja-JP" altLang="ja-JP" sz="1300">
              <a:solidFill>
                <a:schemeClr val="dk1"/>
              </a:solidFill>
              <a:effectLst/>
              <a:latin typeface="+mn-lt"/>
              <a:ea typeface="+mn-ea"/>
              <a:cs typeface="+mn-cs"/>
            </a:rPr>
            <a:t>　鏡野町養護老人ホームかがみの園運営安定化基金：かがみの園の健全な運営を図るため</a:t>
          </a:r>
          <a:endParaRPr lang="ja-JP" altLang="ja-JP" sz="1300">
            <a:effectLst/>
          </a:endParaRPr>
        </a:p>
        <a:p>
          <a:r>
            <a:rPr kumimoji="1" lang="ja-JP" altLang="ja-JP" sz="13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鏡野町地域振興基金：鏡野町地域情報通信施設運営事業へ財源として充当</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鏡野町公共用拠点施設整備基金：</a:t>
          </a:r>
          <a:r>
            <a:rPr kumimoji="1" lang="ja-JP" altLang="en-US" sz="1300">
              <a:solidFill>
                <a:schemeClr val="dk1"/>
              </a:solidFill>
              <a:effectLst/>
              <a:latin typeface="+mn-lt"/>
              <a:ea typeface="+mn-ea"/>
              <a:cs typeface="+mn-cs"/>
            </a:rPr>
            <a:t>建設事業へ充当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鏡野町かがみの創生基金</a:t>
          </a:r>
          <a:r>
            <a:rPr kumimoji="1" lang="ja-JP" altLang="en-US" sz="1300">
              <a:solidFill>
                <a:schemeClr val="dk1"/>
              </a:solidFill>
              <a:effectLst/>
              <a:latin typeface="+mn-lt"/>
              <a:ea typeface="+mn-ea"/>
              <a:cs typeface="+mn-cs"/>
            </a:rPr>
            <a:t>を取り崩し、</a:t>
          </a:r>
          <a:r>
            <a:rPr kumimoji="1" lang="ja-JP" altLang="ja-JP" sz="1300">
              <a:solidFill>
                <a:schemeClr val="dk1"/>
              </a:solidFill>
              <a:effectLst/>
              <a:latin typeface="+mn-lt"/>
              <a:ea typeface="+mn-ea"/>
              <a:cs typeface="+mn-cs"/>
            </a:rPr>
            <a:t>鏡野町未来・希望基金</a:t>
          </a:r>
          <a:r>
            <a:rPr kumimoji="1" lang="ja-JP" altLang="en-US" sz="1300">
              <a:solidFill>
                <a:schemeClr val="dk1"/>
              </a:solidFill>
              <a:effectLst/>
              <a:latin typeface="+mn-lt"/>
              <a:ea typeface="+mn-ea"/>
              <a:cs typeface="+mn-cs"/>
            </a:rPr>
            <a:t>へ積立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基金設立時の目的を終えたものについては廃止し、その他の基金については目的等に応じて整理を行う。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施設改修等の大規模事業や災害復旧により歳出が増加。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自然災害・感染症等への備え</a:t>
          </a:r>
          <a:r>
            <a:rPr kumimoji="1" lang="ja-JP" altLang="en-US" sz="1300">
              <a:solidFill>
                <a:schemeClr val="dk1"/>
              </a:solidFill>
              <a:effectLst/>
              <a:latin typeface="+mn-lt"/>
              <a:ea typeface="+mn-ea"/>
              <a:cs typeface="+mn-cs"/>
            </a:rPr>
            <a:t>等の</a:t>
          </a:r>
          <a:r>
            <a:rPr kumimoji="1" lang="ja-JP" altLang="ja-JP" sz="1300">
              <a:solidFill>
                <a:schemeClr val="dk1"/>
              </a:solidFill>
              <a:effectLst/>
              <a:latin typeface="+mn-lt"/>
              <a:ea typeface="+mn-ea"/>
              <a:cs typeface="+mn-cs"/>
            </a:rPr>
            <a:t>ため、過去の実績を踏まえ４０億円程度を目途に積み立てることとしたい。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地域情報通信施設整備に係る起債の償還に対応するため。</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当該地方債については、令和</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年度に</a:t>
          </a:r>
          <a:r>
            <a:rPr kumimoji="1" lang="ja-JP" altLang="en-US" sz="1300">
              <a:solidFill>
                <a:schemeClr val="dk1"/>
              </a:solidFill>
              <a:effectLst/>
              <a:latin typeface="+mn-lt"/>
              <a:ea typeface="+mn-ea"/>
              <a:cs typeface="+mn-cs"/>
            </a:rPr>
            <a:t>完済のため</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当面の返済負担は軽減する</a:t>
          </a:r>
          <a:r>
            <a:rPr kumimoji="1" lang="ja-JP" altLang="ja-JP" sz="1300">
              <a:solidFill>
                <a:schemeClr val="dk1"/>
              </a:solidFill>
              <a:effectLst/>
              <a:latin typeface="+mn-lt"/>
              <a:ea typeface="+mn-ea"/>
              <a:cs typeface="+mn-cs"/>
            </a:rPr>
            <a:t>見込。</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12,017
11,855
419.68
15,688,781
14,737,864
818,716
7,450,042
10,739,351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人口の減少と急速な高齢化に加え、町内に基盤となる産業が乏しいことから、税収等の大きな伸びは期待できず、財政基盤が弱く財政力指数は類似団体平均を下回った水準で推移している。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今後、税等の収納率向上と定員管理・給与の適正化、事務事業の見直し等歳出の抑制に取組み、財政基盤の強化に努める。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54504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8825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54504</xdr:rowOff>
    </xdr:from>
    <xdr:to>
      <xdr:col>19</xdr:col>
      <xdr:colOff>133350</xdr:colOff>
      <xdr:row>44</xdr:row>
      <xdr:rowOff>54504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54504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88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34396</xdr:rowOff>
    </xdr:from>
    <xdr:to>
      <xdr:col>11</xdr:col>
      <xdr:colOff>31750</xdr:colOff>
      <xdr:row>44</xdr:row>
      <xdr:rowOff>44450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3704</xdr:rowOff>
    </xdr:from>
    <xdr:to>
      <xdr:col>19</xdr:col>
      <xdr:colOff>184150</xdr:colOff>
      <xdr:row>44</xdr:row>
      <xdr:rowOff>105304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90081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3704</xdr:rowOff>
    </xdr:from>
    <xdr:to>
      <xdr:col>15</xdr:col>
      <xdr:colOff>133350</xdr:colOff>
      <xdr:row>44</xdr:row>
      <xdr:rowOff>105304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90081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155046</xdr:rowOff>
    </xdr:from>
    <xdr:to>
      <xdr:col>7</xdr:col>
      <xdr:colOff>31750</xdr:colOff>
      <xdr:row>44</xdr:row>
      <xdr:rowOff>85196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69973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平成２８年度において地方税、地方交付税の減額、平成２９年度には大規模な事業による起債の償還が始まったことにより、以降高い数値となっている。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令和６年度では、人件費において</a:t>
          </a:r>
          <a:r>
            <a:rPr lang="ja-JP" altLang="ja-JP" sz="1000">
              <a:solidFill>
                <a:schemeClr val="dk1"/>
              </a:solidFill>
              <a:effectLst/>
              <a:latin typeface="+mn-lt"/>
              <a:ea typeface="+mn-ea"/>
              <a:cs typeface="+mn-cs"/>
            </a:rPr>
            <a:t>経常的な一般財源</a:t>
          </a:r>
          <a:r>
            <a:rPr lang="ja-JP" altLang="en-US" sz="1000">
              <a:solidFill>
                <a:schemeClr val="dk1"/>
              </a:solidFill>
              <a:effectLst/>
              <a:latin typeface="+mn-lt"/>
              <a:ea typeface="+mn-ea"/>
              <a:cs typeface="+mn-cs"/>
            </a:rPr>
            <a:t>が増加したため、上昇した。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について、公共施設の老朽化による維持管理経費の増大も見込まれるため、公共施設個別計画や各長寿命化計画を基に具体的な対策と方針を検討することで整備・改修等の費用が短期間に集中しないよう平準化を行い、新たな公債費負担を抑えるとともに引き続き行財政改革を推進することにより、財政の健全化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64</xdr:row>
      <xdr:rowOff>143933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5238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79587</xdr:rowOff>
    </xdr:from>
    <xdr:to>
      <xdr:col>19</xdr:col>
      <xdr:colOff>133350</xdr:colOff>
      <xdr:row>64</xdr:row>
      <xdr:rowOff>95673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5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166581</xdr:rowOff>
    </xdr:from>
    <xdr:to>
      <xdr:col>15</xdr:col>
      <xdr:colOff>82550</xdr:colOff>
      <xdr:row>64</xdr:row>
      <xdr:rowOff>95673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67931"/>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166581</xdr:rowOff>
    </xdr:from>
    <xdr:to>
      <xdr:col>11</xdr:col>
      <xdr:colOff>31750</xdr:colOff>
      <xdr:row>64</xdr:row>
      <xdr:rowOff>23283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6793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109660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140564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7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156650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115781</xdr:rowOff>
    </xdr:from>
    <xdr:to>
      <xdr:col>11</xdr:col>
      <xdr:colOff>82550</xdr:colOff>
      <xdr:row>64</xdr:row>
      <xdr:rowOff>45931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平成１７年３月の町村合併により、適正規模以上の職員数と公共施設となったことにより、人件費及び物件費の抑制を図るため、「鏡野町定員適正化計画」及び「第２次行財政改革大綱」に基づき財政引き締め策は行っているものの、人口減少の影響が大きく、類似団体の平均を大きく上回っているため引き続き定員管理に努める必要が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また、類似団体と比べ公共施設の保有数が多く、維持管理に多額の費用がかかっているため、公共施設等個別計画により公共施設数の適正化を推進することで物件費を抑制し、財政の健全化に努める。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105088</xdr:rowOff>
    </xdr:from>
    <xdr:to>
      <xdr:col>23</xdr:col>
      <xdr:colOff>133350</xdr:colOff>
      <xdr:row>84</xdr:row>
      <xdr:rowOff>153543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06888"/>
          <a:ext cx="838200" cy="4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90224</xdr:rowOff>
    </xdr:from>
    <xdr:to>
      <xdr:col>19</xdr:col>
      <xdr:colOff>133350</xdr:colOff>
      <xdr:row>84</xdr:row>
      <xdr:rowOff>105088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92024"/>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77893</xdr:rowOff>
    </xdr:from>
    <xdr:to>
      <xdr:col>15</xdr:col>
      <xdr:colOff>82550</xdr:colOff>
      <xdr:row>84</xdr:row>
      <xdr:rowOff>90224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79693"/>
          <a:ext cx="889000" cy="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59069</xdr:rowOff>
    </xdr:from>
    <xdr:to>
      <xdr:col>11</xdr:col>
      <xdr:colOff>31750</xdr:colOff>
      <xdr:row>84</xdr:row>
      <xdr:rowOff>77893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60869"/>
          <a:ext cx="889000" cy="1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81364</xdr:rowOff>
    </xdr:from>
    <xdr:to>
      <xdr:col>7</xdr:col>
      <xdr:colOff>31750</xdr:colOff>
      <xdr:row>83</xdr:row>
      <xdr:rowOff>11514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21691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102743</xdr:rowOff>
    </xdr:from>
    <xdr:to>
      <xdr:col>23</xdr:col>
      <xdr:colOff>184150</xdr:colOff>
      <xdr:row>85</xdr:row>
      <xdr:rowOff>32893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74820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7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54288</xdr:rowOff>
    </xdr:from>
    <xdr:to>
      <xdr:col>19</xdr:col>
      <xdr:colOff>184150</xdr:colOff>
      <xdr:row>84</xdr:row>
      <xdr:rowOff>155888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5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140665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42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39424</xdr:rowOff>
    </xdr:from>
    <xdr:to>
      <xdr:col>15</xdr:col>
      <xdr:colOff>133350</xdr:colOff>
      <xdr:row>84</xdr:row>
      <xdr:rowOff>141024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125801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2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27093</xdr:rowOff>
    </xdr:from>
    <xdr:to>
      <xdr:col>11</xdr:col>
      <xdr:colOff>82550</xdr:colOff>
      <xdr:row>84</xdr:row>
      <xdr:rowOff>128693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113470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1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8269</xdr:rowOff>
    </xdr:from>
    <xdr:to>
      <xdr:col>7</xdr:col>
      <xdr:colOff>31750</xdr:colOff>
      <xdr:row>84</xdr:row>
      <xdr:rowOff>109869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1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94646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近年では数値はほぼ横ばいで推移しており、類似団体平均に比べて若干下回っている。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高齢・高給者の退職により、国の平均月額より低い者の採用を見込むことから、指数は当面、同程度の水準で推移すると考えている。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今後も類似団体の給与水準を注視し、人事評価制度の活用により適正な給与水準の確保に努める。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18345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5137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149578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8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82550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122766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町村合併により旧団体の職員を引き継いだことにより、類似団体の平均を大きく上回っているが、定員適正化計画に基づき、退職者に対する補充採用者数の調整や機構改革による人員削減に取組んでいる。しかしながら、人口の減少から数値は若干の増加傾向にある。また、行政区域が広大で管理する施設も多いことから、職員数の削減に伴って、行政サービスの低下を招く恐れも懸念されるため、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13436</xdr:rowOff>
    </xdr:from>
    <xdr:to>
      <xdr:col>81</xdr:col>
      <xdr:colOff>44450</xdr:colOff>
      <xdr:row>63</xdr:row>
      <xdr:rowOff>28880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14786"/>
          <a:ext cx="8382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165100</xdr:rowOff>
    </xdr:from>
    <xdr:to>
      <xdr:col>77</xdr:col>
      <xdr:colOff>44450</xdr:colOff>
      <xdr:row>63</xdr:row>
      <xdr:rowOff>13436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95000"/>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145314</xdr:rowOff>
    </xdr:from>
    <xdr:to>
      <xdr:col>72</xdr:col>
      <xdr:colOff>203200</xdr:colOff>
      <xdr:row>62</xdr:row>
      <xdr:rowOff>165100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75214"/>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138075</xdr:rowOff>
    </xdr:from>
    <xdr:to>
      <xdr:col>68</xdr:col>
      <xdr:colOff>152400</xdr:colOff>
      <xdr:row>62</xdr:row>
      <xdr:rowOff>145314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6797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163948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7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149530</xdr:rowOff>
    </xdr:from>
    <xdr:to>
      <xdr:col>81</xdr:col>
      <xdr:colOff>95250</xdr:colOff>
      <xdr:row>63</xdr:row>
      <xdr:rowOff>79680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121607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5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134086</xdr:rowOff>
    </xdr:from>
    <xdr:to>
      <xdr:col>77</xdr:col>
      <xdr:colOff>95250</xdr:colOff>
      <xdr:row>63</xdr:row>
      <xdr:rowOff>64236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49013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5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114300</xdr:rowOff>
    </xdr:from>
    <xdr:to>
      <xdr:col>73</xdr:col>
      <xdr:colOff>44450</xdr:colOff>
      <xdr:row>63</xdr:row>
      <xdr:rowOff>44450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94514</xdr:rowOff>
    </xdr:from>
    <xdr:to>
      <xdr:col>68</xdr:col>
      <xdr:colOff>203200</xdr:colOff>
      <xdr:row>63</xdr:row>
      <xdr:rowOff>24664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2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9441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87275</xdr:rowOff>
    </xdr:from>
    <xdr:to>
      <xdr:col>64</xdr:col>
      <xdr:colOff>152400</xdr:colOff>
      <xdr:row>63</xdr:row>
      <xdr:rowOff>17425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2202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0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大規模事業に係る起債の償還により、平成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年度以降は類似団体を上回った数値で推移。</a:t>
          </a:r>
          <a:r>
            <a:rPr kumimoji="1" lang="ja-JP" altLang="en-US" sz="1100" b="0" i="0" baseline="0">
              <a:solidFill>
                <a:schemeClr val="dk1"/>
              </a:solidFill>
              <a:effectLst/>
              <a:latin typeface="+mn-lt"/>
              <a:ea typeface="+mn-ea"/>
              <a:cs typeface="+mn-cs"/>
            </a:rPr>
            <a:t>当該事業の地方債</a:t>
          </a:r>
          <a:r>
            <a:rPr kumimoji="1" lang="ja-JP" altLang="ja-JP" sz="1100" b="0" i="0" baseline="0">
              <a:solidFill>
                <a:schemeClr val="dk1"/>
              </a:solidFill>
              <a:effectLst/>
              <a:latin typeface="+mn-lt"/>
              <a:ea typeface="+mn-ea"/>
              <a:cs typeface="+mn-cs"/>
            </a:rPr>
            <a:t>は令和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に完済した</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令和６年度の起債額が大型事業や災害復旧により多額であったため、今後、</a:t>
          </a:r>
          <a:r>
            <a:rPr kumimoji="1" lang="ja-JP" altLang="ja-JP" sz="1100" b="0" i="0" baseline="0">
              <a:solidFill>
                <a:schemeClr val="dk1"/>
              </a:solidFill>
              <a:effectLst/>
              <a:latin typeface="+mn-lt"/>
              <a:ea typeface="+mn-ea"/>
              <a:cs typeface="+mn-cs"/>
            </a:rPr>
            <a:t>数値を注視していく必要がある。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大規模事業の整理等により年度間の費用の平準化を図り、新規発行の抑制に努めるとともに起債に大きく頼ることのない財政運営に努める。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56642</xdr:rowOff>
    </xdr:from>
    <xdr:to>
      <xdr:col>81</xdr:col>
      <xdr:colOff>44450</xdr:colOff>
      <xdr:row>43</xdr:row>
      <xdr:rowOff>95250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42899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27686</xdr:rowOff>
    </xdr:from>
    <xdr:to>
      <xdr:col>77</xdr:col>
      <xdr:colOff>44450</xdr:colOff>
      <xdr:row>43</xdr:row>
      <xdr:rowOff>56642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4000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27686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710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160528</xdr:rowOff>
    </xdr:from>
    <xdr:to>
      <xdr:col>68</xdr:col>
      <xdr:colOff>152400</xdr:colOff>
      <xdr:row>42</xdr:row>
      <xdr:rowOff>170180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614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5842</xdr:rowOff>
    </xdr:from>
    <xdr:to>
      <xdr:col>77</xdr:col>
      <xdr:colOff>95250</xdr:colOff>
      <xdr:row>43</xdr:row>
      <xdr:rowOff>107442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92219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148336</xdr:rowOff>
    </xdr:from>
    <xdr:to>
      <xdr:col>73</xdr:col>
      <xdr:colOff>44450</xdr:colOff>
      <xdr:row>43</xdr:row>
      <xdr:rowOff>78486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63263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ja-JP" altLang="en-US" sz="1100" b="0" i="0" baseline="0">
              <a:solidFill>
                <a:schemeClr val="dk1"/>
              </a:solidFill>
              <a:effectLst/>
              <a:latin typeface="+mn-lt"/>
              <a:ea typeface="+mn-ea"/>
              <a:cs typeface="+mn-cs"/>
            </a:rPr>
            <a:t>４．３</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低下</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これは、地方債残高が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基金等の充当財源が減少した</a:t>
          </a:r>
          <a:r>
            <a:rPr kumimoji="1" lang="ja-JP" altLang="en-US" sz="1100" b="0" i="0" baseline="0">
              <a:solidFill>
                <a:schemeClr val="dk1"/>
              </a:solidFill>
              <a:effectLst/>
              <a:latin typeface="+mn-lt"/>
              <a:ea typeface="+mn-ea"/>
              <a:cs typeface="+mn-cs"/>
            </a:rPr>
            <a:t>ものの、債務負担行為支出予定額等が減少した</a:t>
          </a:r>
          <a:r>
            <a:rPr kumimoji="1" lang="ja-JP" altLang="ja-JP" sz="1100" b="0" i="0" baseline="0">
              <a:solidFill>
                <a:schemeClr val="dk1"/>
              </a:solidFill>
              <a:effectLst/>
              <a:latin typeface="+mn-lt"/>
              <a:ea typeface="+mn-ea"/>
              <a:cs typeface="+mn-cs"/>
            </a:rPr>
            <a:t>ことが要因である。</a:t>
          </a:r>
          <a:r>
            <a:rPr kumimoji="1" lang="ja-JP" altLang="en-US" sz="1100" b="0" i="0" baseline="0">
              <a:solidFill>
                <a:schemeClr val="dk1"/>
              </a:solidFill>
              <a:effectLst/>
              <a:latin typeface="+mn-lt"/>
              <a:ea typeface="+mn-ea"/>
              <a:cs typeface="+mn-cs"/>
            </a:rPr>
            <a:t>しかしながら、</a:t>
          </a:r>
          <a:r>
            <a:rPr kumimoji="1" lang="ja-JP" altLang="ja-JP" sz="1100" b="0" i="0" baseline="0">
              <a:solidFill>
                <a:schemeClr val="dk1"/>
              </a:solidFill>
              <a:effectLst/>
              <a:latin typeface="+mn-lt"/>
              <a:ea typeface="+mn-ea"/>
              <a:cs typeface="+mn-cs"/>
            </a:rPr>
            <a:t>類似団体を上回った数値となっており、今後は公共施設等の大規模改修や景気の悪化等による更なる充当財源の減少が見込まれるため、公債費等義務的経費の削減を中心に引き続き行財政改革を推進することによ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84328</xdr:rowOff>
    </xdr:from>
    <xdr:to>
      <xdr:col>81</xdr:col>
      <xdr:colOff>44450</xdr:colOff>
      <xdr:row>16</xdr:row>
      <xdr:rowOff>125832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827528"/>
          <a:ext cx="838200" cy="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166980</xdr:rowOff>
    </xdr:from>
    <xdr:to>
      <xdr:col>77</xdr:col>
      <xdr:colOff>44450</xdr:colOff>
      <xdr:row>16</xdr:row>
      <xdr:rowOff>125832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73873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166980</xdr:rowOff>
    </xdr:from>
    <xdr:to>
      <xdr:col>72</xdr:col>
      <xdr:colOff>203200</xdr:colOff>
      <xdr:row>16</xdr:row>
      <xdr:rowOff>2286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38730"/>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2286</xdr:rowOff>
    </xdr:from>
    <xdr:to>
      <xdr:col>68</xdr:col>
      <xdr:colOff>152400</xdr:colOff>
      <xdr:row>17</xdr:row>
      <xdr:rowOff>95301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45486"/>
          <a:ext cx="889000" cy="2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55372</xdr:rowOff>
    </xdr:from>
    <xdr:to>
      <xdr:col>64</xdr:col>
      <xdr:colOff>152400</xdr:colOff>
      <xdr:row>15</xdr:row>
      <xdr:rowOff>156972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2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167149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33528</xdr:rowOff>
    </xdr:from>
    <xdr:to>
      <xdr:col>81</xdr:col>
      <xdr:colOff>95250</xdr:colOff>
      <xdr:row>16</xdr:row>
      <xdr:rowOff>135128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5605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75032</xdr:rowOff>
    </xdr:from>
    <xdr:to>
      <xdr:col>77</xdr:col>
      <xdr:colOff>95250</xdr:colOff>
      <xdr:row>17</xdr:row>
      <xdr:rowOff>5182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8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161409</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904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116180</xdr:rowOff>
    </xdr:from>
    <xdr:to>
      <xdr:col>73</xdr:col>
      <xdr:colOff>44450</xdr:colOff>
      <xdr:row>16</xdr:row>
      <xdr:rowOff>46330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31107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7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122936</xdr:rowOff>
    </xdr:from>
    <xdr:to>
      <xdr:col>68</xdr:col>
      <xdr:colOff>203200</xdr:colOff>
      <xdr:row>16</xdr:row>
      <xdr:rowOff>53086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37863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8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44501</xdr:rowOff>
    </xdr:from>
    <xdr:to>
      <xdr:col>64</xdr:col>
      <xdr:colOff>152400</xdr:colOff>
      <xdr:row>17</xdr:row>
      <xdr:rowOff>146101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130878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4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12,017
11,855
419.68
15,688,781
14,737,864
818,716
7,450,042
10,739,351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類似団体と比較すると、経常収支比率に占める割合としては同等となる。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今後は事務事業の見直しを行い、デジタル化の推進等により、住民サービスの質を維持向上しながら適正な人員管理に努める。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49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7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34290</xdr:rowOff>
    </xdr:from>
    <xdr:to>
      <xdr:col>24</xdr:col>
      <xdr:colOff>76200</xdr:colOff>
      <xdr:row>36</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類似団体との比較では依然として高い数値となっている。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要因としては平成２６年度より情報通信施設に係る指定管理料の発生や、津山圏域クリーンセンターの稼働に伴う経費の発生が大きい。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合併前団体から引き継いだ多くの公共施設の経常的な管理費が増加しているため、今後は公共施設個別計画を基に施設の在り方について、統廃合や民間への移譲等を検討するとともに、指定管理制度による運営管理の適正化を徹底し、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98425</xdr:rowOff>
    </xdr:from>
    <xdr:to>
      <xdr:col>82</xdr:col>
      <xdr:colOff>107950</xdr:colOff>
      <xdr:row>19</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3559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88900</xdr:rowOff>
    </xdr:from>
    <xdr:to>
      <xdr:col>78</xdr:col>
      <xdr:colOff>69850</xdr:colOff>
      <xdr:row>19</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464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117475</xdr:rowOff>
    </xdr:from>
    <xdr:to>
      <xdr:col>73</xdr:col>
      <xdr:colOff>180975</xdr:colOff>
      <xdr:row>19</xdr:row>
      <xdr:rowOff>88900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2035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117475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175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47625</xdr:rowOff>
    </xdr:from>
    <xdr:to>
      <xdr:col>82</xdr:col>
      <xdr:colOff>158750</xdr:colOff>
      <xdr:row>19</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19702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66675</xdr:rowOff>
    </xdr:from>
    <xdr:to>
      <xdr:col>78</xdr:col>
      <xdr:colOff>120650</xdr:colOff>
      <xdr:row>19</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3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153052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41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38100</xdr:rowOff>
    </xdr:from>
    <xdr:to>
      <xdr:col>74</xdr:col>
      <xdr:colOff>31750</xdr:colOff>
      <xdr:row>19</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66675</xdr:rowOff>
    </xdr:from>
    <xdr:to>
      <xdr:col>69</xdr:col>
      <xdr:colOff>142875</xdr:colOff>
      <xdr:row>18</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扶助費にかかる経常収支比率は類似団体の平均を大きく下回っている。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しかしながら、支援を必要とする人は増加傾向にあり、今後は各種給付費が増加するものと見込まれる。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2873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276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156935</xdr:rowOff>
    </xdr:from>
    <xdr:to>
      <xdr:col>15</xdr:col>
      <xdr:colOff>98425</xdr:colOff>
      <xdr:row>54</xdr:row>
      <xdr:rowOff>18143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243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156935</xdr:rowOff>
    </xdr:from>
    <xdr:to>
      <xdr:col>11</xdr:col>
      <xdr:colOff>9525</xdr:colOff>
      <xdr:row>53</xdr:row>
      <xdr:rowOff>156935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243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90912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1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138793</xdr:rowOff>
    </xdr:from>
    <xdr:to>
      <xdr:col>15</xdr:col>
      <xdr:colOff>149225</xdr:colOff>
      <xdr:row>54</xdr:row>
      <xdr:rowOff>68943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79120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106135</xdr:rowOff>
    </xdr:from>
    <xdr:to>
      <xdr:col>11</xdr:col>
      <xdr:colOff>60325</xdr:colOff>
      <xdr:row>54</xdr:row>
      <xdr:rowOff>36285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46462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106135</xdr:rowOff>
    </xdr:from>
    <xdr:to>
      <xdr:col>6</xdr:col>
      <xdr:colOff>171450</xdr:colOff>
      <xdr:row>54</xdr:row>
      <xdr:rowOff>36285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46462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その他における歳出では、他会計への繰出金が大きな割合を占めている。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平成３０年度より簡易水道事業等が公営企業会計に移行したため大きく減少したが、今後も増え続ける医療費や介護サービス費等により、各特別会計への繰出金は増加が見込まれる。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45357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96030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1815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9603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34472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67128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類似団体の平均を下回っているが、近年はやや</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傾向にある。また、本稼働となった津山圏域資源循環施設組合の運営経費にかかる負担金が増加しており、今後の財政への影響が懸念されることから現在交付している補助金等について、必要性を考慮した上で見直しを検討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90424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894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35560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3556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平成２５年度及び２６年度に実施した普通建設事業に係る多額の起債により大きく上昇したため、類似団体平均を</a:t>
          </a:r>
          <a:r>
            <a:rPr kumimoji="1" lang="ja-JP" altLang="en-US" sz="1100" b="0" i="0" baseline="0">
              <a:solidFill>
                <a:schemeClr val="dk1"/>
              </a:solidFill>
              <a:effectLst/>
              <a:latin typeface="+mn-lt"/>
              <a:ea typeface="+mn-ea"/>
              <a:cs typeface="+mn-cs"/>
            </a:rPr>
            <a:t>５．４</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当該事業</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地方債の完済</a:t>
          </a:r>
          <a:r>
            <a:rPr kumimoji="1" lang="ja-JP" altLang="ja-JP" sz="1100" b="0" i="0" baseline="0">
              <a:solidFill>
                <a:schemeClr val="dk1"/>
              </a:solidFill>
              <a:effectLst/>
              <a:latin typeface="+mn-lt"/>
              <a:ea typeface="+mn-ea"/>
              <a:cs typeface="+mn-cs"/>
            </a:rPr>
            <a:t>により令和</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年度以降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数値は一時的な改善が見込まれるが、</a:t>
          </a:r>
          <a:r>
            <a:rPr kumimoji="1" lang="ja-JP" altLang="en-US" sz="1100" b="0" i="0" baseline="0">
              <a:solidFill>
                <a:schemeClr val="dk1"/>
              </a:solidFill>
              <a:effectLst/>
              <a:latin typeface="+mn-lt"/>
              <a:ea typeface="+mn-ea"/>
              <a:cs typeface="+mn-cs"/>
            </a:rPr>
            <a:t>令和６年度の起債額が多額であったため</a:t>
          </a:r>
          <a:r>
            <a:rPr kumimoji="1" lang="ja-JP" altLang="ja-JP" sz="1100" b="0" i="0" baseline="0">
              <a:solidFill>
                <a:schemeClr val="dk1"/>
              </a:solidFill>
              <a:effectLst/>
              <a:latin typeface="+mn-lt"/>
              <a:ea typeface="+mn-ea"/>
              <a:cs typeface="+mn-cs"/>
            </a:rPr>
            <a:t>、数値を注視していく必要がある。大規模事業の計画の整理等により新発債の発行の抑制を図り、公債費負担の適正化に努める。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131572</xdr:rowOff>
    </xdr:from>
    <xdr:to>
      <xdr:col>24</xdr:col>
      <xdr:colOff>25400</xdr:colOff>
      <xdr:row>79</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046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88137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144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83565</xdr:rowOff>
    </xdr:from>
    <xdr:to>
      <xdr:col>15</xdr:col>
      <xdr:colOff>98425</xdr:colOff>
      <xdr:row>79</xdr:row>
      <xdr:rowOff>88137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6281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83565</xdr:rowOff>
    </xdr:from>
    <xdr:to>
      <xdr:col>11</xdr:col>
      <xdr:colOff>9525</xdr:colOff>
      <xdr:row>79</xdr:row>
      <xdr:rowOff>106426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281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80772</xdr:rowOff>
    </xdr:from>
    <xdr:to>
      <xdr:col>24</xdr:col>
      <xdr:colOff>76200</xdr:colOff>
      <xdr:row>79</xdr:row>
      <xdr:rowOff>10922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52849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37337</xdr:rowOff>
    </xdr:from>
    <xdr:to>
      <xdr:col>15</xdr:col>
      <xdr:colOff>149225</xdr:colOff>
      <xdr:row>79</xdr:row>
      <xdr:rowOff>138937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123714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公債費以外では類似団体の平均を</a:t>
          </a:r>
          <a:r>
            <a:rPr kumimoji="1" lang="ja-JP" altLang="en-US" sz="1100" b="0" i="0" baseline="0">
              <a:solidFill>
                <a:schemeClr val="dk1"/>
              </a:solidFill>
              <a:effectLst/>
              <a:latin typeface="+mn-lt"/>
              <a:ea typeface="+mn-ea"/>
              <a:cs typeface="+mn-cs"/>
            </a:rPr>
            <a:t>６．６</a:t>
          </a:r>
          <a:r>
            <a:rPr kumimoji="1" lang="ja-JP" altLang="ja-JP" sz="1100" b="0" i="0" baseline="0">
              <a:solidFill>
                <a:schemeClr val="dk1"/>
              </a:solidFill>
              <a:effectLst/>
              <a:latin typeface="+mn-lt"/>
              <a:ea typeface="+mn-ea"/>
              <a:cs typeface="+mn-cs"/>
            </a:rPr>
            <a:t>ポイントと下回っているが、今後の社会情勢等による扶助費や補助費の増加及び税制改革等による物件費等の増加、また特別会計への繰出金の増加等が懸念される中で、今後も歳出の抑制と歳入確保に向けた取組み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76708</xdr:rowOff>
    </xdr:from>
    <xdr:to>
      <xdr:col>82</xdr:col>
      <xdr:colOff>107950</xdr:colOff>
      <xdr:row>75</xdr:row>
      <xdr:rowOff>88138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6400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76708</xdr:rowOff>
    </xdr:from>
    <xdr:to>
      <xdr:col>78</xdr:col>
      <xdr:colOff>69850</xdr:colOff>
      <xdr:row>74</xdr:row>
      <xdr:rowOff>76708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64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138430</xdr:rowOff>
    </xdr:from>
    <xdr:to>
      <xdr:col>73</xdr:col>
      <xdr:colOff>180975</xdr:colOff>
      <xdr:row>74</xdr:row>
      <xdr:rowOff>76708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542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138430</xdr:rowOff>
    </xdr:from>
    <xdr:to>
      <xdr:col>69</xdr:col>
      <xdr:colOff>92075</xdr:colOff>
      <xdr:row>73</xdr:row>
      <xdr:rowOff>147574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542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37338</xdr:rowOff>
    </xdr:from>
    <xdr:to>
      <xdr:col>82</xdr:col>
      <xdr:colOff>158750</xdr:colOff>
      <xdr:row>75</xdr:row>
      <xdr:rowOff>138938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53865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4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25908</xdr:rowOff>
    </xdr:from>
    <xdr:to>
      <xdr:col>78</xdr:col>
      <xdr:colOff>120650</xdr:colOff>
      <xdr:row>74</xdr:row>
      <xdr:rowOff>127508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137685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8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25908</xdr:rowOff>
    </xdr:from>
    <xdr:to>
      <xdr:col>74</xdr:col>
      <xdr:colOff>31750</xdr:colOff>
      <xdr:row>74</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137685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87630</xdr:rowOff>
    </xdr:from>
    <xdr:to>
      <xdr:col>69</xdr:col>
      <xdr:colOff>142875</xdr:colOff>
      <xdr:row>74</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27957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96774</xdr:rowOff>
    </xdr:from>
    <xdr:to>
      <xdr:col>65</xdr:col>
      <xdr:colOff>53975</xdr:colOff>
      <xdr:row>74</xdr:row>
      <xdr:rowOff>26924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37101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16854</xdr:rowOff>
    </xdr:from>
    <xdr:to>
      <xdr:col>29</xdr:col>
      <xdr:colOff>127000</xdr:colOff>
      <xdr:row>15</xdr:row>
      <xdr:rowOff>59566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36229"/>
          <a:ext cx="647700" cy="42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59566</xdr:rowOff>
    </xdr:from>
    <xdr:to>
      <xdr:col>26</xdr:col>
      <xdr:colOff>50800</xdr:colOff>
      <xdr:row>15</xdr:row>
      <xdr:rowOff>85224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678941"/>
          <a:ext cx="698500" cy="25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83967</xdr:rowOff>
    </xdr:from>
    <xdr:to>
      <xdr:col>22</xdr:col>
      <xdr:colOff>114300</xdr:colOff>
      <xdr:row>15</xdr:row>
      <xdr:rowOff>85224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703342"/>
          <a:ext cx="698500" cy="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83967</xdr:rowOff>
    </xdr:from>
    <xdr:to>
      <xdr:col>18</xdr:col>
      <xdr:colOff>177800</xdr:colOff>
      <xdr:row>15</xdr:row>
      <xdr:rowOff>123716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03342"/>
          <a:ext cx="698500" cy="39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32914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9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137504</xdr:rowOff>
    </xdr:from>
    <xdr:to>
      <xdr:col>29</xdr:col>
      <xdr:colOff>177800</xdr:colOff>
      <xdr:row>15</xdr:row>
      <xdr:rowOff>67654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8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154031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3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8766</xdr:rowOff>
    </xdr:from>
    <xdr:to>
      <xdr:col>26</xdr:col>
      <xdr:colOff>101600</xdr:colOff>
      <xdr:row>15</xdr:row>
      <xdr:rowOff>110366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28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120543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97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34424</xdr:rowOff>
    </xdr:from>
    <xdr:to>
      <xdr:col>22</xdr:col>
      <xdr:colOff>165100</xdr:colOff>
      <xdr:row>15</xdr:row>
      <xdr:rowOff>136024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53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146201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2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33167</xdr:rowOff>
    </xdr:from>
    <xdr:to>
      <xdr:col>19</xdr:col>
      <xdr:colOff>38100</xdr:colOff>
      <xdr:row>15</xdr:row>
      <xdr:rowOff>134767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65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144944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2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72916</xdr:rowOff>
    </xdr:from>
    <xdr:to>
      <xdr:col>15</xdr:col>
      <xdr:colOff>101600</xdr:colOff>
      <xdr:row>16</xdr:row>
      <xdr:rowOff>3066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692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13243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4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99092</xdr:rowOff>
    </xdr:from>
    <xdr:to>
      <xdr:col>29</xdr:col>
      <xdr:colOff>127000</xdr:colOff>
      <xdr:row>34</xdr:row>
      <xdr:rowOff>184493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66542"/>
          <a:ext cx="647700" cy="85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184493</xdr:rowOff>
    </xdr:from>
    <xdr:to>
      <xdr:col>26</xdr:col>
      <xdr:colOff>50800</xdr:colOff>
      <xdr:row>34</xdr:row>
      <xdr:rowOff>220478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51943"/>
          <a:ext cx="698500" cy="35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220478</xdr:rowOff>
    </xdr:from>
    <xdr:to>
      <xdr:col>22</xdr:col>
      <xdr:colOff>114300</xdr:colOff>
      <xdr:row>34</xdr:row>
      <xdr:rowOff>287458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87928"/>
          <a:ext cx="698500" cy="66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287458</xdr:rowOff>
    </xdr:from>
    <xdr:to>
      <xdr:col>18</xdr:col>
      <xdr:colOff>177800</xdr:colOff>
      <xdr:row>35</xdr:row>
      <xdr:rowOff>1975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54908"/>
          <a:ext cx="698500" cy="57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157624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48292</xdr:rowOff>
    </xdr:from>
    <xdr:to>
      <xdr:col>29</xdr:col>
      <xdr:colOff>177800</xdr:colOff>
      <xdr:row>34</xdr:row>
      <xdr:rowOff>149892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15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236269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6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133693</xdr:rowOff>
    </xdr:from>
    <xdr:to>
      <xdr:col>26</xdr:col>
      <xdr:colOff>101600</xdr:colOff>
      <xdr:row>34</xdr:row>
      <xdr:rowOff>235293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01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245470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70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169678</xdr:rowOff>
    </xdr:from>
    <xdr:to>
      <xdr:col>22</xdr:col>
      <xdr:colOff>165100</xdr:colOff>
      <xdr:row>34</xdr:row>
      <xdr:rowOff>271278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37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281455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0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236658</xdr:rowOff>
    </xdr:from>
    <xdr:to>
      <xdr:col>19</xdr:col>
      <xdr:colOff>38100</xdr:colOff>
      <xdr:row>34</xdr:row>
      <xdr:rowOff>338258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04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5535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294075</xdr:rowOff>
    </xdr:from>
    <xdr:to>
      <xdr:col>15</xdr:col>
      <xdr:colOff>101600</xdr:colOff>
      <xdr:row>35</xdr:row>
      <xdr:rowOff>52775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61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62952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3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12,017
11,855
419.68
15,688,781
14,737,864
818,716
7,450,042
10,739,351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54336</xdr:rowOff>
    </xdr:from>
    <xdr:to>
      <xdr:col>24</xdr:col>
      <xdr:colOff>63500</xdr:colOff>
      <xdr:row>34</xdr:row>
      <xdr:rowOff>96019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883636"/>
          <a:ext cx="838200" cy="4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96019</xdr:rowOff>
    </xdr:from>
    <xdr:to>
      <xdr:col>19</xdr:col>
      <xdr:colOff>177800</xdr:colOff>
      <xdr:row>34</xdr:row>
      <xdr:rowOff>107463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925319"/>
          <a:ext cx="889000" cy="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107463</xdr:rowOff>
    </xdr:from>
    <xdr:to>
      <xdr:col>15</xdr:col>
      <xdr:colOff>50800</xdr:colOff>
      <xdr:row>34</xdr:row>
      <xdr:rowOff>108848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936763"/>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108848</xdr:rowOff>
    </xdr:from>
    <xdr:to>
      <xdr:col>10</xdr:col>
      <xdr:colOff>114300</xdr:colOff>
      <xdr:row>34</xdr:row>
      <xdr:rowOff>135805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38148"/>
          <a:ext cx="889000" cy="2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71899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3536</xdr:rowOff>
    </xdr:from>
    <xdr:to>
      <xdr:col>24</xdr:col>
      <xdr:colOff>114300</xdr:colOff>
      <xdr:row>34</xdr:row>
      <xdr:rowOff>105136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26413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68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45219</xdr:rowOff>
    </xdr:from>
    <xdr:to>
      <xdr:col>20</xdr:col>
      <xdr:colOff>38100</xdr:colOff>
      <xdr:row>34</xdr:row>
      <xdr:rowOff>146819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163346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4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56663</xdr:rowOff>
    </xdr:from>
    <xdr:to>
      <xdr:col>15</xdr:col>
      <xdr:colOff>101600</xdr:colOff>
      <xdr:row>34</xdr:row>
      <xdr:rowOff>158263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88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3340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66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58048</xdr:rowOff>
    </xdr:from>
    <xdr:to>
      <xdr:col>10</xdr:col>
      <xdr:colOff>165100</xdr:colOff>
      <xdr:row>34</xdr:row>
      <xdr:rowOff>159648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8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4725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66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85005</xdr:rowOff>
    </xdr:from>
    <xdr:to>
      <xdr:col>6</xdr:col>
      <xdr:colOff>38100</xdr:colOff>
      <xdr:row>35</xdr:row>
      <xdr:rowOff>15155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31682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68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5025</xdr:rowOff>
    </xdr:from>
    <xdr:to>
      <xdr:col>24</xdr:col>
      <xdr:colOff>63500</xdr:colOff>
      <xdr:row>56</xdr:row>
      <xdr:rowOff>36056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06225"/>
          <a:ext cx="838200" cy="3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36056</xdr:rowOff>
    </xdr:from>
    <xdr:to>
      <xdr:col>19</xdr:col>
      <xdr:colOff>177800</xdr:colOff>
      <xdr:row>56</xdr:row>
      <xdr:rowOff>53887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37256"/>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53887</xdr:rowOff>
    </xdr:from>
    <xdr:to>
      <xdr:col>15</xdr:col>
      <xdr:colOff>50800</xdr:colOff>
      <xdr:row>56</xdr:row>
      <xdr:rowOff>85094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55087"/>
          <a:ext cx="889000" cy="3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74899</xdr:rowOff>
    </xdr:from>
    <xdr:to>
      <xdr:col>10</xdr:col>
      <xdr:colOff>114300</xdr:colOff>
      <xdr:row>56</xdr:row>
      <xdr:rowOff>85094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76099"/>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95732</xdr:rowOff>
    </xdr:from>
    <xdr:to>
      <xdr:col>6</xdr:col>
      <xdr:colOff>38100</xdr:colOff>
      <xdr:row>58</xdr:row>
      <xdr:rowOff>25882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6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125675</xdr:rowOff>
    </xdr:from>
    <xdr:to>
      <xdr:col>24</xdr:col>
      <xdr:colOff>114300</xdr:colOff>
      <xdr:row>56</xdr:row>
      <xdr:rowOff>55825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5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148552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0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156706</xdr:rowOff>
    </xdr:from>
    <xdr:to>
      <xdr:col>20</xdr:col>
      <xdr:colOff>38100</xdr:colOff>
      <xdr:row>56</xdr:row>
      <xdr:rowOff>86856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103383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6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3087</xdr:rowOff>
    </xdr:from>
    <xdr:to>
      <xdr:col>15</xdr:col>
      <xdr:colOff>101600</xdr:colOff>
      <xdr:row>56</xdr:row>
      <xdr:rowOff>104687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0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121214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7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34294</xdr:rowOff>
    </xdr:from>
    <xdr:to>
      <xdr:col>10</xdr:col>
      <xdr:colOff>165100</xdr:colOff>
      <xdr:row>56</xdr:row>
      <xdr:rowOff>135894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3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152421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24099</xdr:rowOff>
    </xdr:from>
    <xdr:to>
      <xdr:col>6</xdr:col>
      <xdr:colOff>38100</xdr:colOff>
      <xdr:row>56</xdr:row>
      <xdr:rowOff>125699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2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142226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0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108633</xdr:rowOff>
    </xdr:from>
    <xdr:to>
      <xdr:col>24</xdr:col>
      <xdr:colOff>63500</xdr:colOff>
      <xdr:row>76</xdr:row>
      <xdr:rowOff>87328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67383"/>
          <a:ext cx="838200" cy="15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2837</xdr:rowOff>
    </xdr:from>
    <xdr:to>
      <xdr:col>19</xdr:col>
      <xdr:colOff>177800</xdr:colOff>
      <xdr:row>76</xdr:row>
      <xdr:rowOff>87328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33037"/>
          <a:ext cx="889000" cy="8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92951</xdr:rowOff>
    </xdr:from>
    <xdr:to>
      <xdr:col>15</xdr:col>
      <xdr:colOff>50800</xdr:colOff>
      <xdr:row>76</xdr:row>
      <xdr:rowOff>2837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951701"/>
          <a:ext cx="8890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92951</xdr:rowOff>
    </xdr:from>
    <xdr:to>
      <xdr:col>10</xdr:col>
      <xdr:colOff>114300</xdr:colOff>
      <xdr:row>76</xdr:row>
      <xdr:rowOff>69771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51701"/>
          <a:ext cx="889000" cy="14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36871</xdr:rowOff>
    </xdr:from>
    <xdr:to>
      <xdr:col>6</xdr:col>
      <xdr:colOff>38100</xdr:colOff>
      <xdr:row>77</xdr:row>
      <xdr:rowOff>138471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129598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57833</xdr:rowOff>
    </xdr:from>
    <xdr:to>
      <xdr:col>24</xdr:col>
      <xdr:colOff>114300</xdr:colOff>
      <xdr:row>75</xdr:row>
      <xdr:rowOff>159432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16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80710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36528</xdr:rowOff>
    </xdr:from>
    <xdr:to>
      <xdr:col>20</xdr:col>
      <xdr:colOff>38100</xdr:colOff>
      <xdr:row>76</xdr:row>
      <xdr:rowOff>138128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154655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4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123487</xdr:rowOff>
    </xdr:from>
    <xdr:to>
      <xdr:col>15</xdr:col>
      <xdr:colOff>101600</xdr:colOff>
      <xdr:row>76</xdr:row>
      <xdr:rowOff>53637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70164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5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42151</xdr:rowOff>
    </xdr:from>
    <xdr:to>
      <xdr:col>10</xdr:col>
      <xdr:colOff>165100</xdr:colOff>
      <xdr:row>75</xdr:row>
      <xdr:rowOff>143751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0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160278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6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18971</xdr:rowOff>
    </xdr:from>
    <xdr:to>
      <xdr:col>6</xdr:col>
      <xdr:colOff>38100</xdr:colOff>
      <xdr:row>76</xdr:row>
      <xdr:rowOff>120571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137098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155364</xdr:rowOff>
    </xdr:from>
    <xdr:to>
      <xdr:col>24</xdr:col>
      <xdr:colOff>63500</xdr:colOff>
      <xdr:row>97</xdr:row>
      <xdr:rowOff>61519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14564"/>
          <a:ext cx="838200" cy="7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155364</xdr:rowOff>
    </xdr:from>
    <xdr:to>
      <xdr:col>19</xdr:col>
      <xdr:colOff>177800</xdr:colOff>
      <xdr:row>97</xdr:row>
      <xdr:rowOff>91084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14564"/>
          <a:ext cx="889000" cy="10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38387</xdr:rowOff>
    </xdr:from>
    <xdr:to>
      <xdr:col>15</xdr:col>
      <xdr:colOff>50800</xdr:colOff>
      <xdr:row>97</xdr:row>
      <xdr:rowOff>91084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69037"/>
          <a:ext cx="889000" cy="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38387</xdr:rowOff>
    </xdr:from>
    <xdr:to>
      <xdr:col>10</xdr:col>
      <xdr:colOff>114300</xdr:colOff>
      <xdr:row>98</xdr:row>
      <xdr:rowOff>50002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69037"/>
          <a:ext cx="889000" cy="18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129238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10719</xdr:rowOff>
    </xdr:from>
    <xdr:to>
      <xdr:col>24</xdr:col>
      <xdr:colOff>114300</xdr:colOff>
      <xdr:row>97</xdr:row>
      <xdr:rowOff>112319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160596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1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104564</xdr:rowOff>
    </xdr:from>
    <xdr:to>
      <xdr:col>20</xdr:col>
      <xdr:colOff>38100</xdr:colOff>
      <xdr:row>97</xdr:row>
      <xdr:rowOff>34714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25841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40284</xdr:rowOff>
    </xdr:from>
    <xdr:to>
      <xdr:col>15</xdr:col>
      <xdr:colOff>101600</xdr:colOff>
      <xdr:row>97</xdr:row>
      <xdr:rowOff>141884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133011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159037</xdr:rowOff>
    </xdr:from>
    <xdr:to>
      <xdr:col>10</xdr:col>
      <xdr:colOff>165100</xdr:colOff>
      <xdr:row>97</xdr:row>
      <xdr:rowOff>89187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1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80314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1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170652</xdr:rowOff>
    </xdr:from>
    <xdr:to>
      <xdr:col>6</xdr:col>
      <xdr:colOff>38100</xdr:colOff>
      <xdr:row>98</xdr:row>
      <xdr:rowOff>100802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91929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9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93317</xdr:rowOff>
    </xdr:from>
    <xdr:to>
      <xdr:col>55</xdr:col>
      <xdr:colOff>0</xdr:colOff>
      <xdr:row>35</xdr:row>
      <xdr:rowOff>157302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94067"/>
          <a:ext cx="838200" cy="6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157302</xdr:rowOff>
    </xdr:from>
    <xdr:to>
      <xdr:col>50</xdr:col>
      <xdr:colOff>114300</xdr:colOff>
      <xdr:row>35</xdr:row>
      <xdr:rowOff>158086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58052"/>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158086</xdr:rowOff>
    </xdr:from>
    <xdr:to>
      <xdr:col>45</xdr:col>
      <xdr:colOff>177800</xdr:colOff>
      <xdr:row>36</xdr:row>
      <xdr:rowOff>4673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158836"/>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157792</xdr:rowOff>
    </xdr:from>
    <xdr:to>
      <xdr:col>41</xdr:col>
      <xdr:colOff>50800</xdr:colOff>
      <xdr:row>36</xdr:row>
      <xdr:rowOff>4673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815642"/>
          <a:ext cx="889000" cy="36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24275</xdr:rowOff>
    </xdr:from>
    <xdr:to>
      <xdr:col>36</xdr:col>
      <xdr:colOff>165100</xdr:colOff>
      <xdr:row>35</xdr:row>
      <xdr:rowOff>125875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117002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1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42517</xdr:rowOff>
    </xdr:from>
    <xdr:to>
      <xdr:col>55</xdr:col>
      <xdr:colOff>50800</xdr:colOff>
      <xdr:row>35</xdr:row>
      <xdr:rowOff>144117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4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65394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9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106502</xdr:rowOff>
    </xdr:from>
    <xdr:to>
      <xdr:col>50</xdr:col>
      <xdr:colOff>165100</xdr:colOff>
      <xdr:row>36</xdr:row>
      <xdr:rowOff>36652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53179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88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107286</xdr:rowOff>
    </xdr:from>
    <xdr:to>
      <xdr:col>46</xdr:col>
      <xdr:colOff>38100</xdr:colOff>
      <xdr:row>36</xdr:row>
      <xdr:rowOff>37436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53963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88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125323</xdr:rowOff>
    </xdr:from>
    <xdr:to>
      <xdr:col>41</xdr:col>
      <xdr:colOff>101600</xdr:colOff>
      <xdr:row>36</xdr:row>
      <xdr:rowOff>55473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72000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90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106992</xdr:rowOff>
    </xdr:from>
    <xdr:to>
      <xdr:col>36</xdr:col>
      <xdr:colOff>165100</xdr:colOff>
      <xdr:row>34</xdr:row>
      <xdr:rowOff>37142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76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53669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54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155857</xdr:rowOff>
    </xdr:from>
    <xdr:to>
      <xdr:col>55</xdr:col>
      <xdr:colOff>0</xdr:colOff>
      <xdr:row>56</xdr:row>
      <xdr:rowOff>94545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414157"/>
          <a:ext cx="838200" cy="28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94545</xdr:rowOff>
    </xdr:from>
    <xdr:to>
      <xdr:col>50</xdr:col>
      <xdr:colOff>114300</xdr:colOff>
      <xdr:row>56</xdr:row>
      <xdr:rowOff>139016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95745"/>
          <a:ext cx="889000" cy="4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126009</xdr:rowOff>
    </xdr:from>
    <xdr:to>
      <xdr:col>45</xdr:col>
      <xdr:colOff>177800</xdr:colOff>
      <xdr:row>56</xdr:row>
      <xdr:rowOff>139016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27209"/>
          <a:ext cx="8890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126009</xdr:rowOff>
    </xdr:from>
    <xdr:to>
      <xdr:col>41</xdr:col>
      <xdr:colOff>50800</xdr:colOff>
      <xdr:row>56</xdr:row>
      <xdr:rowOff>166796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27209"/>
          <a:ext cx="889000" cy="4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43646</xdr:rowOff>
    </xdr:from>
    <xdr:to>
      <xdr:col>36</xdr:col>
      <xdr:colOff>165100</xdr:colOff>
      <xdr:row>57</xdr:row>
      <xdr:rowOff>145246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136373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0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105057</xdr:rowOff>
    </xdr:from>
    <xdr:to>
      <xdr:col>55</xdr:col>
      <xdr:colOff>50800</xdr:colOff>
      <xdr:row>55</xdr:row>
      <xdr:rowOff>35207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3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127934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1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43745</xdr:rowOff>
    </xdr:from>
    <xdr:to>
      <xdr:col>50</xdr:col>
      <xdr:colOff>165100</xdr:colOff>
      <xdr:row>56</xdr:row>
      <xdr:rowOff>145345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161872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2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88216</xdr:rowOff>
    </xdr:from>
    <xdr:to>
      <xdr:col>46</xdr:col>
      <xdr:colOff>38100</xdr:colOff>
      <xdr:row>57</xdr:row>
      <xdr:rowOff>18366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8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34893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46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75209</xdr:rowOff>
    </xdr:from>
    <xdr:to>
      <xdr:col>41</xdr:col>
      <xdr:colOff>101600</xdr:colOff>
      <xdr:row>57</xdr:row>
      <xdr:rowOff>5359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21886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45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115996</xdr:rowOff>
    </xdr:from>
    <xdr:to>
      <xdr:col>36</xdr:col>
      <xdr:colOff>165100</xdr:colOff>
      <xdr:row>57</xdr:row>
      <xdr:rowOff>46146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62673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9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107387</xdr:rowOff>
    </xdr:from>
    <xdr:to>
      <xdr:col>55</xdr:col>
      <xdr:colOff>0</xdr:colOff>
      <xdr:row>75</xdr:row>
      <xdr:rowOff>95055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623237"/>
          <a:ext cx="838200" cy="3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95055</xdr:rowOff>
    </xdr:from>
    <xdr:to>
      <xdr:col>50</xdr:col>
      <xdr:colOff>114300</xdr:colOff>
      <xdr:row>76</xdr:row>
      <xdr:rowOff>138009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953805"/>
          <a:ext cx="889000" cy="21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138009</xdr:rowOff>
    </xdr:from>
    <xdr:to>
      <xdr:col>45</xdr:col>
      <xdr:colOff>177800</xdr:colOff>
      <xdr:row>77</xdr:row>
      <xdr:rowOff>42191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168209"/>
          <a:ext cx="889000" cy="7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42191</xdr:rowOff>
    </xdr:from>
    <xdr:to>
      <xdr:col>41</xdr:col>
      <xdr:colOff>50800</xdr:colOff>
      <xdr:row>77</xdr:row>
      <xdr:rowOff>49278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243841"/>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144365</xdr:rowOff>
    </xdr:from>
    <xdr:to>
      <xdr:col>36</xdr:col>
      <xdr:colOff>165100</xdr:colOff>
      <xdr:row>77</xdr:row>
      <xdr:rowOff>74515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91041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56587</xdr:rowOff>
    </xdr:from>
    <xdr:to>
      <xdr:col>55</xdr:col>
      <xdr:colOff>50800</xdr:colOff>
      <xdr:row>73</xdr:row>
      <xdr:rowOff>158187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57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79464</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42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44255</xdr:rowOff>
    </xdr:from>
    <xdr:to>
      <xdr:col>50</xdr:col>
      <xdr:colOff>165100</xdr:colOff>
      <xdr:row>75</xdr:row>
      <xdr:rowOff>145855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9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162382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67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87209</xdr:rowOff>
    </xdr:from>
    <xdr:to>
      <xdr:col>46</xdr:col>
      <xdr:colOff>38100</xdr:colOff>
      <xdr:row>77</xdr:row>
      <xdr:rowOff>17359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33886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8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162841</xdr:rowOff>
    </xdr:from>
    <xdr:to>
      <xdr:col>41</xdr:col>
      <xdr:colOff>101600</xdr:colOff>
      <xdr:row>77</xdr:row>
      <xdr:rowOff>92991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9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84118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169928</xdr:rowOff>
    </xdr:from>
    <xdr:to>
      <xdr:col>36</xdr:col>
      <xdr:colOff>165100</xdr:colOff>
      <xdr:row>77</xdr:row>
      <xdr:rowOff>100078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91205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128774</xdr:rowOff>
    </xdr:from>
    <xdr:to>
      <xdr:col>55</xdr:col>
      <xdr:colOff>0</xdr:colOff>
      <xdr:row>97</xdr:row>
      <xdr:rowOff>116177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87974"/>
          <a:ext cx="838200" cy="15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69875</xdr:rowOff>
    </xdr:from>
    <xdr:to>
      <xdr:col>50</xdr:col>
      <xdr:colOff>114300</xdr:colOff>
      <xdr:row>97</xdr:row>
      <xdr:rowOff>116177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700525"/>
          <a:ext cx="889000" cy="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25394</xdr:rowOff>
    </xdr:from>
    <xdr:to>
      <xdr:col>45</xdr:col>
      <xdr:colOff>177800</xdr:colOff>
      <xdr:row>97</xdr:row>
      <xdr:rowOff>69875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656044"/>
          <a:ext cx="889000" cy="4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25394</xdr:rowOff>
    </xdr:from>
    <xdr:to>
      <xdr:col>41</xdr:col>
      <xdr:colOff>50800</xdr:colOff>
      <xdr:row>97</xdr:row>
      <xdr:rowOff>60869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656044"/>
          <a:ext cx="889000" cy="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138095</xdr:rowOff>
    </xdr:from>
    <xdr:to>
      <xdr:col>36</xdr:col>
      <xdr:colOff>165100</xdr:colOff>
      <xdr:row>98</xdr:row>
      <xdr:rowOff>68245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59372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77974</xdr:rowOff>
    </xdr:from>
    <xdr:to>
      <xdr:col>55</xdr:col>
      <xdr:colOff>50800</xdr:colOff>
      <xdr:row>97</xdr:row>
      <xdr:rowOff>8124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100851</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65377</xdr:rowOff>
    </xdr:from>
    <xdr:to>
      <xdr:col>50</xdr:col>
      <xdr:colOff>165100</xdr:colOff>
      <xdr:row>97</xdr:row>
      <xdr:rowOff>166977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7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19075</xdr:rowOff>
    </xdr:from>
    <xdr:to>
      <xdr:col>46</xdr:col>
      <xdr:colOff>38100</xdr:colOff>
      <xdr:row>97</xdr:row>
      <xdr:rowOff>120675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137202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42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146044</xdr:rowOff>
    </xdr:from>
    <xdr:to>
      <xdr:col>41</xdr:col>
      <xdr:colOff>101600</xdr:colOff>
      <xdr:row>97</xdr:row>
      <xdr:rowOff>76194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92721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38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10069</xdr:rowOff>
    </xdr:from>
    <xdr:to>
      <xdr:col>36</xdr:col>
      <xdr:colOff>165100</xdr:colOff>
      <xdr:row>97</xdr:row>
      <xdr:rowOff>111669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128196</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41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57793</xdr:rowOff>
    </xdr:from>
    <xdr:to>
      <xdr:col>85</xdr:col>
      <xdr:colOff>127000</xdr:colOff>
      <xdr:row>33</xdr:row>
      <xdr:rowOff>99626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5372743"/>
          <a:ext cx="838200" cy="38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99626</xdr:rowOff>
    </xdr:from>
    <xdr:to>
      <xdr:col>81</xdr:col>
      <xdr:colOff>50800</xdr:colOff>
      <xdr:row>38</xdr:row>
      <xdr:rowOff>106004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757476"/>
          <a:ext cx="889000" cy="86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85361</xdr:rowOff>
    </xdr:from>
    <xdr:to>
      <xdr:col>76</xdr:col>
      <xdr:colOff>114300</xdr:colOff>
      <xdr:row>38</xdr:row>
      <xdr:rowOff>106004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00461"/>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130350</xdr:rowOff>
    </xdr:from>
    <xdr:to>
      <xdr:col>71</xdr:col>
      <xdr:colOff>177800</xdr:colOff>
      <xdr:row>38</xdr:row>
      <xdr:rowOff>85361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474000"/>
          <a:ext cx="889000" cy="12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73950</xdr:rowOff>
    </xdr:from>
    <xdr:to>
      <xdr:col>67</xdr:col>
      <xdr:colOff>101600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6993</xdr:rowOff>
    </xdr:from>
    <xdr:to>
      <xdr:col>85</xdr:col>
      <xdr:colOff>177800</xdr:colOff>
      <xdr:row>31</xdr:row>
      <xdr:rowOff>108593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3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131470</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27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48826</xdr:rowOff>
    </xdr:from>
    <xdr:to>
      <xdr:col>81</xdr:col>
      <xdr:colOff>101600</xdr:colOff>
      <xdr:row>33</xdr:row>
      <xdr:rowOff>150426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7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166953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48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55204</xdr:rowOff>
    </xdr:from>
    <xdr:to>
      <xdr:col>76</xdr:col>
      <xdr:colOff>165100</xdr:colOff>
      <xdr:row>38</xdr:row>
      <xdr:rowOff>156804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147931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34561</xdr:rowOff>
    </xdr:from>
    <xdr:to>
      <xdr:col>72</xdr:col>
      <xdr:colOff>38100</xdr:colOff>
      <xdr:row>38</xdr:row>
      <xdr:rowOff>136161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4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127288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4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79550</xdr:rowOff>
    </xdr:from>
    <xdr:to>
      <xdr:col>67</xdr:col>
      <xdr:colOff>101600</xdr:colOff>
      <xdr:row>38</xdr:row>
      <xdr:rowOff>9700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2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827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1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9562</xdr:rowOff>
    </xdr:from>
    <xdr:to>
      <xdr:col>85</xdr:col>
      <xdr:colOff>127000</xdr:colOff>
      <xdr:row>75</xdr:row>
      <xdr:rowOff>61606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868312"/>
          <a:ext cx="838200" cy="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3267</xdr:rowOff>
    </xdr:from>
    <xdr:to>
      <xdr:col>81</xdr:col>
      <xdr:colOff>50800</xdr:colOff>
      <xdr:row>75</xdr:row>
      <xdr:rowOff>9562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862017"/>
          <a:ext cx="889000" cy="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3267</xdr:rowOff>
    </xdr:from>
    <xdr:to>
      <xdr:col>76</xdr:col>
      <xdr:colOff>114300</xdr:colOff>
      <xdr:row>75</xdr:row>
      <xdr:rowOff>6883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862017"/>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6883</xdr:rowOff>
    </xdr:from>
    <xdr:to>
      <xdr:col>71</xdr:col>
      <xdr:colOff>177800</xdr:colOff>
      <xdr:row>75</xdr:row>
      <xdr:rowOff>23398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865633"/>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164055</xdr:rowOff>
    </xdr:from>
    <xdr:to>
      <xdr:col>67</xdr:col>
      <xdr:colOff>101600</xdr:colOff>
      <xdr:row>77</xdr:row>
      <xdr:rowOff>94205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85332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10806</xdr:rowOff>
    </xdr:from>
    <xdr:to>
      <xdr:col>85</xdr:col>
      <xdr:colOff>177800</xdr:colOff>
      <xdr:row>75</xdr:row>
      <xdr:rowOff>112406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33683</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2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130212</xdr:rowOff>
    </xdr:from>
    <xdr:to>
      <xdr:col>81</xdr:col>
      <xdr:colOff>101600</xdr:colOff>
      <xdr:row>75</xdr:row>
      <xdr:rowOff>60362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81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76889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59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123917</xdr:rowOff>
    </xdr:from>
    <xdr:to>
      <xdr:col>76</xdr:col>
      <xdr:colOff>165100</xdr:colOff>
      <xdr:row>75</xdr:row>
      <xdr:rowOff>54067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81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70594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5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127533</xdr:rowOff>
    </xdr:from>
    <xdr:to>
      <xdr:col>72</xdr:col>
      <xdr:colOff>38100</xdr:colOff>
      <xdr:row>75</xdr:row>
      <xdr:rowOff>57683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81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74210</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59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144048</xdr:rowOff>
    </xdr:from>
    <xdr:to>
      <xdr:col>67</xdr:col>
      <xdr:colOff>101600</xdr:colOff>
      <xdr:row>75</xdr:row>
      <xdr:rowOff>74198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8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90725</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60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133079</xdr:rowOff>
    </xdr:from>
    <xdr:to>
      <xdr:col>85</xdr:col>
      <xdr:colOff>127000</xdr:colOff>
      <xdr:row>99</xdr:row>
      <xdr:rowOff>27279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35179"/>
          <a:ext cx="838200" cy="6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25895</xdr:rowOff>
    </xdr:from>
    <xdr:to>
      <xdr:col>81</xdr:col>
      <xdr:colOff>50800</xdr:colOff>
      <xdr:row>99</xdr:row>
      <xdr:rowOff>27279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99445"/>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25895</xdr:rowOff>
    </xdr:from>
    <xdr:to>
      <xdr:col>76</xdr:col>
      <xdr:colOff>114300</xdr:colOff>
      <xdr:row>99</xdr:row>
      <xdr:rowOff>26101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99445"/>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120266</xdr:rowOff>
    </xdr:from>
    <xdr:to>
      <xdr:col>71</xdr:col>
      <xdr:colOff>177800</xdr:colOff>
      <xdr:row>99</xdr:row>
      <xdr:rowOff>26101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22366"/>
          <a:ext cx="889000" cy="7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43157</xdr:rowOff>
    </xdr:from>
    <xdr:to>
      <xdr:col>67</xdr:col>
      <xdr:colOff>101600</xdr:colOff>
      <xdr:row>98</xdr:row>
      <xdr:rowOff>144757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161284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82279</xdr:rowOff>
    </xdr:from>
    <xdr:to>
      <xdr:col>85</xdr:col>
      <xdr:colOff>177800</xdr:colOff>
      <xdr:row>99</xdr:row>
      <xdr:rowOff>12429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168656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147929</xdr:rowOff>
    </xdr:from>
    <xdr:to>
      <xdr:col>81</xdr:col>
      <xdr:colOff>101600</xdr:colOff>
      <xdr:row>99</xdr:row>
      <xdr:rowOff>78079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69206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4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146545</xdr:rowOff>
    </xdr:from>
    <xdr:to>
      <xdr:col>76</xdr:col>
      <xdr:colOff>165100</xdr:colOff>
      <xdr:row>99</xdr:row>
      <xdr:rowOff>76695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67822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146751</xdr:rowOff>
    </xdr:from>
    <xdr:to>
      <xdr:col>72</xdr:col>
      <xdr:colOff>38100</xdr:colOff>
      <xdr:row>99</xdr:row>
      <xdr:rowOff>76901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4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68028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69466</xdr:rowOff>
    </xdr:from>
    <xdr:to>
      <xdr:col>67</xdr:col>
      <xdr:colOff>101600</xdr:colOff>
      <xdr:row>98</xdr:row>
      <xdr:rowOff>171066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162193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85385</xdr:rowOff>
    </xdr:from>
    <xdr:to>
      <xdr:col>116</xdr:col>
      <xdr:colOff>63500</xdr:colOff>
      <xdr:row>36</xdr:row>
      <xdr:rowOff>121412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257585"/>
          <a:ext cx="8382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121412</xdr:rowOff>
    </xdr:from>
    <xdr:to>
      <xdr:col>111</xdr:col>
      <xdr:colOff>177800</xdr:colOff>
      <xdr:row>38</xdr:row>
      <xdr:rowOff>27732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293612"/>
          <a:ext cx="889000" cy="24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117800</xdr:rowOff>
    </xdr:from>
    <xdr:to>
      <xdr:col>107</xdr:col>
      <xdr:colOff>50800</xdr:colOff>
      <xdr:row>38</xdr:row>
      <xdr:rowOff>27732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461450"/>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117800</xdr:rowOff>
    </xdr:from>
    <xdr:to>
      <xdr:col>102</xdr:col>
      <xdr:colOff>114300</xdr:colOff>
      <xdr:row>38</xdr:row>
      <xdr:rowOff>95306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461450"/>
          <a:ext cx="889000" cy="14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18158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34585</xdr:rowOff>
    </xdr:from>
    <xdr:to>
      <xdr:col>116</xdr:col>
      <xdr:colOff>114300</xdr:colOff>
      <xdr:row>36</xdr:row>
      <xdr:rowOff>136185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20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57462</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05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70612</xdr:rowOff>
    </xdr:from>
    <xdr:to>
      <xdr:col>112</xdr:col>
      <xdr:colOff>38100</xdr:colOff>
      <xdr:row>37</xdr:row>
      <xdr:rowOff>762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17289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148382</xdr:rowOff>
    </xdr:from>
    <xdr:to>
      <xdr:col>107</xdr:col>
      <xdr:colOff>101600</xdr:colOff>
      <xdr:row>38</xdr:row>
      <xdr:rowOff>78532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4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95059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26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67000</xdr:rowOff>
    </xdr:from>
    <xdr:to>
      <xdr:col>102</xdr:col>
      <xdr:colOff>165100</xdr:colOff>
      <xdr:row>37</xdr:row>
      <xdr:rowOff>168601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410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13677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18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44506</xdr:rowOff>
    </xdr:from>
    <xdr:to>
      <xdr:col>98</xdr:col>
      <xdr:colOff>38100</xdr:colOff>
      <xdr:row>38</xdr:row>
      <xdr:rowOff>146106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137233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652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4940</xdr:rowOff>
    </xdr:from>
    <xdr:to>
      <xdr:col>116</xdr:col>
      <xdr:colOff>63500</xdr:colOff>
      <xdr:row>59</xdr:row>
      <xdr:rowOff>5017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20490"/>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3607</xdr:rowOff>
    </xdr:from>
    <xdr:to>
      <xdr:col>111</xdr:col>
      <xdr:colOff>177800</xdr:colOff>
      <xdr:row>59</xdr:row>
      <xdr:rowOff>5017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1915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3607</xdr:rowOff>
    </xdr:from>
    <xdr:to>
      <xdr:col>107</xdr:col>
      <xdr:colOff>50800</xdr:colOff>
      <xdr:row>59</xdr:row>
      <xdr:rowOff>3911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11915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3226</xdr:rowOff>
    </xdr:from>
    <xdr:to>
      <xdr:col>102</xdr:col>
      <xdr:colOff>114300</xdr:colOff>
      <xdr:row>59</xdr:row>
      <xdr:rowOff>3911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1877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125590</xdr:rowOff>
    </xdr:from>
    <xdr:to>
      <xdr:col>116</xdr:col>
      <xdr:colOff>114300</xdr:colOff>
      <xdr:row>59</xdr:row>
      <xdr:rowOff>55740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56735</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125667</xdr:rowOff>
    </xdr:from>
    <xdr:to>
      <xdr:col>112</xdr:col>
      <xdr:colOff>38100</xdr:colOff>
      <xdr:row>59</xdr:row>
      <xdr:rowOff>55817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46944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16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124257</xdr:rowOff>
    </xdr:from>
    <xdr:to>
      <xdr:col>107</xdr:col>
      <xdr:colOff>101600</xdr:colOff>
      <xdr:row>59</xdr:row>
      <xdr:rowOff>54407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45534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16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124561</xdr:rowOff>
    </xdr:from>
    <xdr:to>
      <xdr:col>102</xdr:col>
      <xdr:colOff>165100</xdr:colOff>
      <xdr:row>59</xdr:row>
      <xdr:rowOff>54711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45838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6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123876</xdr:rowOff>
    </xdr:from>
    <xdr:to>
      <xdr:col>98</xdr:col>
      <xdr:colOff>38100</xdr:colOff>
      <xdr:row>59</xdr:row>
      <xdr:rowOff>54026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45153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83426</xdr:rowOff>
    </xdr:from>
    <xdr:to>
      <xdr:col>116</xdr:col>
      <xdr:colOff>63500</xdr:colOff>
      <xdr:row>72</xdr:row>
      <xdr:rowOff>130861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427826"/>
          <a:ext cx="8382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130861</xdr:rowOff>
    </xdr:from>
    <xdr:to>
      <xdr:col>111</xdr:col>
      <xdr:colOff>177800</xdr:colOff>
      <xdr:row>72</xdr:row>
      <xdr:rowOff>132366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475261"/>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132366</xdr:rowOff>
    </xdr:from>
    <xdr:to>
      <xdr:col>107</xdr:col>
      <xdr:colOff>50800</xdr:colOff>
      <xdr:row>72</xdr:row>
      <xdr:rowOff>138119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476766"/>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40525</xdr:rowOff>
    </xdr:from>
    <xdr:to>
      <xdr:col>102</xdr:col>
      <xdr:colOff>114300</xdr:colOff>
      <xdr:row>72</xdr:row>
      <xdr:rowOff>138119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384925"/>
          <a:ext cx="889000" cy="9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51238</xdr:rowOff>
    </xdr:from>
    <xdr:to>
      <xdr:col>98</xdr:col>
      <xdr:colOff>38100</xdr:colOff>
      <xdr:row>72</xdr:row>
      <xdr:rowOff>152838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3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143965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48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32626</xdr:rowOff>
    </xdr:from>
    <xdr:to>
      <xdr:col>116</xdr:col>
      <xdr:colOff>114300</xdr:colOff>
      <xdr:row>72</xdr:row>
      <xdr:rowOff>134226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3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55503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2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80061</xdr:rowOff>
    </xdr:from>
    <xdr:to>
      <xdr:col>112</xdr:col>
      <xdr:colOff>38100</xdr:colOff>
      <xdr:row>73</xdr:row>
      <xdr:rowOff>10211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4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1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81566</xdr:rowOff>
    </xdr:from>
    <xdr:to>
      <xdr:col>107</xdr:col>
      <xdr:colOff>101600</xdr:colOff>
      <xdr:row>73</xdr:row>
      <xdr:rowOff>11716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4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2843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87319</xdr:rowOff>
    </xdr:from>
    <xdr:to>
      <xdr:col>102</xdr:col>
      <xdr:colOff>165100</xdr:colOff>
      <xdr:row>73</xdr:row>
      <xdr:rowOff>17469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4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8596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2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161175</xdr:rowOff>
    </xdr:from>
    <xdr:to>
      <xdr:col>98</xdr:col>
      <xdr:colOff>38100</xdr:colOff>
      <xdr:row>72</xdr:row>
      <xdr:rowOff>91325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107852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1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ja-JP" altLang="en-US" sz="1100" b="0" i="0" baseline="0">
              <a:solidFill>
                <a:schemeClr val="dk1"/>
              </a:solidFill>
              <a:effectLst/>
              <a:latin typeface="+mn-lt"/>
              <a:ea typeface="+mn-ea"/>
              <a:cs typeface="+mn-cs"/>
            </a:rPr>
            <a:t>１，２２６</a:t>
          </a:r>
          <a:r>
            <a:rPr kumimoji="1" lang="ja-JP" altLang="ja-JP" sz="1100" b="0" i="0" baseline="0">
              <a:solidFill>
                <a:schemeClr val="dk1"/>
              </a:solidFill>
              <a:effectLst/>
              <a:latin typeface="+mn-lt"/>
              <a:ea typeface="+mn-ea"/>
              <a:cs typeface="+mn-cs"/>
            </a:rPr>
            <a:t>千円となる。普通建設事業のうち新規整備について、</a:t>
          </a:r>
          <a:r>
            <a:rPr kumimoji="1" lang="ja-JP" altLang="en-US" sz="1100" b="0" i="0" baseline="0">
              <a:solidFill>
                <a:schemeClr val="dk1"/>
              </a:solidFill>
              <a:effectLst/>
              <a:latin typeface="+mn-lt"/>
              <a:ea typeface="+mn-ea"/>
              <a:cs typeface="+mn-cs"/>
            </a:rPr>
            <a:t>保育園や観光施設</a:t>
          </a:r>
          <a:r>
            <a:rPr kumimoji="1" lang="ja-JP" altLang="ja-JP" sz="1100" b="0" i="0" baseline="0">
              <a:solidFill>
                <a:schemeClr val="dk1"/>
              </a:solidFill>
              <a:effectLst/>
              <a:latin typeface="+mn-lt"/>
              <a:ea typeface="+mn-ea"/>
              <a:cs typeface="+mn-cs"/>
            </a:rPr>
            <a:t>の整備等により、令和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年度に引き続き、類似団体を上回った。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また、普通建設事業費のうち更新整備についても、類似団体を上回っている。要因は、４町村の合併により多数の公共施設を保有していることと、公民館等を中心に公共施設の多くが耐用年数による建替え・大規模改修の時期を迎えていること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今後は、</a:t>
          </a:r>
          <a:r>
            <a:rPr kumimoji="1" lang="ja-JP" altLang="en-US" sz="1100" b="0" i="0" baseline="0">
              <a:solidFill>
                <a:schemeClr val="dk1"/>
              </a:solidFill>
              <a:effectLst/>
              <a:latin typeface="+mn-lt"/>
              <a:ea typeface="+mn-ea"/>
              <a:cs typeface="+mn-cs"/>
            </a:rPr>
            <a:t>小学校</a:t>
          </a:r>
          <a:r>
            <a:rPr kumimoji="1" lang="ja-JP" altLang="ja-JP" sz="1100" b="0" i="0" baseline="0">
              <a:solidFill>
                <a:schemeClr val="dk1"/>
              </a:solidFill>
              <a:effectLst/>
              <a:latin typeface="+mn-lt"/>
              <a:ea typeface="+mn-ea"/>
              <a:cs typeface="+mn-cs"/>
            </a:rPr>
            <a:t>、その他</a:t>
          </a:r>
          <a:r>
            <a:rPr kumimoji="1" lang="ja-JP" altLang="en-US" sz="1100" b="0" i="0" baseline="0">
              <a:solidFill>
                <a:schemeClr val="dk1"/>
              </a:solidFill>
              <a:effectLst/>
              <a:latin typeface="+mn-lt"/>
              <a:ea typeface="+mn-ea"/>
              <a:cs typeface="+mn-cs"/>
            </a:rPr>
            <a:t>インフラ</a:t>
          </a:r>
          <a:r>
            <a:rPr kumimoji="1" lang="ja-JP" altLang="ja-JP" sz="1100" b="0" i="0" baseline="0">
              <a:solidFill>
                <a:schemeClr val="dk1"/>
              </a:solidFill>
              <a:effectLst/>
              <a:latin typeface="+mn-lt"/>
              <a:ea typeface="+mn-ea"/>
              <a:cs typeface="+mn-cs"/>
            </a:rPr>
            <a:t>施設の</a:t>
          </a:r>
          <a:r>
            <a:rPr kumimoji="1" lang="ja-JP" altLang="en-US" sz="1100" b="0" i="0" baseline="0">
              <a:solidFill>
                <a:schemeClr val="dk1"/>
              </a:solidFill>
              <a:effectLst/>
              <a:latin typeface="+mn-lt"/>
              <a:ea typeface="+mn-ea"/>
              <a:cs typeface="+mn-cs"/>
            </a:rPr>
            <a:t>改修等</a:t>
          </a:r>
          <a:r>
            <a:rPr kumimoji="1" lang="ja-JP" altLang="ja-JP" sz="1100" b="0" i="0" baseline="0">
              <a:solidFill>
                <a:schemeClr val="dk1"/>
              </a:solidFill>
              <a:effectLst/>
              <a:latin typeface="+mn-lt"/>
              <a:ea typeface="+mn-ea"/>
              <a:cs typeface="+mn-cs"/>
            </a:rPr>
            <a:t>が見込まれるため、計画的な事業の推進や各事業の見直し、スリム化を検討しながら進めていく。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12,017
11,855
419.68
15,688,781
14,737,864
818,716
7,450,042
10,739,351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60642</xdr:rowOff>
    </xdr:from>
    <xdr:to>
      <xdr:col>24</xdr:col>
      <xdr:colOff>63500</xdr:colOff>
      <xdr:row>34</xdr:row>
      <xdr:rowOff>111887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9942"/>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111887</xdr:rowOff>
    </xdr:from>
    <xdr:to>
      <xdr:col>19</xdr:col>
      <xdr:colOff>177800</xdr:colOff>
      <xdr:row>34</xdr:row>
      <xdr:rowOff>157988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1187"/>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157988</xdr:rowOff>
    </xdr:from>
    <xdr:to>
      <xdr:col>15</xdr:col>
      <xdr:colOff>50800</xdr:colOff>
      <xdr:row>35</xdr:row>
      <xdr:rowOff>57785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8728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39688</xdr:rowOff>
    </xdr:from>
    <xdr:to>
      <xdr:col>10</xdr:col>
      <xdr:colOff>114300</xdr:colOff>
      <xdr:row>35</xdr:row>
      <xdr:rowOff>57785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043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9842</xdr:rowOff>
    </xdr:from>
    <xdr:to>
      <xdr:col>24</xdr:col>
      <xdr:colOff>114300</xdr:colOff>
      <xdr:row>34</xdr:row>
      <xdr:rowOff>111442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32719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61087</xdr:rowOff>
    </xdr:from>
    <xdr:to>
      <xdr:col>20</xdr:col>
      <xdr:colOff>38100</xdr:colOff>
      <xdr:row>34</xdr:row>
      <xdr:rowOff>162687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7764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107188</xdr:rowOff>
    </xdr:from>
    <xdr:to>
      <xdr:col>15</xdr:col>
      <xdr:colOff>101600</xdr:colOff>
      <xdr:row>35</xdr:row>
      <xdr:rowOff>37338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53865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6985</xdr:rowOff>
    </xdr:from>
    <xdr:to>
      <xdr:col>10</xdr:col>
      <xdr:colOff>165100</xdr:colOff>
      <xdr:row>35</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160338</xdr:rowOff>
    </xdr:from>
    <xdr:to>
      <xdr:col>6</xdr:col>
      <xdr:colOff>38100</xdr:colOff>
      <xdr:row>35</xdr:row>
      <xdr:rowOff>90488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107015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9727</xdr:rowOff>
    </xdr:from>
    <xdr:to>
      <xdr:col>24</xdr:col>
      <xdr:colOff>63500</xdr:colOff>
      <xdr:row>57</xdr:row>
      <xdr:rowOff>152216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2377"/>
          <a:ext cx="838200" cy="14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136065</xdr:rowOff>
    </xdr:from>
    <xdr:to>
      <xdr:col>19</xdr:col>
      <xdr:colOff>177800</xdr:colOff>
      <xdr:row>57</xdr:row>
      <xdr:rowOff>152216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8715"/>
          <a:ext cx="889000" cy="1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136065</xdr:rowOff>
    </xdr:from>
    <xdr:to>
      <xdr:col>15</xdr:col>
      <xdr:colOff>50800</xdr:colOff>
      <xdr:row>57</xdr:row>
      <xdr:rowOff>165035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8715"/>
          <a:ext cx="889000" cy="2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61593</xdr:rowOff>
    </xdr:from>
    <xdr:to>
      <xdr:col>10</xdr:col>
      <xdr:colOff>114300</xdr:colOff>
      <xdr:row>57</xdr:row>
      <xdr:rowOff>165035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62793"/>
          <a:ext cx="889000" cy="27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73393</xdr:rowOff>
    </xdr:from>
    <xdr:to>
      <xdr:col>6</xdr:col>
      <xdr:colOff>38100</xdr:colOff>
      <xdr:row>57</xdr:row>
      <xdr:rowOff>3543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166120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130377</xdr:rowOff>
    </xdr:from>
    <xdr:to>
      <xdr:col>24</xdr:col>
      <xdr:colOff>114300</xdr:colOff>
      <xdr:row>57</xdr:row>
      <xdr:rowOff>60527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153254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101416</xdr:rowOff>
    </xdr:from>
    <xdr:to>
      <xdr:col>20</xdr:col>
      <xdr:colOff>38100</xdr:colOff>
      <xdr:row>58</xdr:row>
      <xdr:rowOff>31566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22693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85265</xdr:rowOff>
    </xdr:from>
    <xdr:to>
      <xdr:col>15</xdr:col>
      <xdr:colOff>101600</xdr:colOff>
      <xdr:row>58</xdr:row>
      <xdr:rowOff>15415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5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114235</xdr:rowOff>
    </xdr:from>
    <xdr:to>
      <xdr:col>10</xdr:col>
      <xdr:colOff>165100</xdr:colOff>
      <xdr:row>58</xdr:row>
      <xdr:rowOff>44385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35512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10793</xdr:rowOff>
    </xdr:from>
    <xdr:to>
      <xdr:col>6</xdr:col>
      <xdr:colOff>38100</xdr:colOff>
      <xdr:row>56</xdr:row>
      <xdr:rowOff>112393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128920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159710</xdr:rowOff>
    </xdr:from>
    <xdr:to>
      <xdr:col>24</xdr:col>
      <xdr:colOff>63500</xdr:colOff>
      <xdr:row>74</xdr:row>
      <xdr:rowOff>141956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04110"/>
          <a:ext cx="838200" cy="3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141956</xdr:rowOff>
    </xdr:from>
    <xdr:to>
      <xdr:col>19</xdr:col>
      <xdr:colOff>177800</xdr:colOff>
      <xdr:row>76</xdr:row>
      <xdr:rowOff>81011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29256"/>
          <a:ext cx="889000" cy="28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1862</xdr:rowOff>
    </xdr:from>
    <xdr:to>
      <xdr:col>15</xdr:col>
      <xdr:colOff>50800</xdr:colOff>
      <xdr:row>76</xdr:row>
      <xdr:rowOff>81011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32062"/>
          <a:ext cx="889000" cy="7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1862</xdr:rowOff>
    </xdr:from>
    <xdr:to>
      <xdr:col>10</xdr:col>
      <xdr:colOff>114300</xdr:colOff>
      <xdr:row>76</xdr:row>
      <xdr:rowOff>122135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32062"/>
          <a:ext cx="889000" cy="1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151788</xdr:rowOff>
    </xdr:from>
    <xdr:to>
      <xdr:col>6</xdr:col>
      <xdr:colOff>38100</xdr:colOff>
      <xdr:row>79</xdr:row>
      <xdr:rowOff>81938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2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73065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61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108910</xdr:rowOff>
    </xdr:from>
    <xdr:to>
      <xdr:col>24</xdr:col>
      <xdr:colOff>114300</xdr:colOff>
      <xdr:row>73</xdr:row>
      <xdr:rowOff>39060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131787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0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91156</xdr:rowOff>
    </xdr:from>
    <xdr:to>
      <xdr:col>20</xdr:col>
      <xdr:colOff>38100</xdr:colOff>
      <xdr:row>75</xdr:row>
      <xdr:rowOff>21306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37833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30211</xdr:rowOff>
    </xdr:from>
    <xdr:to>
      <xdr:col>15</xdr:col>
      <xdr:colOff>101600</xdr:colOff>
      <xdr:row>76</xdr:row>
      <xdr:rowOff>131811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148338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3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122512</xdr:rowOff>
    </xdr:from>
    <xdr:to>
      <xdr:col>10</xdr:col>
      <xdr:colOff>165100</xdr:colOff>
      <xdr:row>76</xdr:row>
      <xdr:rowOff>52662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69189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71335</xdr:rowOff>
    </xdr:from>
    <xdr:to>
      <xdr:col>6</xdr:col>
      <xdr:colOff>38100</xdr:colOff>
      <xdr:row>77</xdr:row>
      <xdr:rowOff>1485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18013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59210</xdr:rowOff>
    </xdr:from>
    <xdr:to>
      <xdr:col>24</xdr:col>
      <xdr:colOff>63500</xdr:colOff>
      <xdr:row>96</xdr:row>
      <xdr:rowOff>116762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18410"/>
          <a:ext cx="838200" cy="5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116762</xdr:rowOff>
    </xdr:from>
    <xdr:to>
      <xdr:col>19</xdr:col>
      <xdr:colOff>177800</xdr:colOff>
      <xdr:row>96</xdr:row>
      <xdr:rowOff>154724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75962"/>
          <a:ext cx="889000" cy="3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154724</xdr:rowOff>
    </xdr:from>
    <xdr:to>
      <xdr:col>15</xdr:col>
      <xdr:colOff>50800</xdr:colOff>
      <xdr:row>97</xdr:row>
      <xdr:rowOff>15309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13924"/>
          <a:ext cx="889000" cy="3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15309</xdr:rowOff>
    </xdr:from>
    <xdr:to>
      <xdr:col>10</xdr:col>
      <xdr:colOff>114300</xdr:colOff>
      <xdr:row>97</xdr:row>
      <xdr:rowOff>36131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45959"/>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24842</xdr:rowOff>
    </xdr:from>
    <xdr:to>
      <xdr:col>6</xdr:col>
      <xdr:colOff>38100</xdr:colOff>
      <xdr:row>97</xdr:row>
      <xdr:rowOff>126442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117569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8410</xdr:rowOff>
    </xdr:from>
    <xdr:to>
      <xdr:col>24</xdr:col>
      <xdr:colOff>114300</xdr:colOff>
      <xdr:row>96</xdr:row>
      <xdr:rowOff>110010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6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65962</xdr:rowOff>
    </xdr:from>
    <xdr:to>
      <xdr:col>20</xdr:col>
      <xdr:colOff>38100</xdr:colOff>
      <xdr:row>96</xdr:row>
      <xdr:rowOff>167562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2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12639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103924</xdr:rowOff>
    </xdr:from>
    <xdr:to>
      <xdr:col>15</xdr:col>
      <xdr:colOff>101600</xdr:colOff>
      <xdr:row>97</xdr:row>
      <xdr:rowOff>34074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50601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135959</xdr:rowOff>
    </xdr:from>
    <xdr:to>
      <xdr:col>10</xdr:col>
      <xdr:colOff>165100</xdr:colOff>
      <xdr:row>97</xdr:row>
      <xdr:rowOff>66109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9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57236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8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156781</xdr:rowOff>
    </xdr:from>
    <xdr:to>
      <xdr:col>6</xdr:col>
      <xdr:colOff>38100</xdr:colOff>
      <xdr:row>97</xdr:row>
      <xdr:rowOff>86931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103458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129250</xdr:rowOff>
    </xdr:from>
    <xdr:to>
      <xdr:col>55</xdr:col>
      <xdr:colOff>0</xdr:colOff>
      <xdr:row>37</xdr:row>
      <xdr:rowOff>135455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72900"/>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135455</xdr:rowOff>
    </xdr:from>
    <xdr:to>
      <xdr:col>50</xdr:col>
      <xdr:colOff>114300</xdr:colOff>
      <xdr:row>37</xdr:row>
      <xdr:rowOff>140680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79105"/>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140680</xdr:rowOff>
    </xdr:from>
    <xdr:to>
      <xdr:col>45</xdr:col>
      <xdr:colOff>177800</xdr:colOff>
      <xdr:row>37</xdr:row>
      <xdr:rowOff>143945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843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143945</xdr:rowOff>
    </xdr:from>
    <xdr:to>
      <xdr:col>41</xdr:col>
      <xdr:colOff>50800</xdr:colOff>
      <xdr:row>37</xdr:row>
      <xdr:rowOff>146884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8759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83329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78450</xdr:rowOff>
    </xdr:from>
    <xdr:to>
      <xdr:col>55</xdr:col>
      <xdr:colOff>50800</xdr:colOff>
      <xdr:row>38</xdr:row>
      <xdr:rowOff>8599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22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101327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73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84655</xdr:rowOff>
    </xdr:from>
    <xdr:to>
      <xdr:col>50</xdr:col>
      <xdr:colOff>165100</xdr:colOff>
      <xdr:row>38</xdr:row>
      <xdr:rowOff>14805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31332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03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89880</xdr:rowOff>
    </xdr:from>
    <xdr:to>
      <xdr:col>46</xdr:col>
      <xdr:colOff>38100</xdr:colOff>
      <xdr:row>38</xdr:row>
      <xdr:rowOff>20030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36557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08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93145</xdr:rowOff>
    </xdr:from>
    <xdr:to>
      <xdr:col>41</xdr:col>
      <xdr:colOff>101600</xdr:colOff>
      <xdr:row>38</xdr:row>
      <xdr:rowOff>23295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39822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1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96084</xdr:rowOff>
    </xdr:from>
    <xdr:to>
      <xdr:col>36</xdr:col>
      <xdr:colOff>165100</xdr:colOff>
      <xdr:row>38</xdr:row>
      <xdr:rowOff>26234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42761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1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102374</xdr:rowOff>
    </xdr:from>
    <xdr:to>
      <xdr:col>55</xdr:col>
      <xdr:colOff>0</xdr:colOff>
      <xdr:row>54</xdr:row>
      <xdr:rowOff>46952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189224"/>
          <a:ext cx="838200" cy="1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65824</xdr:rowOff>
    </xdr:from>
    <xdr:to>
      <xdr:col>50</xdr:col>
      <xdr:colOff>114300</xdr:colOff>
      <xdr:row>54</xdr:row>
      <xdr:rowOff>46952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152674"/>
          <a:ext cx="889000" cy="1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65824</xdr:rowOff>
    </xdr:from>
    <xdr:to>
      <xdr:col>45</xdr:col>
      <xdr:colOff>177800</xdr:colOff>
      <xdr:row>53</xdr:row>
      <xdr:rowOff>66828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152674"/>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66828</xdr:rowOff>
    </xdr:from>
    <xdr:to>
      <xdr:col>41</xdr:col>
      <xdr:colOff>50800</xdr:colOff>
      <xdr:row>54</xdr:row>
      <xdr:rowOff>121577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153678"/>
          <a:ext cx="889000" cy="2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43434</xdr:rowOff>
    </xdr:from>
    <xdr:to>
      <xdr:col>36</xdr:col>
      <xdr:colOff>165100</xdr:colOff>
      <xdr:row>56</xdr:row>
      <xdr:rowOff>145034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136161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51574</xdr:rowOff>
    </xdr:from>
    <xdr:to>
      <xdr:col>55</xdr:col>
      <xdr:colOff>50800</xdr:colOff>
      <xdr:row>53</xdr:row>
      <xdr:rowOff>153174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13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74451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9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167602</xdr:rowOff>
    </xdr:from>
    <xdr:to>
      <xdr:col>50</xdr:col>
      <xdr:colOff>165100</xdr:colOff>
      <xdr:row>54</xdr:row>
      <xdr:rowOff>97752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5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114279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2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15024</xdr:rowOff>
    </xdr:from>
    <xdr:to>
      <xdr:col>46</xdr:col>
      <xdr:colOff>38100</xdr:colOff>
      <xdr:row>53</xdr:row>
      <xdr:rowOff>116624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10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133151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87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16028</xdr:rowOff>
    </xdr:from>
    <xdr:to>
      <xdr:col>41</xdr:col>
      <xdr:colOff>101600</xdr:colOff>
      <xdr:row>53</xdr:row>
      <xdr:rowOff>117628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10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134155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87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70777</xdr:rowOff>
    </xdr:from>
    <xdr:to>
      <xdr:col>36</xdr:col>
      <xdr:colOff>165100</xdr:colOff>
      <xdr:row>55</xdr:row>
      <xdr:rowOff>927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17454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1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101592</xdr:rowOff>
    </xdr:from>
    <xdr:to>
      <xdr:col>55</xdr:col>
      <xdr:colOff>0</xdr:colOff>
      <xdr:row>78</xdr:row>
      <xdr:rowOff>103291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03242"/>
          <a:ext cx="838200" cy="17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86227</xdr:rowOff>
    </xdr:from>
    <xdr:to>
      <xdr:col>50</xdr:col>
      <xdr:colOff>114300</xdr:colOff>
      <xdr:row>78</xdr:row>
      <xdr:rowOff>103291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59327"/>
          <a:ext cx="889000" cy="1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67980</xdr:rowOff>
    </xdr:from>
    <xdr:to>
      <xdr:col>45</xdr:col>
      <xdr:colOff>177800</xdr:colOff>
      <xdr:row>78</xdr:row>
      <xdr:rowOff>86227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41080"/>
          <a:ext cx="889000" cy="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102358</xdr:rowOff>
    </xdr:from>
    <xdr:to>
      <xdr:col>41</xdr:col>
      <xdr:colOff>50800</xdr:colOff>
      <xdr:row>78</xdr:row>
      <xdr:rowOff>67980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04008"/>
          <a:ext cx="889000" cy="1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46213</xdr:rowOff>
    </xdr:from>
    <xdr:to>
      <xdr:col>36</xdr:col>
      <xdr:colOff>165100</xdr:colOff>
      <xdr:row>78</xdr:row>
      <xdr:rowOff>147813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138940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1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50792</xdr:rowOff>
    </xdr:from>
    <xdr:to>
      <xdr:col>55</xdr:col>
      <xdr:colOff>50800</xdr:colOff>
      <xdr:row>77</xdr:row>
      <xdr:rowOff>152392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5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73669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0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52491</xdr:rowOff>
    </xdr:from>
    <xdr:to>
      <xdr:col>50</xdr:col>
      <xdr:colOff>165100</xdr:colOff>
      <xdr:row>78</xdr:row>
      <xdr:rowOff>154091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170618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35427</xdr:rowOff>
    </xdr:from>
    <xdr:to>
      <xdr:col>46</xdr:col>
      <xdr:colOff>38100</xdr:colOff>
      <xdr:row>78</xdr:row>
      <xdr:rowOff>137027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153554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17180</xdr:rowOff>
    </xdr:from>
    <xdr:to>
      <xdr:col>41</xdr:col>
      <xdr:colOff>101600</xdr:colOff>
      <xdr:row>78</xdr:row>
      <xdr:rowOff>118780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135307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6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51558</xdr:rowOff>
    </xdr:from>
    <xdr:to>
      <xdr:col>36</xdr:col>
      <xdr:colOff>165100</xdr:colOff>
      <xdr:row>77</xdr:row>
      <xdr:rowOff>153158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5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169685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2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29688</xdr:rowOff>
    </xdr:from>
    <xdr:to>
      <xdr:col>55</xdr:col>
      <xdr:colOff>0</xdr:colOff>
      <xdr:row>97</xdr:row>
      <xdr:rowOff>53518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60338"/>
          <a:ext cx="838200" cy="2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29688</xdr:rowOff>
    </xdr:from>
    <xdr:to>
      <xdr:col>50</xdr:col>
      <xdr:colOff>114300</xdr:colOff>
      <xdr:row>97</xdr:row>
      <xdr:rowOff>80065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60338"/>
          <a:ext cx="889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72819</xdr:rowOff>
    </xdr:from>
    <xdr:to>
      <xdr:col>45</xdr:col>
      <xdr:colOff>177800</xdr:colOff>
      <xdr:row>97</xdr:row>
      <xdr:rowOff>80065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03469"/>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35680</xdr:rowOff>
    </xdr:from>
    <xdr:to>
      <xdr:col>41</xdr:col>
      <xdr:colOff>50800</xdr:colOff>
      <xdr:row>97</xdr:row>
      <xdr:rowOff>72819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66330"/>
          <a:ext cx="889000" cy="3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170438</xdr:rowOff>
    </xdr:from>
    <xdr:to>
      <xdr:col>36</xdr:col>
      <xdr:colOff>165100</xdr:colOff>
      <xdr:row>98</xdr:row>
      <xdr:rowOff>100588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91715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89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2718</xdr:rowOff>
    </xdr:from>
    <xdr:to>
      <xdr:col>55</xdr:col>
      <xdr:colOff>50800</xdr:colOff>
      <xdr:row>97</xdr:row>
      <xdr:rowOff>104318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25595</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150338</xdr:rowOff>
    </xdr:from>
    <xdr:to>
      <xdr:col>50</xdr:col>
      <xdr:colOff>165100</xdr:colOff>
      <xdr:row>97</xdr:row>
      <xdr:rowOff>80488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97015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38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29265</xdr:rowOff>
    </xdr:from>
    <xdr:to>
      <xdr:col>46</xdr:col>
      <xdr:colOff>38100</xdr:colOff>
      <xdr:row>97</xdr:row>
      <xdr:rowOff>130865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147392</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43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22019</xdr:rowOff>
    </xdr:from>
    <xdr:to>
      <xdr:col>41</xdr:col>
      <xdr:colOff>101600</xdr:colOff>
      <xdr:row>97</xdr:row>
      <xdr:rowOff>123619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5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140146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42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156330</xdr:rowOff>
    </xdr:from>
    <xdr:to>
      <xdr:col>36</xdr:col>
      <xdr:colOff>165100</xdr:colOff>
      <xdr:row>97</xdr:row>
      <xdr:rowOff>86480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103007</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39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32552</xdr:rowOff>
    </xdr:from>
    <xdr:to>
      <xdr:col>85</xdr:col>
      <xdr:colOff>127000</xdr:colOff>
      <xdr:row>37</xdr:row>
      <xdr:rowOff>89392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76202"/>
          <a:ext cx="838200" cy="5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86812</xdr:rowOff>
    </xdr:from>
    <xdr:to>
      <xdr:col>81</xdr:col>
      <xdr:colOff>50800</xdr:colOff>
      <xdr:row>37</xdr:row>
      <xdr:rowOff>89392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30462"/>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71104</xdr:rowOff>
    </xdr:from>
    <xdr:to>
      <xdr:col>76</xdr:col>
      <xdr:colOff>114300</xdr:colOff>
      <xdr:row>37</xdr:row>
      <xdr:rowOff>86812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14754"/>
          <a:ext cx="8890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11798</xdr:rowOff>
    </xdr:from>
    <xdr:to>
      <xdr:col>71</xdr:col>
      <xdr:colOff>177800</xdr:colOff>
      <xdr:row>37</xdr:row>
      <xdr:rowOff>71104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55448"/>
          <a:ext cx="889000" cy="5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61289</xdr:rowOff>
    </xdr:from>
    <xdr:to>
      <xdr:col>67</xdr:col>
      <xdr:colOff>101600</xdr:colOff>
      <xdr:row>36</xdr:row>
      <xdr:rowOff>162889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7966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153202</xdr:rowOff>
    </xdr:from>
    <xdr:to>
      <xdr:col>85</xdr:col>
      <xdr:colOff>177800</xdr:colOff>
      <xdr:row>37</xdr:row>
      <xdr:rowOff>83352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2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131629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0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38592</xdr:rowOff>
    </xdr:from>
    <xdr:to>
      <xdr:col>81</xdr:col>
      <xdr:colOff>101600</xdr:colOff>
      <xdr:row>37</xdr:row>
      <xdr:rowOff>140192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131318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36012</xdr:rowOff>
    </xdr:from>
    <xdr:to>
      <xdr:col>76</xdr:col>
      <xdr:colOff>165100</xdr:colOff>
      <xdr:row>37</xdr:row>
      <xdr:rowOff>137612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128739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7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20304</xdr:rowOff>
    </xdr:from>
    <xdr:to>
      <xdr:col>72</xdr:col>
      <xdr:colOff>38100</xdr:colOff>
      <xdr:row>37</xdr:row>
      <xdr:rowOff>121904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113031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5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132448</xdr:rowOff>
    </xdr:from>
    <xdr:to>
      <xdr:col>67</xdr:col>
      <xdr:colOff>101600</xdr:colOff>
      <xdr:row>37</xdr:row>
      <xdr:rowOff>62598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53725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126976</xdr:rowOff>
    </xdr:from>
    <xdr:to>
      <xdr:col>85</xdr:col>
      <xdr:colOff>127000</xdr:colOff>
      <xdr:row>54</xdr:row>
      <xdr:rowOff>128037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85276"/>
          <a:ext cx="8382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370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128037</xdr:rowOff>
    </xdr:from>
    <xdr:to>
      <xdr:col>81</xdr:col>
      <xdr:colOff>50800</xdr:colOff>
      <xdr:row>54</xdr:row>
      <xdr:rowOff>142109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386337"/>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121792</xdr:rowOff>
    </xdr:from>
    <xdr:to>
      <xdr:col>76</xdr:col>
      <xdr:colOff>114300</xdr:colOff>
      <xdr:row>54</xdr:row>
      <xdr:rowOff>142109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380092"/>
          <a:ext cx="889000" cy="2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121792</xdr:rowOff>
    </xdr:from>
    <xdr:to>
      <xdr:col>71</xdr:col>
      <xdr:colOff>177800</xdr:colOff>
      <xdr:row>56</xdr:row>
      <xdr:rowOff>91411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380092"/>
          <a:ext cx="889000" cy="3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76176</xdr:rowOff>
    </xdr:from>
    <xdr:to>
      <xdr:col>85</xdr:col>
      <xdr:colOff>177800</xdr:colOff>
      <xdr:row>55</xdr:row>
      <xdr:rowOff>6326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99053</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77237</xdr:rowOff>
    </xdr:from>
    <xdr:to>
      <xdr:col>81</xdr:col>
      <xdr:colOff>101600</xdr:colOff>
      <xdr:row>55</xdr:row>
      <xdr:rowOff>7387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3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23914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11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91309</xdr:rowOff>
    </xdr:from>
    <xdr:to>
      <xdr:col>76</xdr:col>
      <xdr:colOff>165100</xdr:colOff>
      <xdr:row>55</xdr:row>
      <xdr:rowOff>21459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3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37986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12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70992</xdr:rowOff>
    </xdr:from>
    <xdr:to>
      <xdr:col>72</xdr:col>
      <xdr:colOff>38100</xdr:colOff>
      <xdr:row>55</xdr:row>
      <xdr:rowOff>1142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3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17669</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10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40611</xdr:rowOff>
    </xdr:from>
    <xdr:to>
      <xdr:col>67</xdr:col>
      <xdr:colOff>101600</xdr:colOff>
      <xdr:row>56</xdr:row>
      <xdr:rowOff>142211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4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158738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1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57793</xdr:rowOff>
    </xdr:from>
    <xdr:to>
      <xdr:col>85</xdr:col>
      <xdr:colOff>127000</xdr:colOff>
      <xdr:row>73</xdr:row>
      <xdr:rowOff>99626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230743"/>
          <a:ext cx="838200" cy="38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99626</xdr:rowOff>
    </xdr:from>
    <xdr:to>
      <xdr:col>81</xdr:col>
      <xdr:colOff>50800</xdr:colOff>
      <xdr:row>78</xdr:row>
      <xdr:rowOff>106004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615476"/>
          <a:ext cx="889000" cy="86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85362</xdr:rowOff>
    </xdr:from>
    <xdr:to>
      <xdr:col>76</xdr:col>
      <xdr:colOff>114300</xdr:colOff>
      <xdr:row>78</xdr:row>
      <xdr:rowOff>106004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58462"/>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130350</xdr:rowOff>
    </xdr:from>
    <xdr:to>
      <xdr:col>71</xdr:col>
      <xdr:colOff>177800</xdr:colOff>
      <xdr:row>78</xdr:row>
      <xdr:rowOff>85362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32000"/>
          <a:ext cx="889000" cy="12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73561</xdr:rowOff>
    </xdr:from>
    <xdr:to>
      <xdr:col>67</xdr:col>
      <xdr:colOff>101600</xdr:colOff>
      <xdr:row>77</xdr:row>
      <xdr:rowOff>3711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20238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6993</xdr:rowOff>
    </xdr:from>
    <xdr:to>
      <xdr:col>85</xdr:col>
      <xdr:colOff>177800</xdr:colOff>
      <xdr:row>71</xdr:row>
      <xdr:rowOff>108593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17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131470</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13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48826</xdr:rowOff>
    </xdr:from>
    <xdr:to>
      <xdr:col>81</xdr:col>
      <xdr:colOff>101600</xdr:colOff>
      <xdr:row>73</xdr:row>
      <xdr:rowOff>150426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56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166953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33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55204</xdr:rowOff>
    </xdr:from>
    <xdr:to>
      <xdr:col>76</xdr:col>
      <xdr:colOff>165100</xdr:colOff>
      <xdr:row>78</xdr:row>
      <xdr:rowOff>156804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2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147931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2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34562</xdr:rowOff>
    </xdr:from>
    <xdr:to>
      <xdr:col>72</xdr:col>
      <xdr:colOff>38100</xdr:colOff>
      <xdr:row>78</xdr:row>
      <xdr:rowOff>136162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127289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79550</xdr:rowOff>
    </xdr:from>
    <xdr:to>
      <xdr:col>67</xdr:col>
      <xdr:colOff>101600</xdr:colOff>
      <xdr:row>78</xdr:row>
      <xdr:rowOff>9700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2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827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9562</xdr:rowOff>
    </xdr:from>
    <xdr:to>
      <xdr:col>85</xdr:col>
      <xdr:colOff>127000</xdr:colOff>
      <xdr:row>95</xdr:row>
      <xdr:rowOff>61606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297312"/>
          <a:ext cx="838200" cy="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3266</xdr:rowOff>
    </xdr:from>
    <xdr:to>
      <xdr:col>81</xdr:col>
      <xdr:colOff>50800</xdr:colOff>
      <xdr:row>95</xdr:row>
      <xdr:rowOff>9562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291016"/>
          <a:ext cx="889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3266</xdr:rowOff>
    </xdr:from>
    <xdr:to>
      <xdr:col>76</xdr:col>
      <xdr:colOff>114300</xdr:colOff>
      <xdr:row>95</xdr:row>
      <xdr:rowOff>6883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291016"/>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6883</xdr:rowOff>
    </xdr:from>
    <xdr:to>
      <xdr:col>71</xdr:col>
      <xdr:colOff>177800</xdr:colOff>
      <xdr:row>95</xdr:row>
      <xdr:rowOff>23397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294633"/>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164055</xdr:rowOff>
    </xdr:from>
    <xdr:to>
      <xdr:col>67</xdr:col>
      <xdr:colOff>101600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85332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10806</xdr:rowOff>
    </xdr:from>
    <xdr:to>
      <xdr:col>85</xdr:col>
      <xdr:colOff>177800</xdr:colOff>
      <xdr:row>95</xdr:row>
      <xdr:rowOff>112406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2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33683</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14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130212</xdr:rowOff>
    </xdr:from>
    <xdr:to>
      <xdr:col>81</xdr:col>
      <xdr:colOff>101600</xdr:colOff>
      <xdr:row>95</xdr:row>
      <xdr:rowOff>60362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76889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02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123916</xdr:rowOff>
    </xdr:from>
    <xdr:to>
      <xdr:col>76</xdr:col>
      <xdr:colOff>165100</xdr:colOff>
      <xdr:row>95</xdr:row>
      <xdr:rowOff>54066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4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70593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0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127533</xdr:rowOff>
    </xdr:from>
    <xdr:to>
      <xdr:col>72</xdr:col>
      <xdr:colOff>38100</xdr:colOff>
      <xdr:row>95</xdr:row>
      <xdr:rowOff>57683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4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74210</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0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144047</xdr:rowOff>
    </xdr:from>
    <xdr:to>
      <xdr:col>67</xdr:col>
      <xdr:colOff>101600</xdr:colOff>
      <xdr:row>95</xdr:row>
      <xdr:rowOff>74197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90724</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03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79664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令和５年度８月豪雨災害にかかる災害復旧</a:t>
          </a:r>
          <a:r>
            <a:rPr kumimoji="1" lang="ja-JP" altLang="ja-JP" sz="1100" b="0" i="0" baseline="0">
              <a:solidFill>
                <a:schemeClr val="dk1"/>
              </a:solidFill>
              <a:effectLst/>
              <a:latin typeface="+mn-lt"/>
              <a:ea typeface="+mn-ea"/>
              <a:cs typeface="+mn-cs"/>
            </a:rPr>
            <a:t>費</a:t>
          </a:r>
          <a:r>
            <a:rPr kumimoji="1" lang="ja-JP" altLang="en-US" sz="1100" b="0" i="0" baseline="0">
              <a:solidFill>
                <a:schemeClr val="dk1"/>
              </a:solidFill>
              <a:effectLst/>
              <a:latin typeface="+mn-lt"/>
              <a:ea typeface="+mn-ea"/>
              <a:cs typeface="+mn-cs"/>
            </a:rPr>
            <a:t>が多額となり、住民１人当たり歳出が類似団体で最大となった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その他の項目でも、大型建設事業の実施により類似団体を上回っている。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今後についても、学校施設、町立病院の整備等に多額の費用が要することが予想されるため、</a:t>
          </a:r>
          <a:r>
            <a:rPr kumimoji="1" lang="ja-JP" altLang="en-US" sz="1100" b="0" i="0" baseline="0">
              <a:solidFill>
                <a:schemeClr val="dk1"/>
              </a:solidFill>
              <a:effectLst/>
              <a:latin typeface="+mn-lt"/>
              <a:ea typeface="+mn-ea"/>
              <a:cs typeface="+mn-cs"/>
            </a:rPr>
            <a:t>公共施設等総合管理計画や</a:t>
          </a:r>
          <a:r>
            <a:rPr kumimoji="1" lang="ja-JP" altLang="ja-JP" sz="1100" b="0" i="0" baseline="0">
              <a:solidFill>
                <a:schemeClr val="dk1"/>
              </a:solidFill>
              <a:effectLst/>
              <a:latin typeface="+mn-lt"/>
              <a:ea typeface="+mn-ea"/>
              <a:cs typeface="+mn-cs"/>
            </a:rPr>
            <a:t>公共施設個別計画</a:t>
          </a:r>
          <a:r>
            <a:rPr kumimoji="1" lang="ja-JP" altLang="en-US" sz="1100" b="0" i="0" baseline="0">
              <a:solidFill>
                <a:schemeClr val="dk1"/>
              </a:solidFill>
              <a:effectLst/>
              <a:latin typeface="+mn-lt"/>
              <a:ea typeface="+mn-ea"/>
              <a:cs typeface="+mn-cs"/>
            </a:rPr>
            <a:t>、学校施設長寿命化</a:t>
          </a:r>
          <a:r>
            <a:rPr kumimoji="1" lang="ja-JP" altLang="ja-JP" sz="1100" b="0" i="0" baseline="0">
              <a:solidFill>
                <a:schemeClr val="dk1"/>
              </a:solidFill>
              <a:effectLst/>
              <a:latin typeface="+mn-lt"/>
              <a:ea typeface="+mn-ea"/>
              <a:cs typeface="+mn-cs"/>
            </a:rPr>
            <a:t>計画による長期的な管理計画を立て、</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老朽化施設や類似施設の抜本的な施設のあり方について、統廃合や民間への委譲等</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検討するとともに、指定管理者制度による施設管理における運営管理の適正化を徹底し、</a:t>
          </a:r>
          <a:r>
            <a:rPr kumimoji="1" lang="ja-JP" altLang="en-US" sz="1100" b="0" i="0" baseline="0">
              <a:solidFill>
                <a:schemeClr val="dk1"/>
              </a:solidFill>
              <a:effectLst/>
              <a:latin typeface="+mn-lt"/>
              <a:ea typeface="+mn-ea"/>
              <a:cs typeface="+mn-cs"/>
            </a:rPr>
            <a:t>経費の削減</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図る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財政調整基金については、中期的な見通しのもとに、決算剰余金を中心に積み立てるとともに特定目的基金への積み替えや、最低水準の取り崩しに努めている。令和</a:t>
          </a:r>
          <a:r>
            <a:rPr kumimoji="1" lang="ja-JP" altLang="en-US" sz="1050" b="0" i="0" baseline="0">
              <a:solidFill>
                <a:schemeClr val="dk1"/>
              </a:solidFill>
              <a:effectLst/>
              <a:latin typeface="+mn-lt"/>
              <a:ea typeface="+mn-ea"/>
              <a:cs typeface="+mn-cs"/>
            </a:rPr>
            <a:t>６</a:t>
          </a:r>
          <a:r>
            <a:rPr kumimoji="1" lang="ja-JP" altLang="ja-JP" sz="1050" b="0" i="0" baseline="0">
              <a:solidFill>
                <a:schemeClr val="dk1"/>
              </a:solidFill>
              <a:effectLst/>
              <a:latin typeface="+mn-lt"/>
              <a:ea typeface="+mn-ea"/>
              <a:cs typeface="+mn-cs"/>
            </a:rPr>
            <a:t>年度は歳計剰余金積立と利子積立により</a:t>
          </a:r>
          <a:r>
            <a:rPr kumimoji="1" lang="ja-JP" altLang="en-US" sz="1050" b="0" i="0" baseline="0">
              <a:solidFill>
                <a:schemeClr val="dk1"/>
              </a:solidFill>
              <a:effectLst/>
              <a:latin typeface="+mn-lt"/>
              <a:ea typeface="+mn-ea"/>
              <a:cs typeface="+mn-cs"/>
            </a:rPr>
            <a:t>２．３</a:t>
          </a:r>
          <a:r>
            <a:rPr kumimoji="1" lang="ja-JP" altLang="ja-JP" sz="1050" b="0" i="0" baseline="0">
              <a:solidFill>
                <a:schemeClr val="dk1"/>
              </a:solidFill>
              <a:effectLst/>
              <a:latin typeface="+mn-lt"/>
              <a:ea typeface="+mn-ea"/>
              <a:cs typeface="+mn-cs"/>
            </a:rPr>
            <a:t>億円を積立てたものの、大規模事業や災害復旧により</a:t>
          </a:r>
          <a:r>
            <a:rPr kumimoji="1" lang="ja-JP" altLang="en-US" sz="1050" b="0" i="0" baseline="0">
              <a:solidFill>
                <a:schemeClr val="dk1"/>
              </a:solidFill>
              <a:effectLst/>
              <a:latin typeface="+mn-lt"/>
              <a:ea typeface="+mn-ea"/>
              <a:cs typeface="+mn-cs"/>
            </a:rPr>
            <a:t>７．０</a:t>
          </a:r>
          <a:r>
            <a:rPr kumimoji="1" lang="ja-JP" altLang="ja-JP" sz="1050" b="0" i="0" baseline="0">
              <a:solidFill>
                <a:schemeClr val="dk1"/>
              </a:solidFill>
              <a:effectLst/>
              <a:latin typeface="+mn-lt"/>
              <a:ea typeface="+mn-ea"/>
              <a:cs typeface="+mn-cs"/>
            </a:rPr>
            <a:t>億円取り崩したため、決算時の標準財政規模比は４</a:t>
          </a:r>
          <a:r>
            <a:rPr kumimoji="1" lang="ja-JP" altLang="en-US" sz="1050" b="0" i="0" baseline="0">
              <a:solidFill>
                <a:schemeClr val="dk1"/>
              </a:solidFill>
              <a:effectLst/>
              <a:latin typeface="+mn-lt"/>
              <a:ea typeface="+mn-ea"/>
              <a:cs typeface="+mn-cs"/>
            </a:rPr>
            <a:t>１．３</a:t>
          </a:r>
          <a:r>
            <a:rPr kumimoji="1" lang="ja-JP" altLang="ja-JP" sz="1050" b="0" i="0" baseline="0">
              <a:solidFill>
                <a:schemeClr val="dk1"/>
              </a:solidFill>
              <a:effectLst/>
              <a:latin typeface="+mn-lt"/>
              <a:ea typeface="+mn-ea"/>
              <a:cs typeface="+mn-cs"/>
            </a:rPr>
            <a:t>％となった。</a:t>
          </a:r>
          <a:endParaRPr lang="ja-JP" altLang="ja-JP" sz="1050">
            <a:effectLst/>
          </a:endParaRPr>
        </a:p>
        <a:p>
          <a:pPr eaLnBrk="1" fontAlgn="auto" latinLnBrk="0" hangingPunct="1"/>
          <a:r>
            <a:rPr lang="ja-JP" altLang="ja-JP" sz="1050" b="0" i="0" baseline="0">
              <a:solidFill>
                <a:schemeClr val="dk1"/>
              </a:solidFill>
              <a:effectLst/>
              <a:latin typeface="+mn-lt"/>
              <a:ea typeface="+mn-ea"/>
              <a:cs typeface="+mn-cs"/>
            </a:rPr>
            <a:t>　今後、大規模な自然災害や感染症対策等の非常時の備えとして財源確保が必要なため、現在の基金依存の体質を脱却し</a:t>
          </a:r>
          <a:r>
            <a:rPr lang="ja-JP" altLang="en-US" sz="1050" b="0" i="0" baseline="0">
              <a:solidFill>
                <a:schemeClr val="dk1"/>
              </a:solidFill>
              <a:effectLst/>
              <a:latin typeface="+mn-lt"/>
              <a:ea typeface="+mn-ea"/>
              <a:cs typeface="+mn-cs"/>
            </a:rPr>
            <a:t>財</a:t>
          </a:r>
          <a:r>
            <a:rPr lang="ja-JP" altLang="ja-JP" sz="1050" b="0" i="0" baseline="0">
              <a:solidFill>
                <a:schemeClr val="dk1"/>
              </a:solidFill>
              <a:effectLst/>
              <a:latin typeface="+mn-lt"/>
              <a:ea typeface="+mn-ea"/>
              <a:cs typeface="+mn-cs"/>
            </a:rPr>
            <a:t>政調整基金への積立・確保が必要となっている。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平成１９年度の算定開始以来、各会計とも赤字額は発生していないが、今後においても健全な財政運営が求められる。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の特別会計の運営においては、人口の減少および高齢化により、国民健康保険や介護保険等保険給付費が増大することにより、特別会計の財政が逼迫することが目に見えており、保険給付費の抑制につながる施策として「健康づくりの推進」</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取組んでいる。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15688781</v>
      </c>
      <c r="BO4" s="436"/>
      <c r="BP4" s="436"/>
      <c r="BQ4" s="436"/>
      <c r="BR4" s="436"/>
      <c r="BS4" s="436"/>
      <c r="BT4" s="436"/>
      <c r="BU4" s="437"/>
      <c r="BV4" s="435">
        <v>13635641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v>
      </c>
      <c r="CU4" s="576"/>
      <c r="CV4" s="576"/>
      <c r="CW4" s="576"/>
      <c r="CX4" s="576"/>
      <c r="CY4" s="576"/>
      <c r="CZ4" s="576"/>
      <c r="DA4" s="577"/>
      <c r="DB4" s="575">
        <v>5.7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14737864</v>
      </c>
      <c r="BO5" s="407"/>
      <c r="BP5" s="407"/>
      <c r="BQ5" s="407"/>
      <c r="BR5" s="407"/>
      <c r="BS5" s="407"/>
      <c r="BT5" s="407"/>
      <c r="BU5" s="408"/>
      <c r="BV5" s="406">
        <v>12751055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v>
      </c>
      <c r="CU5" s="404"/>
      <c r="CV5" s="404"/>
      <c r="CW5" s="404"/>
      <c r="CX5" s="404"/>
      <c r="CY5" s="404"/>
      <c r="CZ5" s="404"/>
      <c r="DA5" s="405"/>
      <c r="DB5" s="403">
        <v>86.4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950917</v>
      </c>
      <c r="BO6" s="407"/>
      <c r="BP6" s="407"/>
      <c r="BQ6" s="407"/>
      <c r="BR6" s="407"/>
      <c r="BS6" s="407"/>
      <c r="BT6" s="407"/>
      <c r="BU6" s="408"/>
      <c r="BV6" s="406">
        <v>884586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88.2</v>
      </c>
      <c r="CU6" s="550"/>
      <c r="CV6" s="550"/>
      <c r="CW6" s="550"/>
      <c r="CX6" s="550"/>
      <c r="CY6" s="550"/>
      <c r="CZ6" s="550"/>
      <c r="DA6" s="551"/>
      <c r="DB6" s="549">
        <v>86.8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132201</v>
      </c>
      <c r="BO7" s="407"/>
      <c r="BP7" s="407"/>
      <c r="BQ7" s="407"/>
      <c r="BR7" s="407"/>
      <c r="BS7" s="407"/>
      <c r="BT7" s="407"/>
      <c r="BU7" s="408"/>
      <c r="BV7" s="406">
        <v>461795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7450042</v>
      </c>
      <c r="CU7" s="407"/>
      <c r="CV7" s="407"/>
      <c r="CW7" s="407"/>
      <c r="CX7" s="407"/>
      <c r="CY7" s="407"/>
      <c r="CZ7" s="407"/>
      <c r="DA7" s="408"/>
      <c r="DB7" s="406">
        <v>7457087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818716</v>
      </c>
      <c r="BO8" s="407"/>
      <c r="BP8" s="407"/>
      <c r="BQ8" s="407"/>
      <c r="BR8" s="407"/>
      <c r="BS8" s="407"/>
      <c r="BT8" s="407"/>
      <c r="BU8" s="408"/>
      <c r="BV8" s="406">
        <v>422791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v>
      </c>
      <c r="CU8" s="510"/>
      <c r="CV8" s="510"/>
      <c r="CW8" s="510"/>
      <c r="CX8" s="510"/>
      <c r="CY8" s="510"/>
      <c r="CZ8" s="510"/>
      <c r="DA8" s="511"/>
      <c r="DB8" s="509">
        <v>0.28999999999999998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12062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395925</v>
      </c>
      <c r="BO9" s="407"/>
      <c r="BP9" s="407"/>
      <c r="BQ9" s="407"/>
      <c r="BR9" s="407"/>
      <c r="BS9" s="407"/>
      <c r="BT9" s="407"/>
      <c r="BU9" s="408"/>
      <c r="BV9" s="406">
        <v>-113303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14.5</v>
      </c>
      <c r="CU9" s="404"/>
      <c r="CV9" s="404"/>
      <c r="CW9" s="404"/>
      <c r="CX9" s="404"/>
      <c r="CY9" s="404"/>
      <c r="CZ9" s="404"/>
      <c r="DA9" s="405"/>
      <c r="DB9" s="403">
        <v>16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12847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26985</v>
      </c>
      <c r="BO10" s="407"/>
      <c r="BP10" s="407"/>
      <c r="BQ10" s="407"/>
      <c r="BR10" s="407"/>
      <c r="BS10" s="407"/>
      <c r="BT10" s="407"/>
      <c r="BU10" s="408"/>
      <c r="BV10" s="406">
        <v>21605</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2200</v>
      </c>
      <c r="BO11" s="407"/>
      <c r="BP11" s="407"/>
      <c r="BQ11" s="407"/>
      <c r="BR11" s="407"/>
      <c r="BS11" s="407"/>
      <c r="BT11" s="407"/>
      <c r="BU11" s="408"/>
      <c r="BV11" s="406">
        <v>2244</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12017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700000</v>
      </c>
      <c r="BO12" s="407"/>
      <c r="BP12" s="407"/>
      <c r="BQ12" s="407"/>
      <c r="BR12" s="407"/>
      <c r="BS12" s="407"/>
      <c r="BT12" s="407"/>
      <c r="BU12" s="408"/>
      <c r="BV12" s="406">
        <v>950000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11855</v>
      </c>
      <c r="S13" s="494"/>
      <c r="T13" s="494"/>
      <c r="U13" s="494"/>
      <c r="V13" s="495"/>
      <c r="W13" s="496" t="s">
        <v>131</v>
      </c>
      <c r="X13" s="392"/>
      <c r="Y13" s="392"/>
      <c r="Z13" s="392"/>
      <c r="AA13" s="392"/>
      <c r="AB13" s="393"/>
      <c r="AC13" s="359">
        <v>826</v>
      </c>
      <c r="AD13" s="360"/>
      <c r="AE13" s="360"/>
      <c r="AF13" s="360"/>
      <c r="AG13" s="361"/>
      <c r="AH13" s="359">
        <v>1044</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-274890</v>
      </c>
      <c r="BO13" s="407"/>
      <c r="BP13" s="407"/>
      <c r="BQ13" s="407"/>
      <c r="BR13" s="407"/>
      <c r="BS13" s="407"/>
      <c r="BT13" s="407"/>
      <c r="BU13" s="408"/>
      <c r="BV13" s="406">
        <v>-1039454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12.5</v>
      </c>
      <c r="CU13" s="404"/>
      <c r="CV13" s="404"/>
      <c r="CW13" s="404"/>
      <c r="CX13" s="404"/>
      <c r="CY13" s="404"/>
      <c r="CZ13" s="404"/>
      <c r="DA13" s="405"/>
      <c r="DB13" s="403">
        <v>12.1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12265</v>
      </c>
      <c r="S14" s="494"/>
      <c r="T14" s="494"/>
      <c r="U14" s="494"/>
      <c r="V14" s="495"/>
      <c r="W14" s="497"/>
      <c r="X14" s="395"/>
      <c r="Y14" s="395"/>
      <c r="Z14" s="395"/>
      <c r="AA14" s="395"/>
      <c r="AB14" s="396"/>
      <c r="AC14" s="486">
        <v>14.1</v>
      </c>
      <c r="AD14" s="487"/>
      <c r="AE14" s="487"/>
      <c r="AF14" s="487"/>
      <c r="AG14" s="488"/>
      <c r="AH14" s="486">
        <v>16.7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39</v>
      </c>
      <c r="CU14" s="504"/>
      <c r="CV14" s="504"/>
      <c r="CW14" s="504"/>
      <c r="CX14" s="504"/>
      <c r="CY14" s="504"/>
      <c r="CZ14" s="504"/>
      <c r="DA14" s="505"/>
      <c r="DB14" s="503">
        <v>43.3</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12116</v>
      </c>
      <c r="S15" s="494"/>
      <c r="T15" s="494"/>
      <c r="U15" s="494"/>
      <c r="V15" s="495"/>
      <c r="W15" s="496" t="s">
        <v>137</v>
      </c>
      <c r="X15" s="392"/>
      <c r="Y15" s="392"/>
      <c r="Z15" s="392"/>
      <c r="AA15" s="392"/>
      <c r="AB15" s="393"/>
      <c r="AC15" s="359">
        <v>1462</v>
      </c>
      <c r="AD15" s="360"/>
      <c r="AE15" s="360"/>
      <c r="AF15" s="360"/>
      <c r="AG15" s="361"/>
      <c r="AH15" s="359">
        <v>1549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2099601</v>
      </c>
      <c r="BO15" s="436"/>
      <c r="BP15" s="436"/>
      <c r="BQ15" s="436"/>
      <c r="BR15" s="436"/>
      <c r="BS15" s="436"/>
      <c r="BT15" s="436"/>
      <c r="BU15" s="437"/>
      <c r="BV15" s="435">
        <v>2040235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24.9</v>
      </c>
      <c r="AD16" s="487"/>
      <c r="AE16" s="487"/>
      <c r="AF16" s="487"/>
      <c r="AG16" s="488"/>
      <c r="AH16" s="486">
        <v>24.8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6906668</v>
      </c>
      <c r="BO16" s="407"/>
      <c r="BP16" s="407"/>
      <c r="BQ16" s="407"/>
      <c r="BR16" s="407"/>
      <c r="BS16" s="407"/>
      <c r="BT16" s="407"/>
      <c r="BU16" s="408"/>
      <c r="BV16" s="406">
        <v>6887678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3584</v>
      </c>
      <c r="AD17" s="360"/>
      <c r="AE17" s="360"/>
      <c r="AF17" s="360"/>
      <c r="AG17" s="361"/>
      <c r="AH17" s="359">
        <v>3665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2643098</v>
      </c>
      <c r="BO17" s="407"/>
      <c r="BP17" s="407"/>
      <c r="BQ17" s="407"/>
      <c r="BR17" s="407"/>
      <c r="BS17" s="407"/>
      <c r="BT17" s="407"/>
      <c r="BU17" s="408"/>
      <c r="BV17" s="406">
        <v>2574241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419.68</v>
      </c>
      <c r="M18" s="459"/>
      <c r="N18" s="459"/>
      <c r="O18" s="459"/>
      <c r="P18" s="459"/>
      <c r="Q18" s="459"/>
      <c r="R18" s="460"/>
      <c r="S18" s="460"/>
      <c r="T18" s="460"/>
      <c r="U18" s="460"/>
      <c r="V18" s="461"/>
      <c r="W18" s="477"/>
      <c r="X18" s="478"/>
      <c r="Y18" s="478"/>
      <c r="Z18" s="478"/>
      <c r="AA18" s="478"/>
      <c r="AB18" s="502"/>
      <c r="AC18" s="376">
        <v>61</v>
      </c>
      <c r="AD18" s="377"/>
      <c r="AE18" s="377"/>
      <c r="AF18" s="377"/>
      <c r="AG18" s="462"/>
      <c r="AH18" s="376">
        <v>58.6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6649064</v>
      </c>
      <c r="BO18" s="407"/>
      <c r="BP18" s="407"/>
      <c r="BQ18" s="407"/>
      <c r="BR18" s="407"/>
      <c r="BS18" s="407"/>
      <c r="BT18" s="407"/>
      <c r="BU18" s="408"/>
      <c r="BV18" s="406">
        <v>6483502</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10479443</v>
      </c>
      <c r="BO19" s="407"/>
      <c r="BP19" s="407"/>
      <c r="BQ19" s="407"/>
      <c r="BR19" s="407"/>
      <c r="BS19" s="407"/>
      <c r="BT19" s="407"/>
      <c r="BU19" s="408"/>
      <c r="BV19" s="406">
        <v>10576364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4643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10739351</v>
      </c>
      <c r="BO22" s="436"/>
      <c r="BP22" s="436"/>
      <c r="BQ22" s="436"/>
      <c r="BR22" s="436"/>
      <c r="BS22" s="436"/>
      <c r="BT22" s="436"/>
      <c r="BU22" s="437"/>
      <c r="BV22" s="435">
        <v>10065212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9934368</v>
      </c>
      <c r="BO23" s="407"/>
      <c r="BP23" s="407"/>
      <c r="BQ23" s="407"/>
      <c r="BR23" s="407"/>
      <c r="BS23" s="407"/>
      <c r="BT23" s="407"/>
      <c r="BU23" s="408"/>
      <c r="BV23" s="406">
        <v>9595135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7450</v>
      </c>
      <c r="R24" s="360"/>
      <c r="S24" s="360"/>
      <c r="T24" s="360"/>
      <c r="U24" s="360"/>
      <c r="V24" s="361"/>
      <c r="W24" s="449"/>
      <c r="X24" s="386"/>
      <c r="Y24" s="387"/>
      <c r="Z24" s="362" t="s">
        <v>162</v>
      </c>
      <c r="AA24" s="363"/>
      <c r="AB24" s="363"/>
      <c r="AC24" s="363"/>
      <c r="AD24" s="363"/>
      <c r="AE24" s="363"/>
      <c r="AF24" s="363"/>
      <c r="AG24" s="364"/>
      <c r="AH24" s="359">
        <v>184</v>
      </c>
      <c r="AI24" s="360"/>
      <c r="AJ24" s="360"/>
      <c r="AK24" s="360"/>
      <c r="AL24" s="361"/>
      <c r="AM24" s="359">
        <v>545192</v>
      </c>
      <c r="AN24" s="360"/>
      <c r="AO24" s="360"/>
      <c r="AP24" s="360"/>
      <c r="AQ24" s="360"/>
      <c r="AR24" s="361"/>
      <c r="AS24" s="359">
        <v>2963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7385923</v>
      </c>
      <c r="BO24" s="407"/>
      <c r="BP24" s="407"/>
      <c r="BQ24" s="407"/>
      <c r="BR24" s="407"/>
      <c r="BS24" s="407"/>
      <c r="BT24" s="407"/>
      <c r="BU24" s="408"/>
      <c r="BV24" s="406">
        <v>6318778</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6050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2920147</v>
      </c>
      <c r="BO25" s="436"/>
      <c r="BP25" s="436"/>
      <c r="BQ25" s="436"/>
      <c r="BR25" s="436"/>
      <c r="BS25" s="436"/>
      <c r="BT25" s="436"/>
      <c r="BU25" s="437"/>
      <c r="BV25" s="435">
        <v>4246641</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5650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11428</v>
      </c>
      <c r="AN26" s="360"/>
      <c r="AO26" s="360"/>
      <c r="AP26" s="360"/>
      <c r="AQ26" s="360"/>
      <c r="AR26" s="361"/>
      <c r="AS26" s="359">
        <v>2857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3180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15365</v>
      </c>
      <c r="AN27" s="360"/>
      <c r="AO27" s="360"/>
      <c r="AP27" s="360"/>
      <c r="AQ27" s="360"/>
      <c r="AR27" s="361"/>
      <c r="AS27" s="359">
        <v>3073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2640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3076497</v>
      </c>
      <c r="BO28" s="436"/>
      <c r="BP28" s="436"/>
      <c r="BQ28" s="436"/>
      <c r="BR28" s="436"/>
      <c r="BS28" s="436"/>
      <c r="BT28" s="436"/>
      <c r="BU28" s="437"/>
      <c r="BV28" s="435">
        <v>3544512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13</v>
      </c>
      <c r="M29" s="360"/>
      <c r="N29" s="360"/>
      <c r="O29" s="360"/>
      <c r="P29" s="361"/>
      <c r="Q29" s="359">
        <v>2440</v>
      </c>
      <c r="R29" s="360"/>
      <c r="S29" s="360"/>
      <c r="T29" s="360"/>
      <c r="U29" s="360"/>
      <c r="V29" s="361"/>
      <c r="W29" s="450"/>
      <c r="X29" s="451"/>
      <c r="Y29" s="452"/>
      <c r="Z29" s="362" t="s">
        <v>177</v>
      </c>
      <c r="AA29" s="363"/>
      <c r="AB29" s="363"/>
      <c r="AC29" s="363"/>
      <c r="AD29" s="363"/>
      <c r="AE29" s="363"/>
      <c r="AF29" s="363"/>
      <c r="AG29" s="364"/>
      <c r="AH29" s="359">
        <v>189</v>
      </c>
      <c r="AI29" s="360"/>
      <c r="AJ29" s="360"/>
      <c r="AK29" s="360"/>
      <c r="AL29" s="361"/>
      <c r="AM29" s="359">
        <v>560557</v>
      </c>
      <c r="AN29" s="360"/>
      <c r="AO29" s="360"/>
      <c r="AP29" s="360"/>
      <c r="AQ29" s="360"/>
      <c r="AR29" s="361"/>
      <c r="AS29" s="359">
        <v>2966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996727</v>
      </c>
      <c r="BO29" s="407"/>
      <c r="BP29" s="407"/>
      <c r="BQ29" s="407"/>
      <c r="BR29" s="407"/>
      <c r="BS29" s="407"/>
      <c r="BT29" s="407"/>
      <c r="BU29" s="408"/>
      <c r="BV29" s="406">
        <v>1188272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2888148</v>
      </c>
      <c r="BO30" s="441"/>
      <c r="BP30" s="441"/>
      <c r="BQ30" s="441"/>
      <c r="BR30" s="441"/>
      <c r="BS30" s="441"/>
      <c r="BT30" s="441"/>
      <c r="BU30" s="442"/>
      <c r="BV30" s="440">
        <v>3100766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国民健康保険病院事業会計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岡山県市町村総合事務組合一般会計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21</v>
      </c>
      <c r="CP34" s="354"/>
      <c r="CQ34" s="355" t="str">
        <f>IF('各会計、関係団体の財政状況及び健全化判断比率'!BS7="","",'各会計、関係団体の財政状況及び健全化判断比率'!BS7)</f>
        <v>鏡野町振興公社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津山・富線共同バス運行事業特別会計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国民健康保険特別会計（直診勘定）</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岡山県市町村総合事務組合貸付金特別会計</v>
      </c>
      <c r="BZ35" s="355"/>
      <c r="CA35" s="355"/>
      <c r="CB35" s="355"/>
      <c r="CC35" s="355"/>
      <c r="CD35" s="355"/>
      <c r="CE35" s="355"/>
      <c r="CF35" s="355"/>
      <c r="CG35" s="355"/>
      <c r="CH35" s="355"/>
      <c r="CI35" s="355"/>
      <c r="CJ35" s="355"/>
      <c r="CK35" s="355"/>
      <c r="CL35" s="355"/>
      <c r="CM35" s="355"/>
      <c r="CN35" s="163"/>
      <c r="CO35" s="354">
        <f t="shared" ref="CO35:CO43" si="3">IF(CQ35="","",CO34+1)</f>
        <v>22</v>
      </c>
      <c r="CP35" s="354"/>
      <c r="CQ35" s="355" t="str">
        <f>IF('各会計、関係団体の財政状況及び健全化判断比率'!BS8="","",'各会計、関係団体の財政状況及び健全化判断比率'!BS8)</f>
        <v>夢アグリ鏡野</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奨学会特別会計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介護保険特別会計（事業勘定）</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岡山県市町村総合事務組合拠出金事業特別会計</v>
      </c>
      <c r="BZ36" s="355"/>
      <c r="CA36" s="355"/>
      <c r="CB36" s="355"/>
      <c r="CC36" s="355"/>
      <c r="CD36" s="355"/>
      <c r="CE36" s="355"/>
      <c r="CF36" s="355"/>
      <c r="CG36" s="355"/>
      <c r="CH36" s="355"/>
      <c r="CI36" s="355"/>
      <c r="CJ36" s="355"/>
      <c r="CK36" s="355"/>
      <c r="CL36" s="355"/>
      <c r="CM36" s="355"/>
      <c r="CN36" s="163"/>
      <c r="CO36" s="354">
        <f t="shared" si="3"/>
        <v>23</v>
      </c>
      <c r="CP36" s="354"/>
      <c r="CQ36" s="355" t="str">
        <f>IF('各会計、関係団体の財政状況及び健全化判断比率'!BS9="","",'各会計、関係団体の財政状況及び健全化判断比率'!BS9)</f>
        <v>花美人の里</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岡山県後期高齢者医療広域連合一般会計</v>
      </c>
      <c r="BZ37" s="355"/>
      <c r="CA37" s="355"/>
      <c r="CB37" s="355"/>
      <c r="CC37" s="355"/>
      <c r="CD37" s="355"/>
      <c r="CE37" s="355"/>
      <c r="CF37" s="355"/>
      <c r="CG37" s="355"/>
      <c r="CH37" s="355"/>
      <c r="CI37" s="355"/>
      <c r="CJ37" s="355"/>
      <c r="CK37" s="355"/>
      <c r="CL37" s="355"/>
      <c r="CM37" s="355"/>
      <c r="CN37" s="163"/>
      <c r="CO37" s="354">
        <f t="shared" si="3"/>
        <v>24</v>
      </c>
      <c r="CP37" s="354"/>
      <c r="CQ37" s="355" t="str">
        <f>IF('各会計、関係団体の財政状況及び健全化判断比率'!BS10="","",'各会計、関係団体の財政状況及び健全化判断比率'!BS10)</f>
        <v>上齋原振興公社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岡山県後期高齢者医療広域連合後期高齢者医療特別会計</v>
      </c>
      <c r="BZ38" s="355"/>
      <c r="CA38" s="355"/>
      <c r="CB38" s="355"/>
      <c r="CC38" s="355"/>
      <c r="CD38" s="355"/>
      <c r="CE38" s="355"/>
      <c r="CF38" s="355"/>
      <c r="CG38" s="355"/>
      <c r="CH38" s="355"/>
      <c r="CI38" s="355"/>
      <c r="CJ38" s="355"/>
      <c r="CK38" s="355"/>
      <c r="CL38" s="355"/>
      <c r="CM38" s="355"/>
      <c r="CN38" s="163"/>
      <c r="CO38" s="354">
        <f t="shared" si="3"/>
        <v>25</v>
      </c>
      <c r="CP38" s="354"/>
      <c r="CQ38" s="355" t="str">
        <f>IF('各会計、関係団体の財政状況及び健全化判断比率'!BS11="","",'各会計、関係団体の財政状況及び健全化判断比率'!BS11)</f>
        <v>人形峠原子力産業</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岡山県市町村税整理組合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岡山県広域水道企業団</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津山広域事務組合　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19</v>
      </c>
      <c r="BX42" s="354"/>
      <c r="BY42" s="355" t="str">
        <f>IF('各会計、関係団体の財政状況及び健全化判断比率'!B76="","",'各会計、関係団体の財政状況及び健全化判断比率'!B76)</f>
        <v>津山広域事務組合　ふるさと振興事業特別会計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20</v>
      </c>
      <c r="BX43" s="354"/>
      <c r="BY43" s="355" t="str">
        <f>IF('各会計、関係団体の財政状況及び健全化判断比率'!B77="","",'各会計、関係団体の財政状況及び健全化判断比率'!B77)</f>
        <v>津山圏域資源循環施設組合　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T87prauBqmWEL4bf3Z5fUwc27idQ3o1FYKGxDtPYrIPYfixfbhLtObWol72qIW4F/YTGZg2uMhJkBCBmCmNPow==" saltValue="aMgQA6h3aZ76/al8vOlW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538</v>
      </c>
      <c r="D34" s="1136"/>
      <c r="E34" s="1137"/>
      <c r="F34" s="32">
        <v>23.72</v>
      </c>
      <c r="G34" s="33">
        <v>22.8</v>
      </c>
      <c r="H34" s="33">
        <v>23.2</v>
      </c>
      <c r="I34" s="33">
        <v>22.94</v>
      </c>
      <c r="J34" s="34">
        <v>20.09</v>
      </c>
      <c r="K34" s="22"/>
      <c r="L34" s="22"/>
      <c r="M34" s="22"/>
      <c r="N34" s="22"/>
      <c r="O34" s="22"/>
      <c r="P34" s="22"/>
    </row>
    <row r="35" spans="1:16" ht="39" customHeight="1" x14ac:dyDescent="0.2">
      <c r="A35" s="22"/>
      <c r="B35" s="35"/>
      <c r="C35" s="1132" t="s">
        <v>539</v>
      </c>
      <c r="D35" s="1132"/>
      <c r="E35" s="1133"/>
      <c r="F35" s="36">
        <v>11.11</v>
      </c>
      <c r="G35" s="37">
        <v>8.3699999999999992</v>
      </c>
      <c r="H35" s="37">
        <v>7.04</v>
      </c>
      <c r="I35" s="37">
        <v>5.43</v>
      </c>
      <c r="J35" s="38">
        <v>10.71</v>
      </c>
      <c r="K35" s="22"/>
      <c r="L35" s="22"/>
      <c r="M35" s="22"/>
      <c r="N35" s="22"/>
      <c r="O35" s="22"/>
      <c r="P35" s="22"/>
    </row>
    <row r="36" spans="1:16" ht="39" customHeight="1" x14ac:dyDescent="0.2">
      <c r="A36" s="22"/>
      <c r="B36" s="35"/>
      <c r="C36" s="1132" t="s">
        <v>540</v>
      </c>
      <c r="D36" s="1132"/>
      <c r="E36" s="1133"/>
      <c r="F36" s="36">
        <v>4.9800000000000004</v>
      </c>
      <c r="G36" s="37">
        <v>5.32</v>
      </c>
      <c r="H36" s="37">
        <v>6.07</v>
      </c>
      <c r="I36" s="37">
        <v>6.41</v>
      </c>
      <c r="J36" s="38">
        <v>6.38</v>
      </c>
      <c r="K36" s="22"/>
      <c r="L36" s="22"/>
      <c r="M36" s="22"/>
      <c r="N36" s="22"/>
      <c r="O36" s="22"/>
      <c r="P36" s="22"/>
    </row>
    <row r="37" spans="1:16" ht="39" customHeight="1" x14ac:dyDescent="0.2">
      <c r="A37" s="22"/>
      <c r="B37" s="35"/>
      <c r="C37" s="1132" t="s">
        <v>541</v>
      </c>
      <c r="D37" s="1132"/>
      <c r="E37" s="1133"/>
      <c r="F37" s="36">
        <v>9.65</v>
      </c>
      <c r="G37" s="37">
        <v>7.42</v>
      </c>
      <c r="H37" s="37">
        <v>5.88</v>
      </c>
      <c r="I37" s="37">
        <v>3.12</v>
      </c>
      <c r="J37" s="38">
        <v>2.91</v>
      </c>
      <c r="K37" s="22"/>
      <c r="L37" s="22"/>
      <c r="M37" s="22"/>
      <c r="N37" s="22"/>
      <c r="O37" s="22"/>
      <c r="P37" s="22"/>
    </row>
    <row r="38" spans="1:16" ht="39" customHeight="1" x14ac:dyDescent="0.2">
      <c r="A38" s="22"/>
      <c r="B38" s="35"/>
      <c r="C38" s="1132" t="s">
        <v>542</v>
      </c>
      <c r="D38" s="1132"/>
      <c r="E38" s="1133"/>
      <c r="F38" s="36">
        <v>2.72</v>
      </c>
      <c r="G38" s="37">
        <v>0.99</v>
      </c>
      <c r="H38" s="37">
        <v>0.82</v>
      </c>
      <c r="I38" s="37">
        <v>0.75</v>
      </c>
      <c r="J38" s="38">
        <v>1.5</v>
      </c>
      <c r="K38" s="22"/>
      <c r="L38" s="22"/>
      <c r="M38" s="22"/>
      <c r="N38" s="22"/>
      <c r="O38" s="22"/>
      <c r="P38" s="22"/>
    </row>
    <row r="39" spans="1:16" ht="39" customHeight="1" x14ac:dyDescent="0.2">
      <c r="A39" s="22"/>
      <c r="B39" s="35"/>
      <c r="C39" s="1132" t="s">
        <v>543</v>
      </c>
      <c r="D39" s="1132"/>
      <c r="E39" s="1133"/>
      <c r="F39" s="36">
        <v>0.11</v>
      </c>
      <c r="G39" s="37">
        <v>0.17</v>
      </c>
      <c r="H39" s="37">
        <v>0.19</v>
      </c>
      <c r="I39" s="37">
        <v>0.22</v>
      </c>
      <c r="J39" s="38">
        <v>0.26</v>
      </c>
      <c r="K39" s="22"/>
      <c r="L39" s="22"/>
      <c r="M39" s="22"/>
      <c r="N39" s="22"/>
      <c r="O39" s="22"/>
      <c r="P39" s="22"/>
    </row>
    <row r="40" spans="1:16" ht="39" customHeight="1" x14ac:dyDescent="0.2">
      <c r="A40" s="22"/>
      <c r="B40" s="35"/>
      <c r="C40" s="1132" t="s">
        <v>544</v>
      </c>
      <c r="D40" s="1132"/>
      <c r="E40" s="1133"/>
      <c r="F40" s="36">
        <v>0.08</v>
      </c>
      <c r="G40" s="37">
        <v>7.0000000000000007E-2</v>
      </c>
      <c r="H40" s="37">
        <v>0.04</v>
      </c>
      <c r="I40" s="37">
        <v>0.04</v>
      </c>
      <c r="J40" s="38">
        <v>0.04</v>
      </c>
      <c r="K40" s="22"/>
      <c r="L40" s="22"/>
      <c r="M40" s="22"/>
      <c r="N40" s="22"/>
      <c r="O40" s="22"/>
      <c r="P40" s="22"/>
    </row>
    <row r="41" spans="1:16" ht="39" customHeight="1" x14ac:dyDescent="0.2">
      <c r="A41" s="22"/>
      <c r="B41" s="35"/>
      <c r="C41" s="1132" t="s">
        <v>545</v>
      </c>
      <c r="D41" s="1132"/>
      <c r="E41" s="1133"/>
      <c r="F41" s="36">
        <v>0</v>
      </c>
      <c r="G41" s="37">
        <v>0</v>
      </c>
      <c r="H41" s="37">
        <v>0</v>
      </c>
      <c r="I41" s="37">
        <v>0</v>
      </c>
      <c r="J41" s="38">
        <v>0.01</v>
      </c>
      <c r="K41" s="22"/>
      <c r="L41" s="22"/>
      <c r="M41" s="22"/>
      <c r="N41" s="22"/>
      <c r="O41" s="22"/>
      <c r="P41" s="22"/>
    </row>
    <row r="42" spans="1:16" ht="39" customHeight="1" x14ac:dyDescent="0.2">
      <c r="A42" s="22"/>
      <c r="B42" s="39"/>
      <c r="C42" s="1132" t="s">
        <v>546</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547</v>
      </c>
      <c r="D43" s="1134"/>
      <c r="E43" s="1135"/>
      <c r="F43" s="41">
        <v>1.73</v>
      </c>
      <c r="G43" s="42">
        <v>1.81</v>
      </c>
      <c r="H43" s="42">
        <v>0.96</v>
      </c>
      <c r="I43" s="42">
        <v>0.56000000000000005</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8DFbQGRQdKh6HpxzuglXZSkj3uQ5DDJuvfv1DwVZue82G3jyQtDFsZ1M3pgDAKf5frb9KUjkP89x4/NbH2BeA==" saltValue="b3xqBd+3JK+Fk+YnY1BL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R55" sqref="R5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1757</v>
      </c>
      <c r="L45" s="58">
        <v>1785</v>
      </c>
      <c r="M45" s="58">
        <v>1775</v>
      </c>
      <c r="N45" s="58">
        <v>1726</v>
      </c>
      <c r="O45" s="59">
        <v>1555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578</v>
      </c>
      <c r="L48" s="62">
        <v>598</v>
      </c>
      <c r="M48" s="62">
        <v>638</v>
      </c>
      <c r="N48" s="62">
        <v>623</v>
      </c>
      <c r="O48" s="63">
        <v>722</v>
      </c>
      <c r="P48" s="46"/>
      <c r="Q48" s="46"/>
      <c r="R48" s="46"/>
      <c r="S48" s="46"/>
      <c r="T48" s="46"/>
      <c r="U48" s="46"/>
    </row>
    <row r="49" spans="1:21" ht="30.75" customHeight="1" x14ac:dyDescent="0.2">
      <c r="A49" s="46"/>
      <c r="B49" s="1163"/>
      <c r="C49" s="1164"/>
      <c r="D49" s="60"/>
      <c r="E49" s="1140" t="s">
        <v>14</v>
      </c>
      <c r="F49" s="1140"/>
      <c r="G49" s="1140"/>
      <c r="H49" s="1140"/>
      <c r="I49" s="1140"/>
      <c r="J49" s="1141"/>
      <c r="K49" s="61">
        <v>99</v>
      </c>
      <c r="L49" s="62">
        <v>97</v>
      </c>
      <c r="M49" s="62">
        <v>98</v>
      </c>
      <c r="N49" s="62">
        <v>112</v>
      </c>
      <c r="O49" s="63">
        <v>107</v>
      </c>
      <c r="P49" s="46"/>
      <c r="Q49" s="46"/>
      <c r="R49" s="46"/>
      <c r="S49" s="46"/>
      <c r="T49" s="46"/>
      <c r="U49" s="46"/>
    </row>
    <row r="50" spans="1:21" ht="30.75" customHeight="1" x14ac:dyDescent="0.2">
      <c r="A50" s="46"/>
      <c r="B50" s="1163"/>
      <c r="C50" s="1164"/>
      <c r="D50" s="60"/>
      <c r="E50" s="1140" t="s">
        <v>15</v>
      </c>
      <c r="F50" s="1140"/>
      <c r="G50" s="1140"/>
      <c r="H50" s="1140"/>
      <c r="I50" s="1140"/>
      <c r="J50" s="1141"/>
      <c r="K50" s="61">
        <v>4</v>
      </c>
      <c r="L50" s="62">
        <v>3</v>
      </c>
      <c r="M50" s="62">
        <v>3</v>
      </c>
      <c r="N50" s="62">
        <v>4</v>
      </c>
      <c r="O50" s="63">
        <v>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v>0</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1807</v>
      </c>
      <c r="L52" s="62">
        <v>1819</v>
      </c>
      <c r="M52" s="62">
        <v>1813</v>
      </c>
      <c r="N52" s="62">
        <v>1754</v>
      </c>
      <c r="O52" s="63">
        <v>1638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631</v>
      </c>
      <c r="L53" s="67">
        <v>664</v>
      </c>
      <c r="M53" s="67">
        <v>701</v>
      </c>
      <c r="N53" s="67">
        <v>711</v>
      </c>
      <c r="O53" s="68">
        <v>750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zvWohI8gKaRJW72EBjQ/AaRKYrgcds4P0erj4wi4tcCkt5AbVe1/4Cz6SP36OdjF/tjfepHqY0W9HOh88mhoA==" saltValue="tYCHcWqK7i0+09PlA3gqO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12620</v>
      </c>
      <c r="J41" s="331">
        <v>11761</v>
      </c>
      <c r="K41" s="331">
        <v>10783</v>
      </c>
      <c r="L41" s="331">
        <v>10065</v>
      </c>
      <c r="M41" s="332">
        <v>10739</v>
      </c>
    </row>
    <row r="42" spans="2:13" ht="27.75" customHeight="1" x14ac:dyDescent="0.2">
      <c r="B42" s="1171"/>
      <c r="C42" s="1172"/>
      <c r="D42" s="104"/>
      <c r="E42" s="1175" t="s">
        <v>32</v>
      </c>
      <c r="F42" s="1175"/>
      <c r="G42" s="1175"/>
      <c r="H42" s="1176"/>
      <c r="I42" s="333">
        <v>2364</v>
      </c>
      <c r="J42" s="334">
        <v>2443</v>
      </c>
      <c r="K42" s="334">
        <v>2267</v>
      </c>
      <c r="L42" s="334">
        <v>1915</v>
      </c>
      <c r="M42" s="335">
        <v>1159</v>
      </c>
    </row>
    <row r="43" spans="2:13" ht="27.75" customHeight="1" x14ac:dyDescent="0.2">
      <c r="B43" s="1171"/>
      <c r="C43" s="1172"/>
      <c r="D43" s="104"/>
      <c r="E43" s="1175" t="s">
        <v>33</v>
      </c>
      <c r="F43" s="1175"/>
      <c r="G43" s="1175"/>
      <c r="H43" s="1176"/>
      <c r="I43" s="333">
        <v>7165</v>
      </c>
      <c r="J43" s="334">
        <v>7230</v>
      </c>
      <c r="K43" s="334">
        <v>6386</v>
      </c>
      <c r="L43" s="334">
        <v>6777</v>
      </c>
      <c r="M43" s="335">
        <v>6016</v>
      </c>
    </row>
    <row r="44" spans="2:13" ht="27.75" customHeight="1" x14ac:dyDescent="0.2">
      <c r="B44" s="1171"/>
      <c r="C44" s="1172"/>
      <c r="D44" s="104"/>
      <c r="E44" s="1175" t="s">
        <v>34</v>
      </c>
      <c r="F44" s="1175"/>
      <c r="G44" s="1175"/>
      <c r="H44" s="1176"/>
      <c r="I44" s="333">
        <v>977</v>
      </c>
      <c r="J44" s="334">
        <v>915</v>
      </c>
      <c r="K44" s="334">
        <v>809</v>
      </c>
      <c r="L44" s="334">
        <v>709</v>
      </c>
      <c r="M44" s="335">
        <v>616</v>
      </c>
    </row>
    <row r="45" spans="2:13" ht="27.75" customHeight="1" x14ac:dyDescent="0.2">
      <c r="B45" s="1171"/>
      <c r="C45" s="1172"/>
      <c r="D45" s="104"/>
      <c r="E45" s="1175" t="s">
        <v>35</v>
      </c>
      <c r="F45" s="1175"/>
      <c r="G45" s="1175"/>
      <c r="H45" s="1176"/>
      <c r="I45" s="333">
        <v>968</v>
      </c>
      <c r="J45" s="334">
        <v>931</v>
      </c>
      <c r="K45" s="334">
        <v>914</v>
      </c>
      <c r="L45" s="334">
        <v>950</v>
      </c>
      <c r="M45" s="335">
        <v>963</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7570</v>
      </c>
      <c r="J50" s="334">
        <v>7877</v>
      </c>
      <c r="K50" s="334">
        <v>7952</v>
      </c>
      <c r="L50" s="334">
        <v>7126</v>
      </c>
      <c r="M50" s="335">
        <v>6304</v>
      </c>
    </row>
    <row r="51" spans="2:13" ht="27.75" customHeight="1" x14ac:dyDescent="0.2">
      <c r="B51" s="1171"/>
      <c r="C51" s="1172"/>
      <c r="D51" s="104"/>
      <c r="E51" s="1175" t="s">
        <v>42</v>
      </c>
      <c r="F51" s="1175"/>
      <c r="G51" s="1175"/>
      <c r="H51" s="1176"/>
      <c r="I51" s="333">
        <v>294</v>
      </c>
      <c r="J51" s="334">
        <v>251</v>
      </c>
      <c r="K51" s="334">
        <v>214</v>
      </c>
      <c r="L51" s="334">
        <v>181</v>
      </c>
      <c r="M51" s="335">
        <v>149</v>
      </c>
    </row>
    <row r="52" spans="2:13" ht="27.75" customHeight="1" x14ac:dyDescent="0.2">
      <c r="B52" s="1173"/>
      <c r="C52" s="1174"/>
      <c r="D52" s="104"/>
      <c r="E52" s="1175" t="s">
        <v>43</v>
      </c>
      <c r="F52" s="1175"/>
      <c r="G52" s="1175"/>
      <c r="H52" s="1176"/>
      <c r="I52" s="333">
        <v>13065</v>
      </c>
      <c r="J52" s="334">
        <v>13395</v>
      </c>
      <c r="K52" s="334">
        <v>11309</v>
      </c>
      <c r="L52" s="334">
        <v>10618</v>
      </c>
      <c r="M52" s="335">
        <v>10755</v>
      </c>
    </row>
    <row r="53" spans="2:13" ht="27.75" customHeight="1" thickBot="1" x14ac:dyDescent="0.25">
      <c r="B53" s="1177" t="s">
        <v>19</v>
      </c>
      <c r="C53" s="1178"/>
      <c r="D53" s="108"/>
      <c r="E53" s="1179" t="s">
        <v>44</v>
      </c>
      <c r="F53" s="1179"/>
      <c r="G53" s="1179"/>
      <c r="H53" s="1180"/>
      <c r="I53" s="336">
        <v>3165</v>
      </c>
      <c r="J53" s="337">
        <v>1758</v>
      </c>
      <c r="K53" s="337">
        <v>1683</v>
      </c>
      <c r="L53" s="337">
        <v>2491</v>
      </c>
      <c r="M53" s="338">
        <v>2284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Ns9HNHXlJOOQKISEzghQqeaz2Aq2h0U1X5U/8EkwKrUCgolnp/6XmNtJtHuz1wigdN26NaH5E5vsO5KxeVYw==" saltValue="Kxti5LZIpBq0e08Uydde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4403</v>
      </c>
      <c r="G55" s="339">
        <v>3545</v>
      </c>
      <c r="H55" s="340">
        <v>3076</v>
      </c>
    </row>
    <row r="56" spans="2:8" ht="52.5" customHeight="1" x14ac:dyDescent="0.2">
      <c r="B56" s="120"/>
      <c r="C56" s="1198" t="s">
        <v>47</v>
      </c>
      <c r="D56" s="1198"/>
      <c r="E56" s="1199"/>
      <c r="F56" s="341">
        <v>1129</v>
      </c>
      <c r="G56" s="341">
        <v>1188</v>
      </c>
      <c r="H56" s="342">
        <v>997</v>
      </c>
    </row>
    <row r="57" spans="2:8" ht="53.25" customHeight="1" x14ac:dyDescent="0.2">
      <c r="B57" s="120"/>
      <c r="C57" s="1200" t="s">
        <v>48</v>
      </c>
      <c r="D57" s="1200"/>
      <c r="E57" s="1201"/>
      <c r="F57" s="343">
        <v>3218</v>
      </c>
      <c r="G57" s="343">
        <v>3101</v>
      </c>
      <c r="H57" s="344">
        <v>2888</v>
      </c>
    </row>
    <row r="58" spans="2:8" ht="45.75" customHeight="1" x14ac:dyDescent="0.2">
      <c r="B58" s="121"/>
      <c r="C58" s="1188" t="s">
        <v>573</v>
      </c>
      <c r="D58" s="1189"/>
      <c r="E58" s="1190"/>
      <c r="F58" s="345">
        <v>1188</v>
      </c>
      <c r="G58" s="345">
        <v>1100</v>
      </c>
      <c r="H58" s="346">
        <v>1000</v>
      </c>
    </row>
    <row r="59" spans="2:8" ht="45.75" customHeight="1" x14ac:dyDescent="0.2">
      <c r="B59" s="121"/>
      <c r="C59" s="1188" t="s">
        <v>572</v>
      </c>
      <c r="D59" s="1189"/>
      <c r="E59" s="1190"/>
      <c r="F59" s="345">
        <v>918</v>
      </c>
      <c r="G59" s="345">
        <v>923</v>
      </c>
      <c r="H59" s="346">
        <v>855</v>
      </c>
    </row>
    <row r="60" spans="2:8" ht="45.75" customHeight="1" x14ac:dyDescent="0.2">
      <c r="B60" s="121"/>
      <c r="C60" s="1188" t="s">
        <v>574</v>
      </c>
      <c r="D60" s="1189"/>
      <c r="E60" s="1190"/>
      <c r="F60" s="345">
        <v>620</v>
      </c>
      <c r="G60" s="345">
        <v>620</v>
      </c>
      <c r="H60" s="346">
        <v>497</v>
      </c>
    </row>
    <row r="61" spans="2:8" ht="45.75" customHeight="1" x14ac:dyDescent="0.2">
      <c r="B61" s="121"/>
      <c r="C61" s="1188" t="s">
        <v>576</v>
      </c>
      <c r="D61" s="1189"/>
      <c r="E61" s="1190"/>
      <c r="F61" s="345">
        <v>56</v>
      </c>
      <c r="G61" s="345">
        <v>30</v>
      </c>
      <c r="H61" s="346">
        <v>132</v>
      </c>
    </row>
    <row r="62" spans="2:8" ht="45.75" customHeight="1" thickBot="1" x14ac:dyDescent="0.25">
      <c r="B62" s="122"/>
      <c r="C62" s="1191" t="s">
        <v>575</v>
      </c>
      <c r="D62" s="1192"/>
      <c r="E62" s="1193"/>
      <c r="F62" s="347">
        <v>125</v>
      </c>
      <c r="G62" s="347">
        <v>125</v>
      </c>
      <c r="H62" s="348">
        <v>125</v>
      </c>
    </row>
    <row r="63" spans="2:8" ht="52.5" customHeight="1" thickBot="1" x14ac:dyDescent="0.25">
      <c r="B63" s="123"/>
      <c r="C63" s="1194" t="s">
        <v>49</v>
      </c>
      <c r="D63" s="1194"/>
      <c r="E63" s="1195"/>
      <c r="F63" s="349">
        <v>8749</v>
      </c>
      <c r="G63" s="349">
        <v>7834</v>
      </c>
      <c r="H63" s="350">
        <v>6961</v>
      </c>
    </row>
    <row r="64" spans="2:8" ht="13" x14ac:dyDescent="0.2"/>
  </sheetData>
  <sheetProtection algorithmName="SHA-512" hashValue="M6x8Payi8NCCi6K9caSM63vWLvGzw7g9G5zQzt1qSmgmh2cKT1OuDpJk/NbQ73RroYbFSkz87BvL4BZuE8XNgQ==" saltValue="Gs1CWDHmZIzL7ulRYZ9f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138147</v>
      </c>
      <c r="E3" s="142"/>
      <c r="F3" s="143">
        <v>94796</v>
      </c>
      <c r="G3" s="144"/>
      <c r="H3" s="145"/>
    </row>
    <row r="4" spans="1:8" x14ac:dyDescent="0.2">
      <c r="A4" s="146"/>
      <c r="B4" s="147"/>
      <c r="C4" s="148"/>
      <c r="D4" s="149">
        <v>96084</v>
      </c>
      <c r="E4" s="150"/>
      <c r="F4" s="151">
        <v>55781</v>
      </c>
      <c r="G4" s="152"/>
      <c r="H4" s="153"/>
    </row>
    <row r="5" spans="1:8" x14ac:dyDescent="0.2">
      <c r="A5" s="134" t="s">
        <v>522</v>
      </c>
      <c r="B5" s="139"/>
      <c r="C5" s="140"/>
      <c r="D5" s="141">
        <v>155989</v>
      </c>
      <c r="E5" s="142"/>
      <c r="F5" s="143">
        <v>97758</v>
      </c>
      <c r="G5" s="144"/>
      <c r="H5" s="145"/>
    </row>
    <row r="6" spans="1:8" x14ac:dyDescent="0.2">
      <c r="A6" s="146"/>
      <c r="B6" s="147"/>
      <c r="C6" s="148"/>
      <c r="D6" s="149">
        <v>121576</v>
      </c>
      <c r="E6" s="150"/>
      <c r="F6" s="151">
        <v>45946</v>
      </c>
      <c r="G6" s="152"/>
      <c r="H6" s="153"/>
    </row>
    <row r="7" spans="1:8" x14ac:dyDescent="0.2">
      <c r="A7" s="134" t="s">
        <v>523</v>
      </c>
      <c r="B7" s="139"/>
      <c r="C7" s="140"/>
      <c r="D7" s="141">
        <v>150299</v>
      </c>
      <c r="E7" s="142"/>
      <c r="F7" s="143">
        <v>91338</v>
      </c>
      <c r="G7" s="144"/>
      <c r="H7" s="145"/>
    </row>
    <row r="8" spans="1:8" x14ac:dyDescent="0.2">
      <c r="A8" s="146"/>
      <c r="B8" s="147"/>
      <c r="C8" s="148"/>
      <c r="D8" s="149">
        <v>123379</v>
      </c>
      <c r="E8" s="150"/>
      <c r="F8" s="151">
        <v>43989</v>
      </c>
      <c r="G8" s="152"/>
      <c r="H8" s="153"/>
    </row>
    <row r="9" spans="1:8" x14ac:dyDescent="0.2">
      <c r="A9" s="134" t="s">
        <v>524</v>
      </c>
      <c r="B9" s="139"/>
      <c r="C9" s="140"/>
      <c r="D9" s="141">
        <v>169753</v>
      </c>
      <c r="E9" s="142"/>
      <c r="F9" s="143">
        <v>103975</v>
      </c>
      <c r="G9" s="144"/>
      <c r="H9" s="145"/>
    </row>
    <row r="10" spans="1:8" x14ac:dyDescent="0.2">
      <c r="A10" s="146"/>
      <c r="B10" s="147"/>
      <c r="C10" s="148"/>
      <c r="D10" s="149">
        <v>140775</v>
      </c>
      <c r="E10" s="150"/>
      <c r="F10" s="151">
        <v>52698</v>
      </c>
      <c r="G10" s="152"/>
      <c r="H10" s="153"/>
    </row>
    <row r="11" spans="1:8" x14ac:dyDescent="0.2">
      <c r="A11" s="134" t="s">
        <v>525</v>
      </c>
      <c r="B11" s="139"/>
      <c r="C11" s="140"/>
      <c r="D11" s="141">
        <v>292932</v>
      </c>
      <c r="E11" s="142"/>
      <c r="F11" s="143">
        <v>112678</v>
      </c>
      <c r="G11" s="144"/>
      <c r="H11" s="145"/>
    </row>
    <row r="12" spans="1:8" x14ac:dyDescent="0.2">
      <c r="A12" s="146"/>
      <c r="B12" s="147"/>
      <c r="C12" s="154"/>
      <c r="D12" s="149">
        <v>247306</v>
      </c>
      <c r="E12" s="150"/>
      <c r="F12" s="151">
        <v>55165</v>
      </c>
      <c r="G12" s="152"/>
      <c r="H12" s="153"/>
    </row>
    <row r="13" spans="1:8" x14ac:dyDescent="0.2">
      <c r="A13" s="134"/>
      <c r="B13" s="139"/>
      <c r="C13" s="140"/>
      <c r="D13" s="141">
        <v>181424</v>
      </c>
      <c r="E13" s="142"/>
      <c r="F13" s="143">
        <v>100109</v>
      </c>
      <c r="G13" s="155"/>
      <c r="H13" s="145"/>
    </row>
    <row r="14" spans="1:8" x14ac:dyDescent="0.2">
      <c r="A14" s="146"/>
      <c r="B14" s="147"/>
      <c r="C14" s="148"/>
      <c r="D14" s="149">
        <v>145824</v>
      </c>
      <c r="E14" s="150"/>
      <c r="F14" s="151">
        <v>50716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11.24</v>
      </c>
      <c r="C19" s="156">
        <f>ROUND(VALUE(SUBSTITUTE(実質収支比率等に係る経年分析!G$48,"▲","-")),2)</f>
        <v>8.56</v>
      </c>
      <c r="D19" s="156">
        <f>ROUND(VALUE(SUBSTITUTE(実質収支比率等に係る経年分析!H$48,"▲","-")),2)</f>
        <v>7.25</v>
      </c>
      <c r="E19" s="156">
        <f>ROUND(VALUE(SUBSTITUTE(実質収支比率等に係る経年分析!I$48,"▲","-")),2)</f>
        <v>5.67</v>
      </c>
      <c r="F19" s="156">
        <f>ROUND(VALUE(SUBSTITUTE(実質収支比率等に係る経年分析!J$48,"▲","-")),2)</f>
        <v>10.99</v>
      </c>
    </row>
    <row r="20" spans="1:11" x14ac:dyDescent="0.2">
      <c r="A20" s="156" t="s">
        <v>53</v>
      </c>
      <c r="B20" s="156">
        <f>ROUND(VALUE(SUBSTITUTE(実質収支比率等に係る経年分析!F$47,"▲","-")),2)</f>
        <v>54.91</v>
      </c>
      <c r="C20" s="156">
        <f>ROUND(VALUE(SUBSTITUTE(実質収支比率等に係る経年分析!G$47,"▲","-")),2)</f>
        <v>57.57</v>
      </c>
      <c r="D20" s="156">
        <f>ROUND(VALUE(SUBSTITUTE(実質収支比率等に係る経年分析!H$47,"▲","-")),2)</f>
        <v>59.54</v>
      </c>
      <c r="E20" s="156">
        <f>ROUND(VALUE(SUBSTITUTE(実質収支比率等に係る経年分析!I$47,"▲","-")),2)</f>
        <v>47.53</v>
      </c>
      <c r="F20" s="156">
        <f>ROUND(VALUE(SUBSTITUTE(実質収支比率等に係る経年分析!J$47,"▲","-")),2)</f>
        <v>41.3</v>
      </c>
    </row>
    <row r="21" spans="1:11" x14ac:dyDescent="0.2">
      <c r="A21" s="156" t="s">
        <v>54</v>
      </c>
      <c r="B21" s="156">
        <f>IF(ISNUMBER(VALUE(SUBSTITUTE(実質収支比率等に係る経年分析!F$49,"▲","-"))),ROUND(VALUE(SUBSTITUTE(実質収支比率等に係る経年分析!F$49,"▲","-")),2),NA())</f>
        <v>-10.59</v>
      </c>
      <c r="C21" s="156">
        <f>IF(ISNUMBER(VALUE(SUBSTITUTE(実質収支比率等に係る経年分析!G$49,"▲","-"))),ROUND(VALUE(SUBSTITUTE(実質収支比率等に係る経年分析!G$49,"▲","-")),2),NA())</f>
        <v>-3.98</v>
      </c>
      <c r="D21" s="156">
        <f>IF(ISNUMBER(VALUE(SUBSTITUTE(実質収支比率等に係る経年分析!H$49,"▲","-"))),ROUND(VALUE(SUBSTITUTE(実質収支比率等に係る経年分析!H$49,"▲","-")),2),NA())</f>
        <v>-2.52</v>
      </c>
      <c r="E21" s="156">
        <f>IF(ISNUMBER(VALUE(SUBSTITUTE(実質収支比率等に係る経年分析!I$49,"▲","-"))),ROUND(VALUE(SUBSTITUTE(実質収支比率等に係る経年分析!I$49,"▲","-")),2),NA())</f>
        <v>-13.94</v>
      </c>
      <c r="F21" s="156">
        <f>IF(ISNUMBER(VALUE(SUBSTITUTE(実質収支比率等に係る経年分析!J$49,"▲","-"))),ROUND(VALUE(SUBSTITUTE(実質収支比率等に係る経年分析!J$49,"▲","-")),2),NA())</f>
        <v>-3.69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1.73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1.81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0.96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0.56000000000000005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津山・富線共同バス運行事業特別会計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国民健康保険特別会計（直診勘定）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2">
      <c r="A31" s="157" t="str">
        <f>IF(連結実質赤字比率に係る赤字・黒字の構成分析!C$39="",NA(),連結実質赤字比率に係る赤字・黒字の構成分析!C$39)</f>
        <v>奨学会特別会計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2">
      <c r="A32" s="157" t="str">
        <f>IF(連結実質赤字比率に係る赤字・黒字の構成分析!C$38="",NA(),連結実質赤字比率に係る赤字・黒字の構成分析!C$38)</f>
        <v>介護保険特別会計（事業勘定）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2.72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v>
      </c>
    </row>
    <row r="33" spans="1:16" x14ac:dyDescent="0.2">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9.65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7.42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5.88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3.12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2.91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4.9800000000000004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5.32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6.07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6.41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6.38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11.11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8.3699999999999992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5.43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10.71</v>
      </c>
    </row>
    <row r="36" spans="1:16" x14ac:dyDescent="0.2">
      <c r="A36" s="157" t="str">
        <f>IF(連結実質赤字比率に係る赤字・黒字の構成分析!C$34="",NA(),連結実質赤字比率に係る赤字・黒字の構成分析!C$34)</f>
        <v>国民健康保険病院事業会計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23.72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22.8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23.2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22.94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20.09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1807</v>
      </c>
      <c r="E42" s="158"/>
      <c r="F42" s="158"/>
      <c r="G42" s="158">
        <f>'実質公債費比率（分子）の構造'!L$52</f>
        <v>1819</v>
      </c>
      <c r="H42" s="158"/>
      <c r="I42" s="158"/>
      <c r="J42" s="158">
        <f>'実質公債費比率（分子）の構造'!M$52</f>
        <v>1813</v>
      </c>
      <c r="K42" s="158"/>
      <c r="L42" s="158"/>
      <c r="M42" s="158">
        <f>'実質公債費比率（分子）の構造'!N$52</f>
        <v>1754</v>
      </c>
      <c r="N42" s="158"/>
      <c r="O42" s="158"/>
      <c r="P42" s="158">
        <f>'実質公債費比率（分子）の構造'!O$52</f>
        <v>1638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2">
      <c r="A44" s="158" t="s">
        <v>62</v>
      </c>
      <c r="B44" s="158">
        <f>'実質公債費比率（分子）の構造'!K$50</f>
        <v>4</v>
      </c>
      <c r="C44" s="158"/>
      <c r="D44" s="158"/>
      <c r="E44" s="158">
        <f>'実質公債費比率（分子）の構造'!L$50</f>
        <v>3</v>
      </c>
      <c r="F44" s="158"/>
      <c r="G44" s="158"/>
      <c r="H44" s="158">
        <f>'実質公債費比率（分子）の構造'!M$50</f>
        <v>3</v>
      </c>
      <c r="I44" s="158"/>
      <c r="J44" s="158"/>
      <c r="K44" s="158">
        <f>'実質公債費比率（分子）の構造'!N$50</f>
        <v>4</v>
      </c>
      <c r="L44" s="158"/>
      <c r="M44" s="158"/>
      <c r="N44" s="158">
        <f>'実質公債費比率（分子）の構造'!O$50</f>
        <v>4</v>
      </c>
      <c r="O44" s="158"/>
      <c r="P44" s="158"/>
    </row>
    <row r="45" spans="1:16" x14ac:dyDescent="0.2">
      <c r="A45" s="158" t="s">
        <v>63</v>
      </c>
      <c r="B45" s="158">
        <f>'実質公債費比率（分子）の構造'!K$49</f>
        <v>99</v>
      </c>
      <c r="C45" s="158"/>
      <c r="D45" s="158"/>
      <c r="E45" s="158">
        <f>'実質公債費比率（分子）の構造'!L$49</f>
        <v>97</v>
      </c>
      <c r="F45" s="158"/>
      <c r="G45" s="158"/>
      <c r="H45" s="158">
        <f>'実質公債費比率（分子）の構造'!M$49</f>
        <v>98</v>
      </c>
      <c r="I45" s="158"/>
      <c r="J45" s="158"/>
      <c r="K45" s="158">
        <f>'実質公債費比率（分子）の構造'!N$49</f>
        <v>112</v>
      </c>
      <c r="L45" s="158"/>
      <c r="M45" s="158"/>
      <c r="N45" s="158">
        <f>'実質公債費比率（分子）の構造'!O$49</f>
        <v>107</v>
      </c>
      <c r="O45" s="158"/>
      <c r="P45" s="158"/>
    </row>
    <row r="46" spans="1:16" x14ac:dyDescent="0.2">
      <c r="A46" s="158" t="s">
        <v>64</v>
      </c>
      <c r="B46" s="158">
        <f>'実質公債費比率（分子）の構造'!K$48</f>
        <v>578</v>
      </c>
      <c r="C46" s="158"/>
      <c r="D46" s="158"/>
      <c r="E46" s="158">
        <f>'実質公債費比率（分子）の構造'!L$48</f>
        <v>598</v>
      </c>
      <c r="F46" s="158"/>
      <c r="G46" s="158"/>
      <c r="H46" s="158">
        <f>'実質公債費比率（分子）の構造'!M$48</f>
        <v>638</v>
      </c>
      <c r="I46" s="158"/>
      <c r="J46" s="158"/>
      <c r="K46" s="158">
        <f>'実質公債費比率（分子）の構造'!N$48</f>
        <v>623</v>
      </c>
      <c r="L46" s="158"/>
      <c r="M46" s="158"/>
      <c r="N46" s="158">
        <f>'実質公債費比率（分子）の構造'!O$48</f>
        <v>722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1757</v>
      </c>
      <c r="C49" s="158"/>
      <c r="D49" s="158"/>
      <c r="E49" s="158">
        <f>'実質公債費比率（分子）の構造'!L$45</f>
        <v>1785</v>
      </c>
      <c r="F49" s="158"/>
      <c r="G49" s="158"/>
      <c r="H49" s="158">
        <f>'実質公債費比率（分子）の構造'!M$45</f>
        <v>1775</v>
      </c>
      <c r="I49" s="158"/>
      <c r="J49" s="158"/>
      <c r="K49" s="158">
        <f>'実質公債費比率（分子）の構造'!N$45</f>
        <v>1726</v>
      </c>
      <c r="L49" s="158"/>
      <c r="M49" s="158"/>
      <c r="N49" s="158">
        <f>'実質公債費比率（分子）の構造'!O$45</f>
        <v>1555</v>
      </c>
      <c r="O49" s="158"/>
      <c r="P49" s="158"/>
    </row>
    <row r="50" spans="1:16" x14ac:dyDescent="0.2">
      <c r="A50" s="158" t="s">
        <v>67</v>
      </c>
      <c r="B50" s="158" t="e">
        <f>NA()</f>
        <v>#N/A</v>
      </c>
      <c r="C50" s="158">
        <f>IF(ISNUMBER('実質公債費比率（分子）の構造'!K$53),'実質公債費比率（分子）の構造'!K$53,NA())</f>
        <v>631</v>
      </c>
      <c r="D50" s="158" t="e">
        <f>NA()</f>
        <v>#N/A</v>
      </c>
      <c r="E50" s="158" t="e">
        <f>NA()</f>
        <v>#N/A</v>
      </c>
      <c r="F50" s="158">
        <f>IF(ISNUMBER('実質公債費比率（分子）の構造'!L$53),'実質公債費比率（分子）の構造'!L$53,NA())</f>
        <v>664</v>
      </c>
      <c r="G50" s="158" t="e">
        <f>NA()</f>
        <v>#N/A</v>
      </c>
      <c r="H50" s="158" t="e">
        <f>NA()</f>
        <v>#N/A</v>
      </c>
      <c r="I50" s="158">
        <f>IF(ISNUMBER('実質公債費比率（分子）の構造'!M$53),'実質公債費比率（分子）の構造'!M$53,NA())</f>
        <v>701</v>
      </c>
      <c r="J50" s="158" t="e">
        <f>NA()</f>
        <v>#N/A</v>
      </c>
      <c r="K50" s="158" t="e">
        <f>NA()</f>
        <v>#N/A</v>
      </c>
      <c r="L50" s="158">
        <f>IF(ISNUMBER('実質公債費比率（分子）の構造'!N$53),'実質公債費比率（分子）の構造'!N$53,NA())</f>
        <v>711</v>
      </c>
      <c r="M50" s="158" t="e">
        <f>NA()</f>
        <v>#N/A</v>
      </c>
      <c r="N50" s="158" t="e">
        <f>NA()</f>
        <v>#N/A</v>
      </c>
      <c r="O50" s="158">
        <f>IF(ISNUMBER('実質公債費比率（分子）の構造'!O$53),'実質公債費比率（分子）の構造'!O$53,NA())</f>
        <v>750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13065</v>
      </c>
      <c r="E56" s="157"/>
      <c r="F56" s="157"/>
      <c r="G56" s="157">
        <f>'将来負担比率（分子）の構造'!J$52</f>
        <v>13395</v>
      </c>
      <c r="H56" s="157"/>
      <c r="I56" s="157"/>
      <c r="J56" s="157">
        <f>'将来負担比率（分子）の構造'!K$52</f>
        <v>11309</v>
      </c>
      <c r="K56" s="157"/>
      <c r="L56" s="157"/>
      <c r="M56" s="157">
        <f>'将来負担比率（分子）の構造'!L$52</f>
        <v>10618</v>
      </c>
      <c r="N56" s="157"/>
      <c r="O56" s="157"/>
      <c r="P56" s="157">
        <f>'将来負担比率（分子）の構造'!M$52</f>
        <v>10755</v>
      </c>
    </row>
    <row r="57" spans="1:16" x14ac:dyDescent="0.2">
      <c r="A57" s="157" t="s">
        <v>42</v>
      </c>
      <c r="B57" s="157"/>
      <c r="C57" s="157"/>
      <c r="D57" s="157">
        <f>'将来負担比率（分子）の構造'!I$51</f>
        <v>294</v>
      </c>
      <c r="E57" s="157"/>
      <c r="F57" s="157"/>
      <c r="G57" s="157">
        <f>'将来負担比率（分子）の構造'!J$51</f>
        <v>251</v>
      </c>
      <c r="H57" s="157"/>
      <c r="I57" s="157"/>
      <c r="J57" s="157">
        <f>'将来負担比率（分子）の構造'!K$51</f>
        <v>214</v>
      </c>
      <c r="K57" s="157"/>
      <c r="L57" s="157"/>
      <c r="M57" s="157">
        <f>'将来負担比率（分子）の構造'!L$51</f>
        <v>181</v>
      </c>
      <c r="N57" s="157"/>
      <c r="O57" s="157"/>
      <c r="P57" s="157">
        <f>'将来負担比率（分子）の構造'!M$51</f>
        <v>149</v>
      </c>
    </row>
    <row r="58" spans="1:16" x14ac:dyDescent="0.2">
      <c r="A58" s="157" t="s">
        <v>41</v>
      </c>
      <c r="B58" s="157"/>
      <c r="C58" s="157"/>
      <c r="D58" s="157">
        <f>'将来負担比率（分子）の構造'!I$50</f>
        <v>7570</v>
      </c>
      <c r="E58" s="157"/>
      <c r="F58" s="157"/>
      <c r="G58" s="157">
        <f>'将来負担比率（分子）の構造'!J$50</f>
        <v>7877</v>
      </c>
      <c r="H58" s="157"/>
      <c r="I58" s="157"/>
      <c r="J58" s="157">
        <f>'将来負担比率（分子）の構造'!K$50</f>
        <v>7952</v>
      </c>
      <c r="K58" s="157"/>
      <c r="L58" s="157"/>
      <c r="M58" s="157">
        <f>'将来負担比率（分子）の構造'!L$50</f>
        <v>7126</v>
      </c>
      <c r="N58" s="157"/>
      <c r="O58" s="157"/>
      <c r="P58" s="157">
        <f>'将来負担比率（分子）の構造'!M$50</f>
        <v>6304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968</v>
      </c>
      <c r="C62" s="157"/>
      <c r="D62" s="157"/>
      <c r="E62" s="157">
        <f>'将来負担比率（分子）の構造'!J$45</f>
        <v>931</v>
      </c>
      <c r="F62" s="157"/>
      <c r="G62" s="157"/>
      <c r="H62" s="157">
        <f>'将来負担比率（分子）の構造'!K$45</f>
        <v>914</v>
      </c>
      <c r="I62" s="157"/>
      <c r="J62" s="157"/>
      <c r="K62" s="157">
        <f>'将来負担比率（分子）の構造'!L$45</f>
        <v>950</v>
      </c>
      <c r="L62" s="157"/>
      <c r="M62" s="157"/>
      <c r="N62" s="157">
        <f>'将来負担比率（分子）の構造'!M$45</f>
        <v>963</v>
      </c>
      <c r="O62" s="157"/>
      <c r="P62" s="157"/>
    </row>
    <row r="63" spans="1:16" x14ac:dyDescent="0.2">
      <c r="A63" s="157" t="s">
        <v>34</v>
      </c>
      <c r="B63" s="157">
        <f>'将来負担比率（分子）の構造'!I$44</f>
        <v>977</v>
      </c>
      <c r="C63" s="157"/>
      <c r="D63" s="157"/>
      <c r="E63" s="157">
        <f>'将来負担比率（分子）の構造'!J$44</f>
        <v>915</v>
      </c>
      <c r="F63" s="157"/>
      <c r="G63" s="157"/>
      <c r="H63" s="157">
        <f>'将来負担比率（分子）の構造'!K$44</f>
        <v>809</v>
      </c>
      <c r="I63" s="157"/>
      <c r="J63" s="157"/>
      <c r="K63" s="157">
        <f>'将来負担比率（分子）の構造'!L$44</f>
        <v>709</v>
      </c>
      <c r="L63" s="157"/>
      <c r="M63" s="157"/>
      <c r="N63" s="157">
        <f>'将来負担比率（分子）の構造'!M$44</f>
        <v>616</v>
      </c>
      <c r="O63" s="157"/>
      <c r="P63" s="157"/>
    </row>
    <row r="64" spans="1:16" x14ac:dyDescent="0.2">
      <c r="A64" s="157" t="s">
        <v>33</v>
      </c>
      <c r="B64" s="157">
        <f>'将来負担比率（分子）の構造'!I$43</f>
        <v>7165</v>
      </c>
      <c r="C64" s="157"/>
      <c r="D64" s="157"/>
      <c r="E64" s="157">
        <f>'将来負担比率（分子）の構造'!J$43</f>
        <v>7230</v>
      </c>
      <c r="F64" s="157"/>
      <c r="G64" s="157"/>
      <c r="H64" s="157">
        <f>'将来負担比率（分子）の構造'!K$43</f>
        <v>6386</v>
      </c>
      <c r="I64" s="157"/>
      <c r="J64" s="157"/>
      <c r="K64" s="157">
        <f>'将来負担比率（分子）の構造'!L$43</f>
        <v>6777</v>
      </c>
      <c r="L64" s="157"/>
      <c r="M64" s="157"/>
      <c r="N64" s="157">
        <f>'将来負担比率（分子）の構造'!M$43</f>
        <v>6016</v>
      </c>
      <c r="O64" s="157"/>
      <c r="P64" s="157"/>
    </row>
    <row r="65" spans="1:16" x14ac:dyDescent="0.2">
      <c r="A65" s="157" t="s">
        <v>32</v>
      </c>
      <c r="B65" s="157">
        <f>'将来負担比率（分子）の構造'!I$42</f>
        <v>2364</v>
      </c>
      <c r="C65" s="157"/>
      <c r="D65" s="157"/>
      <c r="E65" s="157">
        <f>'将来負担比率（分子）の構造'!J$42</f>
        <v>2443</v>
      </c>
      <c r="F65" s="157"/>
      <c r="G65" s="157"/>
      <c r="H65" s="157">
        <f>'将来負担比率（分子）の構造'!K$42</f>
        <v>2267</v>
      </c>
      <c r="I65" s="157"/>
      <c r="J65" s="157"/>
      <c r="K65" s="157">
        <f>'将来負担比率（分子）の構造'!L$42</f>
        <v>1915</v>
      </c>
      <c r="L65" s="157"/>
      <c r="M65" s="157"/>
      <c r="N65" s="157">
        <f>'将来負担比率（分子）の構造'!M$42</f>
        <v>1159</v>
      </c>
      <c r="O65" s="157"/>
      <c r="P65" s="157"/>
    </row>
    <row r="66" spans="1:16" x14ac:dyDescent="0.2">
      <c r="A66" s="157" t="s">
        <v>31</v>
      </c>
      <c r="B66" s="157">
        <f>'将来負担比率（分子）の構造'!I$41</f>
        <v>12620</v>
      </c>
      <c r="C66" s="157"/>
      <c r="D66" s="157"/>
      <c r="E66" s="157">
        <f>'将来負担比率（分子）の構造'!J$41</f>
        <v>11761</v>
      </c>
      <c r="F66" s="157"/>
      <c r="G66" s="157"/>
      <c r="H66" s="157">
        <f>'将来負担比率（分子）の構造'!K$41</f>
        <v>10783</v>
      </c>
      <c r="I66" s="157"/>
      <c r="J66" s="157"/>
      <c r="K66" s="157">
        <f>'将来負担比率（分子）の構造'!L$41</f>
        <v>10065</v>
      </c>
      <c r="L66" s="157"/>
      <c r="M66" s="157"/>
      <c r="N66" s="157">
        <f>'将来負担比率（分子）の構造'!M$41</f>
        <v>10739</v>
      </c>
      <c r="O66" s="157"/>
      <c r="P66" s="157"/>
    </row>
    <row r="67" spans="1:16" x14ac:dyDescent="0.2">
      <c r="A67" s="157" t="s">
        <v>71</v>
      </c>
      <c r="B67" s="157" t="e">
        <f>NA()</f>
        <v>#N/A</v>
      </c>
      <c r="C67" s="157">
        <f>IF(ISNUMBER('将来負担比率（分子）の構造'!I$53), IF('将来負担比率（分子）の構造'!I$53 &lt; 0, 0, '将来負担比率（分子）の構造'!I$53), NA())</f>
        <v>3165</v>
      </c>
      <c r="D67" s="157" t="e">
        <f>NA()</f>
        <v>#N/A</v>
      </c>
      <c r="E67" s="157" t="e">
        <f>NA()</f>
        <v>#N/A</v>
      </c>
      <c r="F67" s="157">
        <f>IF(ISNUMBER('将来負担比率（分子）の構造'!J$53), IF('将来負担比率（分子）の構造'!J$53 &lt; 0, 0, '将来負担比率（分子）の構造'!J$53), NA())</f>
        <v>1758</v>
      </c>
      <c r="G67" s="157" t="e">
        <f>NA()</f>
        <v>#N/A</v>
      </c>
      <c r="H67" s="157" t="e">
        <f>NA()</f>
        <v>#N/A</v>
      </c>
      <c r="I67" s="157">
        <f>IF(ISNUMBER('将来負担比率（分子）の構造'!K$53), IF('将来負担比率（分子）の構造'!K$53 &lt; 0, 0, '将来負担比率（分子）の構造'!K$53), NA())</f>
        <v>1683</v>
      </c>
      <c r="J67" s="157" t="e">
        <f>NA()</f>
        <v>#N/A</v>
      </c>
      <c r="K67" s="157" t="e">
        <f>NA()</f>
        <v>#N/A</v>
      </c>
      <c r="L67" s="157">
        <f>IF(ISNUMBER('将来負担比率（分子）の構造'!L$53), IF('将来負担比率（分子）の構造'!L$53 &lt; 0, 0, '将来負担比率（分子）の構造'!L$53), NA())</f>
        <v>2491</v>
      </c>
      <c r="M67" s="157" t="e">
        <f>NA()</f>
        <v>#N/A</v>
      </c>
      <c r="N67" s="157" t="e">
        <f>NA()</f>
        <v>#N/A</v>
      </c>
      <c r="O67" s="157">
        <f>IF(ISNUMBER('将来負担比率（分子）の構造'!M$53), IF('将来負担比率（分子）の構造'!M$53 &lt; 0, 0, '将来負担比率（分子）の構造'!M$53), NA())</f>
        <v>2284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4403</v>
      </c>
      <c r="C72" s="161">
        <f>基金残高に係る経年分析!G55</f>
        <v>3545</v>
      </c>
      <c r="D72" s="161">
        <f>基金残高に係る経年分析!H55</f>
        <v>3076</v>
      </c>
    </row>
    <row r="73" spans="1:16" x14ac:dyDescent="0.2">
      <c r="A73" s="160" t="s">
        <v>74</v>
      </c>
      <c r="B73" s="161">
        <f>基金残高に係る経年分析!F56</f>
        <v>1129</v>
      </c>
      <c r="C73" s="161">
        <f>基金残高に係る経年分析!G56</f>
        <v>1188</v>
      </c>
      <c r="D73" s="161">
        <f>基金残高に係る経年分析!H56</f>
        <v>997</v>
      </c>
    </row>
    <row r="74" spans="1:16" x14ac:dyDescent="0.2">
      <c r="A74" s="160" t="s">
        <v>75</v>
      </c>
      <c r="B74" s="161">
        <f>基金残高に係る経年分析!F57</f>
        <v>3218</v>
      </c>
      <c r="C74" s="161">
        <f>基金残高に係る経年分析!G57</f>
        <v>3101</v>
      </c>
      <c r="D74" s="161">
        <f>基金残高に係る経年分析!H57</f>
        <v>2888</v>
      </c>
    </row>
  </sheetData>
  <sheetProtection algorithmName="SHA-512" hashValue="sIW3ogxD/0OaAiblNq+1WQg2bCKHTrM97GvU0d9Fq1PI+WwT9CyZ+9SYchbhLRYmjuDmVj6h3fkfn720SiR7BQ==" saltValue="9yluFCV9VZY1ZKOFwO6D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2052451</v>
      </c>
      <c r="S5" s="664"/>
      <c r="T5" s="664"/>
      <c r="U5" s="664"/>
      <c r="V5" s="664"/>
      <c r="W5" s="664"/>
      <c r="X5" s="664"/>
      <c r="Y5" s="689"/>
      <c r="Z5" s="702">
        <v>13.1</v>
      </c>
      <c r="AA5" s="702"/>
      <c r="AB5" s="702"/>
      <c r="AC5" s="702"/>
      <c r="AD5" s="703">
        <v>2052451</v>
      </c>
      <c r="AE5" s="703"/>
      <c r="AF5" s="703"/>
      <c r="AG5" s="703"/>
      <c r="AH5" s="703"/>
      <c r="AI5" s="703"/>
      <c r="AJ5" s="703"/>
      <c r="AK5" s="703"/>
      <c r="AL5" s="690">
        <v>27.2</v>
      </c>
      <c r="AM5" s="672"/>
      <c r="AN5" s="672"/>
      <c r="AO5" s="691"/>
      <c r="AP5" s="666" t="s">
        <v>216</v>
      </c>
      <c r="AQ5" s="667"/>
      <c r="AR5" s="667"/>
      <c r="AS5" s="667"/>
      <c r="AT5" s="667"/>
      <c r="AU5" s="667"/>
      <c r="AV5" s="667"/>
      <c r="AW5" s="667"/>
      <c r="AX5" s="667"/>
      <c r="AY5" s="667"/>
      <c r="AZ5" s="667"/>
      <c r="BA5" s="667"/>
      <c r="BB5" s="667"/>
      <c r="BC5" s="667"/>
      <c r="BD5" s="667"/>
      <c r="BE5" s="667"/>
      <c r="BF5" s="668"/>
      <c r="BG5" s="608">
        <v>2051416</v>
      </c>
      <c r="BH5" s="609"/>
      <c r="BI5" s="609"/>
      <c r="BJ5" s="609"/>
      <c r="BK5" s="609"/>
      <c r="BL5" s="609"/>
      <c r="BM5" s="609"/>
      <c r="BN5" s="610"/>
      <c r="BO5" s="646">
        <v>99.9</v>
      </c>
      <c r="BP5" s="646"/>
      <c r="BQ5" s="646"/>
      <c r="BR5" s="646"/>
      <c r="BS5" s="647">
        <v>49844</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216466</v>
      </c>
      <c r="S6" s="609"/>
      <c r="T6" s="609"/>
      <c r="U6" s="609"/>
      <c r="V6" s="609"/>
      <c r="W6" s="609"/>
      <c r="X6" s="609"/>
      <c r="Y6" s="610"/>
      <c r="Z6" s="646">
        <v>1.4</v>
      </c>
      <c r="AA6" s="646"/>
      <c r="AB6" s="646"/>
      <c r="AC6" s="646"/>
      <c r="AD6" s="647">
        <v>216466</v>
      </c>
      <c r="AE6" s="647"/>
      <c r="AF6" s="647"/>
      <c r="AG6" s="647"/>
      <c r="AH6" s="647"/>
      <c r="AI6" s="647"/>
      <c r="AJ6" s="647"/>
      <c r="AK6" s="647"/>
      <c r="AL6" s="611">
        <v>2.9</v>
      </c>
      <c r="AM6" s="612"/>
      <c r="AN6" s="612"/>
      <c r="AO6" s="648"/>
      <c r="AP6" s="605" t="s">
        <v>221</v>
      </c>
      <c r="AQ6" s="606"/>
      <c r="AR6" s="606"/>
      <c r="AS6" s="606"/>
      <c r="AT6" s="606"/>
      <c r="AU6" s="606"/>
      <c r="AV6" s="606"/>
      <c r="AW6" s="606"/>
      <c r="AX6" s="606"/>
      <c r="AY6" s="606"/>
      <c r="AZ6" s="606"/>
      <c r="BA6" s="606"/>
      <c r="BB6" s="606"/>
      <c r="BC6" s="606"/>
      <c r="BD6" s="606"/>
      <c r="BE6" s="606"/>
      <c r="BF6" s="607"/>
      <c r="BG6" s="608">
        <v>2051416</v>
      </c>
      <c r="BH6" s="609"/>
      <c r="BI6" s="609"/>
      <c r="BJ6" s="609"/>
      <c r="BK6" s="609"/>
      <c r="BL6" s="609"/>
      <c r="BM6" s="609"/>
      <c r="BN6" s="610"/>
      <c r="BO6" s="646">
        <v>99.9</v>
      </c>
      <c r="BP6" s="646"/>
      <c r="BQ6" s="646"/>
      <c r="BR6" s="646"/>
      <c r="BS6" s="647">
        <v>49844</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101122</v>
      </c>
      <c r="CS6" s="609"/>
      <c r="CT6" s="609"/>
      <c r="CU6" s="609"/>
      <c r="CV6" s="609"/>
      <c r="CW6" s="609"/>
      <c r="CX6" s="609"/>
      <c r="CY6" s="610"/>
      <c r="CZ6" s="690">
        <v>0.7</v>
      </c>
      <c r="DA6" s="672"/>
      <c r="DB6" s="672"/>
      <c r="DC6" s="692"/>
      <c r="DD6" s="614">
        <v>3091</v>
      </c>
      <c r="DE6" s="609"/>
      <c r="DF6" s="609"/>
      <c r="DG6" s="609"/>
      <c r="DH6" s="609"/>
      <c r="DI6" s="609"/>
      <c r="DJ6" s="609"/>
      <c r="DK6" s="609"/>
      <c r="DL6" s="609"/>
      <c r="DM6" s="609"/>
      <c r="DN6" s="609"/>
      <c r="DO6" s="609"/>
      <c r="DP6" s="610"/>
      <c r="DQ6" s="614">
        <v>98922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800</v>
      </c>
      <c r="S7" s="609"/>
      <c r="T7" s="609"/>
      <c r="U7" s="609"/>
      <c r="V7" s="609"/>
      <c r="W7" s="609"/>
      <c r="X7" s="609"/>
      <c r="Y7" s="610"/>
      <c r="Z7" s="646">
        <v>0</v>
      </c>
      <c r="AA7" s="646"/>
      <c r="AB7" s="646"/>
      <c r="AC7" s="646"/>
      <c r="AD7" s="647">
        <v>800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709635</v>
      </c>
      <c r="BH7" s="609"/>
      <c r="BI7" s="609"/>
      <c r="BJ7" s="609"/>
      <c r="BK7" s="609"/>
      <c r="BL7" s="609"/>
      <c r="BM7" s="609"/>
      <c r="BN7" s="610"/>
      <c r="BO7" s="646">
        <v>34.6</v>
      </c>
      <c r="BP7" s="646"/>
      <c r="BQ7" s="646"/>
      <c r="BR7" s="646"/>
      <c r="BS7" s="647">
        <v>49844</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2382097</v>
      </c>
      <c r="CS7" s="609"/>
      <c r="CT7" s="609"/>
      <c r="CU7" s="609"/>
      <c r="CV7" s="609"/>
      <c r="CW7" s="609"/>
      <c r="CX7" s="609"/>
      <c r="CY7" s="610"/>
      <c r="CZ7" s="646">
        <v>16.2</v>
      </c>
      <c r="DA7" s="646"/>
      <c r="DB7" s="646"/>
      <c r="DC7" s="646"/>
      <c r="DD7" s="614">
        <v>773033</v>
      </c>
      <c r="DE7" s="609"/>
      <c r="DF7" s="609"/>
      <c r="DG7" s="609"/>
      <c r="DH7" s="609"/>
      <c r="DI7" s="609"/>
      <c r="DJ7" s="609"/>
      <c r="DK7" s="609"/>
      <c r="DL7" s="609"/>
      <c r="DM7" s="609"/>
      <c r="DN7" s="609"/>
      <c r="DO7" s="609"/>
      <c r="DP7" s="610"/>
      <c r="DQ7" s="614">
        <v>1294968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11163</v>
      </c>
      <c r="S8" s="609"/>
      <c r="T8" s="609"/>
      <c r="U8" s="609"/>
      <c r="V8" s="609"/>
      <c r="W8" s="609"/>
      <c r="X8" s="609"/>
      <c r="Y8" s="610"/>
      <c r="Z8" s="646">
        <v>0.1</v>
      </c>
      <c r="AA8" s="646"/>
      <c r="AB8" s="646"/>
      <c r="AC8" s="646"/>
      <c r="AD8" s="647">
        <v>11163</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18207</v>
      </c>
      <c r="BH8" s="609"/>
      <c r="BI8" s="609"/>
      <c r="BJ8" s="609"/>
      <c r="BK8" s="609"/>
      <c r="BL8" s="609"/>
      <c r="BM8" s="609"/>
      <c r="BN8" s="610"/>
      <c r="BO8" s="646">
        <v>0.9</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3513455</v>
      </c>
      <c r="CS8" s="609"/>
      <c r="CT8" s="609"/>
      <c r="CU8" s="609"/>
      <c r="CV8" s="609"/>
      <c r="CW8" s="609"/>
      <c r="CX8" s="609"/>
      <c r="CY8" s="610"/>
      <c r="CZ8" s="646">
        <v>23.8</v>
      </c>
      <c r="DA8" s="646"/>
      <c r="DB8" s="646"/>
      <c r="DC8" s="646"/>
      <c r="DD8" s="614">
        <v>562862</v>
      </c>
      <c r="DE8" s="609"/>
      <c r="DF8" s="609"/>
      <c r="DG8" s="609"/>
      <c r="DH8" s="609"/>
      <c r="DI8" s="609"/>
      <c r="DJ8" s="609"/>
      <c r="DK8" s="609"/>
      <c r="DL8" s="609"/>
      <c r="DM8" s="609"/>
      <c r="DN8" s="609"/>
      <c r="DO8" s="609"/>
      <c r="DP8" s="610"/>
      <c r="DQ8" s="614">
        <v>1995191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18200</v>
      </c>
      <c r="S9" s="609"/>
      <c r="T9" s="609"/>
      <c r="U9" s="609"/>
      <c r="V9" s="609"/>
      <c r="W9" s="609"/>
      <c r="X9" s="609"/>
      <c r="Y9" s="610"/>
      <c r="Z9" s="646">
        <v>0.1</v>
      </c>
      <c r="AA9" s="646"/>
      <c r="AB9" s="646"/>
      <c r="AC9" s="646"/>
      <c r="AD9" s="647">
        <v>18200</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479211</v>
      </c>
      <c r="BH9" s="609"/>
      <c r="BI9" s="609"/>
      <c r="BJ9" s="609"/>
      <c r="BK9" s="609"/>
      <c r="BL9" s="609"/>
      <c r="BM9" s="609"/>
      <c r="BN9" s="610"/>
      <c r="BO9" s="646">
        <v>23.3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1112836</v>
      </c>
      <c r="CS9" s="609"/>
      <c r="CT9" s="609"/>
      <c r="CU9" s="609"/>
      <c r="CV9" s="609"/>
      <c r="CW9" s="609"/>
      <c r="CX9" s="609"/>
      <c r="CY9" s="610"/>
      <c r="CZ9" s="646">
        <v>7.6</v>
      </c>
      <c r="DA9" s="646"/>
      <c r="DB9" s="646"/>
      <c r="DC9" s="646"/>
      <c r="DD9" s="614">
        <v>68864</v>
      </c>
      <c r="DE9" s="609"/>
      <c r="DF9" s="609"/>
      <c r="DG9" s="609"/>
      <c r="DH9" s="609"/>
      <c r="DI9" s="609"/>
      <c r="DJ9" s="609"/>
      <c r="DK9" s="609"/>
      <c r="DL9" s="609"/>
      <c r="DM9" s="609"/>
      <c r="DN9" s="609"/>
      <c r="DO9" s="609"/>
      <c r="DP9" s="610"/>
      <c r="DQ9" s="614">
        <v>963304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37802</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11500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324407</v>
      </c>
      <c r="S11" s="609"/>
      <c r="T11" s="609"/>
      <c r="U11" s="609"/>
      <c r="V11" s="609"/>
      <c r="W11" s="609"/>
      <c r="X11" s="609"/>
      <c r="Y11" s="610"/>
      <c r="Z11" s="611">
        <v>2.1</v>
      </c>
      <c r="AA11" s="612"/>
      <c r="AB11" s="612"/>
      <c r="AC11" s="613"/>
      <c r="AD11" s="614">
        <v>324407</v>
      </c>
      <c r="AE11" s="609"/>
      <c r="AF11" s="609"/>
      <c r="AG11" s="609"/>
      <c r="AH11" s="609"/>
      <c r="AI11" s="609"/>
      <c r="AJ11" s="609"/>
      <c r="AK11" s="610"/>
      <c r="AL11" s="611">
        <v>4.3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174415</v>
      </c>
      <c r="BH11" s="609"/>
      <c r="BI11" s="609"/>
      <c r="BJ11" s="609"/>
      <c r="BK11" s="609"/>
      <c r="BL11" s="609"/>
      <c r="BM11" s="609"/>
      <c r="BN11" s="610"/>
      <c r="BO11" s="646">
        <v>8.5</v>
      </c>
      <c r="BP11" s="646"/>
      <c r="BQ11" s="646"/>
      <c r="BR11" s="646"/>
      <c r="BS11" s="647">
        <v>49844</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918567</v>
      </c>
      <c r="CS11" s="609"/>
      <c r="CT11" s="609"/>
      <c r="CU11" s="609"/>
      <c r="CV11" s="609"/>
      <c r="CW11" s="609"/>
      <c r="CX11" s="609"/>
      <c r="CY11" s="610"/>
      <c r="CZ11" s="646">
        <v>6.2</v>
      </c>
      <c r="DA11" s="646"/>
      <c r="DB11" s="646"/>
      <c r="DC11" s="646"/>
      <c r="DD11" s="614">
        <v>327010</v>
      </c>
      <c r="DE11" s="609"/>
      <c r="DF11" s="609"/>
      <c r="DG11" s="609"/>
      <c r="DH11" s="609"/>
      <c r="DI11" s="609"/>
      <c r="DJ11" s="609"/>
      <c r="DK11" s="609"/>
      <c r="DL11" s="609"/>
      <c r="DM11" s="609"/>
      <c r="DN11" s="609"/>
      <c r="DO11" s="609"/>
      <c r="DP11" s="610"/>
      <c r="DQ11" s="614">
        <v>618414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5325</v>
      </c>
      <c r="S12" s="609"/>
      <c r="T12" s="609"/>
      <c r="U12" s="609"/>
      <c r="V12" s="609"/>
      <c r="W12" s="609"/>
      <c r="X12" s="609"/>
      <c r="Y12" s="610"/>
      <c r="Z12" s="646">
        <v>0</v>
      </c>
      <c r="AA12" s="646"/>
      <c r="AB12" s="646"/>
      <c r="AC12" s="646"/>
      <c r="AD12" s="647">
        <v>5325</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1190269</v>
      </c>
      <c r="BH12" s="609"/>
      <c r="BI12" s="609"/>
      <c r="BJ12" s="609"/>
      <c r="BK12" s="609"/>
      <c r="BL12" s="609"/>
      <c r="BM12" s="609"/>
      <c r="BN12" s="610"/>
      <c r="BO12" s="646">
        <v>58</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901295</v>
      </c>
      <c r="CS12" s="609"/>
      <c r="CT12" s="609"/>
      <c r="CU12" s="609"/>
      <c r="CV12" s="609"/>
      <c r="CW12" s="609"/>
      <c r="CX12" s="609"/>
      <c r="CY12" s="610"/>
      <c r="CZ12" s="646">
        <v>6.1</v>
      </c>
      <c r="DA12" s="646"/>
      <c r="DB12" s="646"/>
      <c r="DC12" s="646"/>
      <c r="DD12" s="614">
        <v>557568</v>
      </c>
      <c r="DE12" s="609"/>
      <c r="DF12" s="609"/>
      <c r="DG12" s="609"/>
      <c r="DH12" s="609"/>
      <c r="DI12" s="609"/>
      <c r="DJ12" s="609"/>
      <c r="DK12" s="609"/>
      <c r="DL12" s="609"/>
      <c r="DM12" s="609"/>
      <c r="DN12" s="609"/>
      <c r="DO12" s="609"/>
      <c r="DP12" s="610"/>
      <c r="DQ12" s="614">
        <v>315499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891837</v>
      </c>
      <c r="BH13" s="609"/>
      <c r="BI13" s="609"/>
      <c r="BJ13" s="609"/>
      <c r="BK13" s="609"/>
      <c r="BL13" s="609"/>
      <c r="BM13" s="609"/>
      <c r="BN13" s="610"/>
      <c r="BO13" s="646">
        <v>43.5</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1428702</v>
      </c>
      <c r="CS13" s="609"/>
      <c r="CT13" s="609"/>
      <c r="CU13" s="609"/>
      <c r="CV13" s="609"/>
      <c r="CW13" s="609"/>
      <c r="CX13" s="609"/>
      <c r="CY13" s="610"/>
      <c r="CZ13" s="646">
        <v>9.6999999999999993</v>
      </c>
      <c r="DA13" s="646"/>
      <c r="DB13" s="646"/>
      <c r="DC13" s="646"/>
      <c r="DD13" s="614">
        <v>363601</v>
      </c>
      <c r="DE13" s="609"/>
      <c r="DF13" s="609"/>
      <c r="DG13" s="609"/>
      <c r="DH13" s="609"/>
      <c r="DI13" s="609"/>
      <c r="DJ13" s="609"/>
      <c r="DK13" s="609"/>
      <c r="DL13" s="609"/>
      <c r="DM13" s="609"/>
      <c r="DN13" s="609"/>
      <c r="DO13" s="609"/>
      <c r="DP13" s="610"/>
      <c r="DQ13" s="614">
        <v>1074996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65235</v>
      </c>
      <c r="BH14" s="609"/>
      <c r="BI14" s="609"/>
      <c r="BJ14" s="609"/>
      <c r="BK14" s="609"/>
      <c r="BL14" s="609"/>
      <c r="BM14" s="609"/>
      <c r="BN14" s="610"/>
      <c r="BO14" s="646">
        <v>3.2</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301170</v>
      </c>
      <c r="CS14" s="609"/>
      <c r="CT14" s="609"/>
      <c r="CU14" s="609"/>
      <c r="CV14" s="609"/>
      <c r="CW14" s="609"/>
      <c r="CX14" s="609"/>
      <c r="CY14" s="610"/>
      <c r="CZ14" s="646">
        <v>2</v>
      </c>
      <c r="DA14" s="646"/>
      <c r="DB14" s="646"/>
      <c r="DC14" s="646"/>
      <c r="DD14" s="614">
        <v>35988</v>
      </c>
      <c r="DE14" s="609"/>
      <c r="DF14" s="609"/>
      <c r="DG14" s="609"/>
      <c r="DH14" s="609"/>
      <c r="DI14" s="609"/>
      <c r="DJ14" s="609"/>
      <c r="DK14" s="609"/>
      <c r="DL14" s="609"/>
      <c r="DM14" s="609"/>
      <c r="DN14" s="609"/>
      <c r="DO14" s="609"/>
      <c r="DP14" s="610"/>
      <c r="DQ14" s="614">
        <v>266721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14456</v>
      </c>
      <c r="S15" s="609"/>
      <c r="T15" s="609"/>
      <c r="U15" s="609"/>
      <c r="V15" s="609"/>
      <c r="W15" s="609"/>
      <c r="X15" s="609"/>
      <c r="Y15" s="610"/>
      <c r="Z15" s="646">
        <v>0.1</v>
      </c>
      <c r="AA15" s="646"/>
      <c r="AB15" s="646"/>
      <c r="AC15" s="646"/>
      <c r="AD15" s="647">
        <v>14456</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86277</v>
      </c>
      <c r="BH15" s="609"/>
      <c r="BI15" s="609"/>
      <c r="BJ15" s="609"/>
      <c r="BK15" s="609"/>
      <c r="BL15" s="609"/>
      <c r="BM15" s="609"/>
      <c r="BN15" s="610"/>
      <c r="BO15" s="646">
        <v>4.2</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1835996</v>
      </c>
      <c r="CS15" s="609"/>
      <c r="CT15" s="609"/>
      <c r="CU15" s="609"/>
      <c r="CV15" s="609"/>
      <c r="CW15" s="609"/>
      <c r="CX15" s="609"/>
      <c r="CY15" s="610"/>
      <c r="CZ15" s="646">
        <v>12.5</v>
      </c>
      <c r="DA15" s="646"/>
      <c r="DB15" s="646"/>
      <c r="DC15" s="646"/>
      <c r="DD15" s="614">
        <v>828148</v>
      </c>
      <c r="DE15" s="609"/>
      <c r="DF15" s="609"/>
      <c r="DG15" s="609"/>
      <c r="DH15" s="609"/>
      <c r="DI15" s="609"/>
      <c r="DJ15" s="609"/>
      <c r="DK15" s="609"/>
      <c r="DL15" s="609"/>
      <c r="DM15" s="609"/>
      <c r="DN15" s="609"/>
      <c r="DO15" s="609"/>
      <c r="DP15" s="610"/>
      <c r="DQ15" s="614">
        <v>1250716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33872</v>
      </c>
      <c r="S16" s="609"/>
      <c r="T16" s="609"/>
      <c r="U16" s="609"/>
      <c r="V16" s="609"/>
      <c r="W16" s="609"/>
      <c r="X16" s="609"/>
      <c r="Y16" s="610"/>
      <c r="Z16" s="646">
        <v>0.2</v>
      </c>
      <c r="AA16" s="646"/>
      <c r="AB16" s="646"/>
      <c r="AC16" s="646"/>
      <c r="AD16" s="647">
        <v>33872</v>
      </c>
      <c r="AE16" s="647"/>
      <c r="AF16" s="647"/>
      <c r="AG16" s="647"/>
      <c r="AH16" s="647"/>
      <c r="AI16" s="647"/>
      <c r="AJ16" s="647"/>
      <c r="AK16" s="647"/>
      <c r="AL16" s="611">
        <v>0.4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673945</v>
      </c>
      <c r="CS16" s="609"/>
      <c r="CT16" s="609"/>
      <c r="CU16" s="609"/>
      <c r="CV16" s="609"/>
      <c r="CW16" s="609"/>
      <c r="CX16" s="609"/>
      <c r="CY16" s="610"/>
      <c r="CZ16" s="646">
        <v>4.5999999999999996</v>
      </c>
      <c r="DA16" s="646"/>
      <c r="DB16" s="646"/>
      <c r="DC16" s="646"/>
      <c r="DD16" s="614" t="s">
        <v>122</v>
      </c>
      <c r="DE16" s="609"/>
      <c r="DF16" s="609"/>
      <c r="DG16" s="609"/>
      <c r="DH16" s="609"/>
      <c r="DI16" s="609"/>
      <c r="DJ16" s="609"/>
      <c r="DK16" s="609"/>
      <c r="DL16" s="609"/>
      <c r="DM16" s="609"/>
      <c r="DN16" s="609"/>
      <c r="DO16" s="609"/>
      <c r="DP16" s="610"/>
      <c r="DQ16" s="614">
        <v>130353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64654</v>
      </c>
      <c r="S17" s="609"/>
      <c r="T17" s="609"/>
      <c r="U17" s="609"/>
      <c r="V17" s="609"/>
      <c r="W17" s="609"/>
      <c r="X17" s="609"/>
      <c r="Y17" s="610"/>
      <c r="Z17" s="646">
        <v>0.4</v>
      </c>
      <c r="AA17" s="646"/>
      <c r="AB17" s="646"/>
      <c r="AC17" s="646"/>
      <c r="AD17" s="647">
        <v>64654</v>
      </c>
      <c r="AE17" s="647"/>
      <c r="AF17" s="647"/>
      <c r="AG17" s="647"/>
      <c r="AH17" s="647"/>
      <c r="AI17" s="647"/>
      <c r="AJ17" s="647"/>
      <c r="AK17" s="647"/>
      <c r="AL17" s="611">
        <v>0.9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1557179</v>
      </c>
      <c r="CS17" s="609"/>
      <c r="CT17" s="609"/>
      <c r="CU17" s="609"/>
      <c r="CV17" s="609"/>
      <c r="CW17" s="609"/>
      <c r="CX17" s="609"/>
      <c r="CY17" s="610"/>
      <c r="CZ17" s="646">
        <v>10.6</v>
      </c>
      <c r="DA17" s="646"/>
      <c r="DB17" s="646"/>
      <c r="DC17" s="646"/>
      <c r="DD17" s="614" t="s">
        <v>122</v>
      </c>
      <c r="DE17" s="609"/>
      <c r="DF17" s="609"/>
      <c r="DG17" s="609"/>
      <c r="DH17" s="609"/>
      <c r="DI17" s="609"/>
      <c r="DJ17" s="609"/>
      <c r="DK17" s="609"/>
      <c r="DL17" s="609"/>
      <c r="DM17" s="609"/>
      <c r="DN17" s="609"/>
      <c r="DO17" s="609"/>
      <c r="DP17" s="610"/>
      <c r="DQ17" s="614">
        <v>1519442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12937</v>
      </c>
      <c r="S18" s="609"/>
      <c r="T18" s="609"/>
      <c r="U18" s="609"/>
      <c r="V18" s="609"/>
      <c r="W18" s="609"/>
      <c r="X18" s="609"/>
      <c r="Y18" s="610"/>
      <c r="Z18" s="646">
        <v>0.1</v>
      </c>
      <c r="AA18" s="646"/>
      <c r="AB18" s="646"/>
      <c r="AC18" s="646"/>
      <c r="AD18" s="647">
        <v>12937</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49564</v>
      </c>
      <c r="S19" s="609"/>
      <c r="T19" s="609"/>
      <c r="U19" s="609"/>
      <c r="V19" s="609"/>
      <c r="W19" s="609"/>
      <c r="X19" s="609"/>
      <c r="Y19" s="610"/>
      <c r="Z19" s="646">
        <v>0.3</v>
      </c>
      <c r="AA19" s="646"/>
      <c r="AB19" s="646"/>
      <c r="AC19" s="646"/>
      <c r="AD19" s="647">
        <v>49564</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1035</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2153</v>
      </c>
      <c r="S20" s="609"/>
      <c r="T20" s="609"/>
      <c r="U20" s="609"/>
      <c r="V20" s="609"/>
      <c r="W20" s="609"/>
      <c r="X20" s="609"/>
      <c r="Y20" s="610"/>
      <c r="Z20" s="646">
        <v>0</v>
      </c>
      <c r="AA20" s="646"/>
      <c r="AB20" s="646"/>
      <c r="AC20" s="646"/>
      <c r="AD20" s="647">
        <v>2153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1035</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14737864</v>
      </c>
      <c r="CS20" s="609"/>
      <c r="CT20" s="609"/>
      <c r="CU20" s="609"/>
      <c r="CV20" s="609"/>
      <c r="CW20" s="609"/>
      <c r="CX20" s="609"/>
      <c r="CY20" s="610"/>
      <c r="CZ20" s="646">
        <v>100</v>
      </c>
      <c r="DA20" s="646"/>
      <c r="DB20" s="646"/>
      <c r="DC20" s="646"/>
      <c r="DD20" s="614">
        <v>3520165</v>
      </c>
      <c r="DE20" s="609"/>
      <c r="DF20" s="609"/>
      <c r="DG20" s="609"/>
      <c r="DH20" s="609"/>
      <c r="DI20" s="609"/>
      <c r="DJ20" s="609"/>
      <c r="DK20" s="609"/>
      <c r="DL20" s="609"/>
      <c r="DM20" s="609"/>
      <c r="DN20" s="609"/>
      <c r="DO20" s="609"/>
      <c r="DP20" s="610"/>
      <c r="DQ20" s="614">
        <v>9528526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5385168</v>
      </c>
      <c r="S21" s="609"/>
      <c r="T21" s="609"/>
      <c r="U21" s="609"/>
      <c r="V21" s="609"/>
      <c r="W21" s="609"/>
      <c r="X21" s="609"/>
      <c r="Y21" s="610"/>
      <c r="Z21" s="646">
        <v>34.299999999999997</v>
      </c>
      <c r="AA21" s="646"/>
      <c r="AB21" s="646"/>
      <c r="AC21" s="646"/>
      <c r="AD21" s="647">
        <v>4790761</v>
      </c>
      <c r="AE21" s="647"/>
      <c r="AF21" s="647"/>
      <c r="AG21" s="647"/>
      <c r="AH21" s="647"/>
      <c r="AI21" s="647"/>
      <c r="AJ21" s="647"/>
      <c r="AK21" s="647"/>
      <c r="AL21" s="611">
        <v>63.5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1035</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4790761</v>
      </c>
      <c r="S22" s="609"/>
      <c r="T22" s="609"/>
      <c r="U22" s="609"/>
      <c r="V22" s="609"/>
      <c r="W22" s="609"/>
      <c r="X22" s="609"/>
      <c r="Y22" s="610"/>
      <c r="Z22" s="646">
        <v>30.5</v>
      </c>
      <c r="AA22" s="646"/>
      <c r="AB22" s="646"/>
      <c r="AC22" s="646"/>
      <c r="AD22" s="647">
        <v>4790761</v>
      </c>
      <c r="AE22" s="647"/>
      <c r="AF22" s="647"/>
      <c r="AG22" s="647"/>
      <c r="AH22" s="647"/>
      <c r="AI22" s="647"/>
      <c r="AJ22" s="647"/>
      <c r="AK22" s="647"/>
      <c r="AL22" s="611">
        <v>63.5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594395</v>
      </c>
      <c r="S23" s="609"/>
      <c r="T23" s="609"/>
      <c r="U23" s="609"/>
      <c r="V23" s="609"/>
      <c r="W23" s="609"/>
      <c r="X23" s="609"/>
      <c r="Y23" s="610"/>
      <c r="Z23" s="646">
        <v>3.8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12</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4364395</v>
      </c>
      <c r="CS24" s="664"/>
      <c r="CT24" s="664"/>
      <c r="CU24" s="664"/>
      <c r="CV24" s="664"/>
      <c r="CW24" s="664"/>
      <c r="CX24" s="664"/>
      <c r="CY24" s="689"/>
      <c r="CZ24" s="690">
        <v>29.6</v>
      </c>
      <c r="DA24" s="672"/>
      <c r="DB24" s="672"/>
      <c r="DC24" s="692"/>
      <c r="DD24" s="688">
        <v>3687807</v>
      </c>
      <c r="DE24" s="664"/>
      <c r="DF24" s="664"/>
      <c r="DG24" s="664"/>
      <c r="DH24" s="664"/>
      <c r="DI24" s="664"/>
      <c r="DJ24" s="664"/>
      <c r="DK24" s="689"/>
      <c r="DL24" s="688">
        <v>3678045</v>
      </c>
      <c r="DM24" s="664"/>
      <c r="DN24" s="664"/>
      <c r="DO24" s="664"/>
      <c r="DP24" s="664"/>
      <c r="DQ24" s="664"/>
      <c r="DR24" s="664"/>
      <c r="DS24" s="664"/>
      <c r="DT24" s="664"/>
      <c r="DU24" s="664"/>
      <c r="DV24" s="689"/>
      <c r="DW24" s="690">
        <v>48.7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8126962</v>
      </c>
      <c r="S25" s="609"/>
      <c r="T25" s="609"/>
      <c r="U25" s="609"/>
      <c r="V25" s="609"/>
      <c r="W25" s="609"/>
      <c r="X25" s="609"/>
      <c r="Y25" s="610"/>
      <c r="Z25" s="646">
        <v>51.8</v>
      </c>
      <c r="AA25" s="646"/>
      <c r="AB25" s="646"/>
      <c r="AC25" s="646"/>
      <c r="AD25" s="647">
        <v>7532555</v>
      </c>
      <c r="AE25" s="647"/>
      <c r="AF25" s="647"/>
      <c r="AG25" s="647"/>
      <c r="AH25" s="647"/>
      <c r="AI25" s="647"/>
      <c r="AJ25" s="647"/>
      <c r="AK25" s="647"/>
      <c r="AL25" s="611">
        <v>99.9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2026924</v>
      </c>
      <c r="CS25" s="621"/>
      <c r="CT25" s="621"/>
      <c r="CU25" s="621"/>
      <c r="CV25" s="621"/>
      <c r="CW25" s="621"/>
      <c r="CX25" s="621"/>
      <c r="CY25" s="622"/>
      <c r="CZ25" s="611">
        <v>13.8</v>
      </c>
      <c r="DA25" s="623"/>
      <c r="DB25" s="623"/>
      <c r="DC25" s="624"/>
      <c r="DD25" s="614">
        <v>1965416</v>
      </c>
      <c r="DE25" s="621"/>
      <c r="DF25" s="621"/>
      <c r="DG25" s="621"/>
      <c r="DH25" s="621"/>
      <c r="DI25" s="621"/>
      <c r="DJ25" s="621"/>
      <c r="DK25" s="622"/>
      <c r="DL25" s="614">
        <v>1958114</v>
      </c>
      <c r="DM25" s="621"/>
      <c r="DN25" s="621"/>
      <c r="DO25" s="621"/>
      <c r="DP25" s="621"/>
      <c r="DQ25" s="621"/>
      <c r="DR25" s="621"/>
      <c r="DS25" s="621"/>
      <c r="DT25" s="621"/>
      <c r="DU25" s="621"/>
      <c r="DV25" s="622"/>
      <c r="DW25" s="611">
        <v>25.9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967</v>
      </c>
      <c r="S26" s="609"/>
      <c r="T26" s="609"/>
      <c r="U26" s="609"/>
      <c r="V26" s="609"/>
      <c r="W26" s="609"/>
      <c r="X26" s="609"/>
      <c r="Y26" s="610"/>
      <c r="Z26" s="646">
        <v>0</v>
      </c>
      <c r="AA26" s="646"/>
      <c r="AB26" s="646"/>
      <c r="AC26" s="646"/>
      <c r="AD26" s="647">
        <v>967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1069437</v>
      </c>
      <c r="CS26" s="609"/>
      <c r="CT26" s="609"/>
      <c r="CU26" s="609"/>
      <c r="CV26" s="609"/>
      <c r="CW26" s="609"/>
      <c r="CX26" s="609"/>
      <c r="CY26" s="610"/>
      <c r="CZ26" s="611">
        <v>7.3</v>
      </c>
      <c r="DA26" s="623"/>
      <c r="DB26" s="623"/>
      <c r="DC26" s="624"/>
      <c r="DD26" s="614">
        <v>1034839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143228</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2052451</v>
      </c>
      <c r="BH27" s="609"/>
      <c r="BI27" s="609"/>
      <c r="BJ27" s="609"/>
      <c r="BK27" s="609"/>
      <c r="BL27" s="609"/>
      <c r="BM27" s="609"/>
      <c r="BN27" s="610"/>
      <c r="BO27" s="646">
        <v>100</v>
      </c>
      <c r="BP27" s="646"/>
      <c r="BQ27" s="646"/>
      <c r="BR27" s="646"/>
      <c r="BS27" s="647">
        <v>49844</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780292</v>
      </c>
      <c r="CS27" s="621"/>
      <c r="CT27" s="621"/>
      <c r="CU27" s="621"/>
      <c r="CV27" s="621"/>
      <c r="CW27" s="621"/>
      <c r="CX27" s="621"/>
      <c r="CY27" s="622"/>
      <c r="CZ27" s="611">
        <v>5.3</v>
      </c>
      <c r="DA27" s="623"/>
      <c r="DB27" s="623"/>
      <c r="DC27" s="624"/>
      <c r="DD27" s="614">
        <v>202949</v>
      </c>
      <c r="DE27" s="621"/>
      <c r="DF27" s="621"/>
      <c r="DG27" s="621"/>
      <c r="DH27" s="621"/>
      <c r="DI27" s="621"/>
      <c r="DJ27" s="621"/>
      <c r="DK27" s="622"/>
      <c r="DL27" s="614">
        <v>202689</v>
      </c>
      <c r="DM27" s="621"/>
      <c r="DN27" s="621"/>
      <c r="DO27" s="621"/>
      <c r="DP27" s="621"/>
      <c r="DQ27" s="621"/>
      <c r="DR27" s="621"/>
      <c r="DS27" s="621"/>
      <c r="DT27" s="621"/>
      <c r="DU27" s="621"/>
      <c r="DV27" s="622"/>
      <c r="DW27" s="611">
        <v>2.7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87572</v>
      </c>
      <c r="S28" s="609"/>
      <c r="T28" s="609"/>
      <c r="U28" s="609"/>
      <c r="V28" s="609"/>
      <c r="W28" s="609"/>
      <c r="X28" s="609"/>
      <c r="Y28" s="610"/>
      <c r="Z28" s="646">
        <v>0.6</v>
      </c>
      <c r="AA28" s="646"/>
      <c r="AB28" s="646"/>
      <c r="AC28" s="646"/>
      <c r="AD28" s="647">
        <v>2402</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1557179</v>
      </c>
      <c r="CS28" s="609"/>
      <c r="CT28" s="609"/>
      <c r="CU28" s="609"/>
      <c r="CV28" s="609"/>
      <c r="CW28" s="609"/>
      <c r="CX28" s="609"/>
      <c r="CY28" s="610"/>
      <c r="CZ28" s="611">
        <v>10.6</v>
      </c>
      <c r="DA28" s="623"/>
      <c r="DB28" s="623"/>
      <c r="DC28" s="624"/>
      <c r="DD28" s="614">
        <v>1519442</v>
      </c>
      <c r="DE28" s="609"/>
      <c r="DF28" s="609"/>
      <c r="DG28" s="609"/>
      <c r="DH28" s="609"/>
      <c r="DI28" s="609"/>
      <c r="DJ28" s="609"/>
      <c r="DK28" s="610"/>
      <c r="DL28" s="614">
        <v>1517242</v>
      </c>
      <c r="DM28" s="609"/>
      <c r="DN28" s="609"/>
      <c r="DO28" s="609"/>
      <c r="DP28" s="609"/>
      <c r="DQ28" s="609"/>
      <c r="DR28" s="609"/>
      <c r="DS28" s="609"/>
      <c r="DT28" s="609"/>
      <c r="DU28" s="609"/>
      <c r="DV28" s="610"/>
      <c r="DW28" s="611">
        <v>20.100000000000001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6781</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1557179</v>
      </c>
      <c r="CS29" s="621"/>
      <c r="CT29" s="621"/>
      <c r="CU29" s="621"/>
      <c r="CV29" s="621"/>
      <c r="CW29" s="621"/>
      <c r="CX29" s="621"/>
      <c r="CY29" s="622"/>
      <c r="CZ29" s="611">
        <v>10.6</v>
      </c>
      <c r="DA29" s="623"/>
      <c r="DB29" s="623"/>
      <c r="DC29" s="624"/>
      <c r="DD29" s="614">
        <v>1519442</v>
      </c>
      <c r="DE29" s="621"/>
      <c r="DF29" s="621"/>
      <c r="DG29" s="621"/>
      <c r="DH29" s="621"/>
      <c r="DI29" s="621"/>
      <c r="DJ29" s="621"/>
      <c r="DK29" s="622"/>
      <c r="DL29" s="614">
        <v>1517242</v>
      </c>
      <c r="DM29" s="621"/>
      <c r="DN29" s="621"/>
      <c r="DO29" s="621"/>
      <c r="DP29" s="621"/>
      <c r="DQ29" s="621"/>
      <c r="DR29" s="621"/>
      <c r="DS29" s="621"/>
      <c r="DT29" s="621"/>
      <c r="DU29" s="621"/>
      <c r="DV29" s="622"/>
      <c r="DW29" s="611">
        <v>20.100000000000001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1605259</v>
      </c>
      <c r="S30" s="609"/>
      <c r="T30" s="609"/>
      <c r="U30" s="609"/>
      <c r="V30" s="609"/>
      <c r="W30" s="609"/>
      <c r="X30" s="609"/>
      <c r="Y30" s="610"/>
      <c r="Z30" s="646">
        <v>10.199999999999999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1525944</v>
      </c>
      <c r="CS30" s="609"/>
      <c r="CT30" s="609"/>
      <c r="CU30" s="609"/>
      <c r="CV30" s="609"/>
      <c r="CW30" s="609"/>
      <c r="CX30" s="609"/>
      <c r="CY30" s="610"/>
      <c r="CZ30" s="611">
        <v>10.4</v>
      </c>
      <c r="DA30" s="623"/>
      <c r="DB30" s="623"/>
      <c r="DC30" s="624"/>
      <c r="DD30" s="614">
        <v>1488349</v>
      </c>
      <c r="DE30" s="609"/>
      <c r="DF30" s="609"/>
      <c r="DG30" s="609"/>
      <c r="DH30" s="609"/>
      <c r="DI30" s="609"/>
      <c r="DJ30" s="609"/>
      <c r="DK30" s="610"/>
      <c r="DL30" s="614">
        <v>1486149</v>
      </c>
      <c r="DM30" s="609"/>
      <c r="DN30" s="609"/>
      <c r="DO30" s="609"/>
      <c r="DP30" s="609"/>
      <c r="DQ30" s="609"/>
      <c r="DR30" s="609"/>
      <c r="DS30" s="609"/>
      <c r="DT30" s="609"/>
      <c r="DU30" s="609"/>
      <c r="DV30" s="610"/>
      <c r="DW30" s="611">
        <v>19.7</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97.7</v>
      </c>
      <c r="BN31" s="671"/>
      <c r="BO31" s="671"/>
      <c r="BP31" s="671"/>
      <c r="BQ31" s="673"/>
      <c r="BR31" s="670">
        <v>99.1</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31235</v>
      </c>
      <c r="CS31" s="621"/>
      <c r="CT31" s="621"/>
      <c r="CU31" s="621"/>
      <c r="CV31" s="621"/>
      <c r="CW31" s="621"/>
      <c r="CX31" s="621"/>
      <c r="CY31" s="622"/>
      <c r="CZ31" s="611">
        <v>0.2</v>
      </c>
      <c r="DA31" s="623"/>
      <c r="DB31" s="623"/>
      <c r="DC31" s="624"/>
      <c r="DD31" s="614">
        <v>31093</v>
      </c>
      <c r="DE31" s="621"/>
      <c r="DF31" s="621"/>
      <c r="DG31" s="621"/>
      <c r="DH31" s="621"/>
      <c r="DI31" s="621"/>
      <c r="DJ31" s="621"/>
      <c r="DK31" s="622"/>
      <c r="DL31" s="614">
        <v>31093</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1105362</v>
      </c>
      <c r="S32" s="609"/>
      <c r="T32" s="609"/>
      <c r="U32" s="609"/>
      <c r="V32" s="609"/>
      <c r="W32" s="609"/>
      <c r="X32" s="609"/>
      <c r="Y32" s="610"/>
      <c r="Z32" s="646">
        <v>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99.2</v>
      </c>
      <c r="BH32" s="621"/>
      <c r="BI32" s="621"/>
      <c r="BJ32" s="621"/>
      <c r="BK32" s="621"/>
      <c r="BL32" s="621"/>
      <c r="BM32" s="612">
        <v>98.7</v>
      </c>
      <c r="BN32" s="621"/>
      <c r="BO32" s="621"/>
      <c r="BP32" s="621"/>
      <c r="BQ32" s="644"/>
      <c r="BR32" s="679">
        <v>98.9</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77066</v>
      </c>
      <c r="S33" s="609"/>
      <c r="T33" s="609"/>
      <c r="U33" s="609"/>
      <c r="V33" s="609"/>
      <c r="W33" s="609"/>
      <c r="X33" s="609"/>
      <c r="Y33" s="610"/>
      <c r="Z33" s="646">
        <v>0.5</v>
      </c>
      <c r="AA33" s="646"/>
      <c r="AB33" s="646"/>
      <c r="AC33" s="646"/>
      <c r="AD33" s="647">
        <v>1670</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98.6</v>
      </c>
      <c r="BH33" s="593"/>
      <c r="BI33" s="593"/>
      <c r="BJ33" s="593"/>
      <c r="BK33" s="593"/>
      <c r="BL33" s="593"/>
      <c r="BM33" s="639">
        <v>96.1</v>
      </c>
      <c r="BN33" s="593"/>
      <c r="BO33" s="593"/>
      <c r="BP33" s="593"/>
      <c r="BQ33" s="656"/>
      <c r="BR33" s="669">
        <v>98.8</v>
      </c>
      <c r="BS33" s="593"/>
      <c r="BT33" s="593"/>
      <c r="BU33" s="593"/>
      <c r="BV33" s="593"/>
      <c r="BW33" s="593"/>
      <c r="BX33" s="639">
        <v>96.4</v>
      </c>
      <c r="BY33" s="593"/>
      <c r="BZ33" s="593"/>
      <c r="CA33" s="593"/>
      <c r="CB33" s="656"/>
      <c r="CD33" s="605" t="s">
        <v>307</v>
      </c>
      <c r="CE33" s="606"/>
      <c r="CF33" s="606"/>
      <c r="CG33" s="606"/>
      <c r="CH33" s="606"/>
      <c r="CI33" s="606"/>
      <c r="CJ33" s="606"/>
      <c r="CK33" s="606"/>
      <c r="CL33" s="606"/>
      <c r="CM33" s="606"/>
      <c r="CN33" s="606"/>
      <c r="CO33" s="606"/>
      <c r="CP33" s="606"/>
      <c r="CQ33" s="607"/>
      <c r="CR33" s="608">
        <v>6179359</v>
      </c>
      <c r="CS33" s="621"/>
      <c r="CT33" s="621"/>
      <c r="CU33" s="621"/>
      <c r="CV33" s="621"/>
      <c r="CW33" s="621"/>
      <c r="CX33" s="621"/>
      <c r="CY33" s="622"/>
      <c r="CZ33" s="611">
        <v>41.9</v>
      </c>
      <c r="DA33" s="623"/>
      <c r="DB33" s="623"/>
      <c r="DC33" s="624"/>
      <c r="DD33" s="614">
        <v>4734239</v>
      </c>
      <c r="DE33" s="621"/>
      <c r="DF33" s="621"/>
      <c r="DG33" s="621"/>
      <c r="DH33" s="621"/>
      <c r="DI33" s="621"/>
      <c r="DJ33" s="621"/>
      <c r="DK33" s="622"/>
      <c r="DL33" s="614">
        <v>2971019</v>
      </c>
      <c r="DM33" s="621"/>
      <c r="DN33" s="621"/>
      <c r="DO33" s="621"/>
      <c r="DP33" s="621"/>
      <c r="DQ33" s="621"/>
      <c r="DR33" s="621"/>
      <c r="DS33" s="621"/>
      <c r="DT33" s="621"/>
      <c r="DU33" s="621"/>
      <c r="DV33" s="622"/>
      <c r="DW33" s="611">
        <v>39.299999999999997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67563</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2238031</v>
      </c>
      <c r="CS34" s="609"/>
      <c r="CT34" s="609"/>
      <c r="CU34" s="609"/>
      <c r="CV34" s="609"/>
      <c r="CW34" s="609"/>
      <c r="CX34" s="609"/>
      <c r="CY34" s="610"/>
      <c r="CZ34" s="611">
        <v>15.2</v>
      </c>
      <c r="DA34" s="623"/>
      <c r="DB34" s="623"/>
      <c r="DC34" s="624"/>
      <c r="DD34" s="614">
        <v>1635571</v>
      </c>
      <c r="DE34" s="609"/>
      <c r="DF34" s="609"/>
      <c r="DG34" s="609"/>
      <c r="DH34" s="609"/>
      <c r="DI34" s="609"/>
      <c r="DJ34" s="609"/>
      <c r="DK34" s="610"/>
      <c r="DL34" s="614">
        <v>1431433</v>
      </c>
      <c r="DM34" s="609"/>
      <c r="DN34" s="609"/>
      <c r="DO34" s="609"/>
      <c r="DP34" s="609"/>
      <c r="DQ34" s="609"/>
      <c r="DR34" s="609"/>
      <c r="DS34" s="609"/>
      <c r="DT34" s="609"/>
      <c r="DU34" s="609"/>
      <c r="DV34" s="610"/>
      <c r="DW34" s="611">
        <v>18.899999999999999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1365976</v>
      </c>
      <c r="S35" s="609"/>
      <c r="T35" s="609"/>
      <c r="U35" s="609"/>
      <c r="V35" s="609"/>
      <c r="W35" s="609"/>
      <c r="X35" s="609"/>
      <c r="Y35" s="610"/>
      <c r="Z35" s="646">
        <v>8.6999999999999993</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286709</v>
      </c>
      <c r="CS35" s="621"/>
      <c r="CT35" s="621"/>
      <c r="CU35" s="621"/>
      <c r="CV35" s="621"/>
      <c r="CW35" s="621"/>
      <c r="CX35" s="621"/>
      <c r="CY35" s="622"/>
      <c r="CZ35" s="611">
        <v>1.9</v>
      </c>
      <c r="DA35" s="623"/>
      <c r="DB35" s="623"/>
      <c r="DC35" s="624"/>
      <c r="DD35" s="614">
        <v>106983</v>
      </c>
      <c r="DE35" s="621"/>
      <c r="DF35" s="621"/>
      <c r="DG35" s="621"/>
      <c r="DH35" s="621"/>
      <c r="DI35" s="621"/>
      <c r="DJ35" s="621"/>
      <c r="DK35" s="622"/>
      <c r="DL35" s="614">
        <v>86462</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679587</v>
      </c>
      <c r="S36" s="609"/>
      <c r="T36" s="609"/>
      <c r="U36" s="609"/>
      <c r="V36" s="609"/>
      <c r="W36" s="609"/>
      <c r="X36" s="609"/>
      <c r="Y36" s="610"/>
      <c r="Z36" s="646">
        <v>4.3</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1960604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2544039</v>
      </c>
      <c r="CS36" s="609"/>
      <c r="CT36" s="609"/>
      <c r="CU36" s="609"/>
      <c r="CV36" s="609"/>
      <c r="CW36" s="609"/>
      <c r="CX36" s="609"/>
      <c r="CY36" s="610"/>
      <c r="CZ36" s="611">
        <v>17.3</v>
      </c>
      <c r="DA36" s="623"/>
      <c r="DB36" s="623"/>
      <c r="DC36" s="624"/>
      <c r="DD36" s="614">
        <v>2241105</v>
      </c>
      <c r="DE36" s="609"/>
      <c r="DF36" s="609"/>
      <c r="DG36" s="609"/>
      <c r="DH36" s="609"/>
      <c r="DI36" s="609"/>
      <c r="DJ36" s="609"/>
      <c r="DK36" s="610"/>
      <c r="DL36" s="614">
        <v>886648</v>
      </c>
      <c r="DM36" s="609"/>
      <c r="DN36" s="609"/>
      <c r="DO36" s="609"/>
      <c r="DP36" s="609"/>
      <c r="DQ36" s="609"/>
      <c r="DR36" s="609"/>
      <c r="DS36" s="609"/>
      <c r="DT36" s="609"/>
      <c r="DU36" s="609"/>
      <c r="DV36" s="610"/>
      <c r="DW36" s="611">
        <v>11.7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222375</v>
      </c>
      <c r="S37" s="609"/>
      <c r="T37" s="609"/>
      <c r="U37" s="609"/>
      <c r="V37" s="609"/>
      <c r="W37" s="609"/>
      <c r="X37" s="609"/>
      <c r="Y37" s="610"/>
      <c r="Z37" s="646">
        <v>1.4</v>
      </c>
      <c r="AA37" s="646"/>
      <c r="AB37" s="646"/>
      <c r="AC37" s="646"/>
      <c r="AD37" s="647">
        <v>3334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722342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12087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363136</v>
      </c>
      <c r="CS37" s="621"/>
      <c r="CT37" s="621"/>
      <c r="CU37" s="621"/>
      <c r="CV37" s="621"/>
      <c r="CW37" s="621"/>
      <c r="CX37" s="621"/>
      <c r="CY37" s="622"/>
      <c r="CZ37" s="611">
        <v>2.5</v>
      </c>
      <c r="DA37" s="623"/>
      <c r="DB37" s="623"/>
      <c r="DC37" s="624"/>
      <c r="DD37" s="614">
        <v>363136</v>
      </c>
      <c r="DE37" s="621"/>
      <c r="DF37" s="621"/>
      <c r="DG37" s="621"/>
      <c r="DH37" s="621"/>
      <c r="DI37" s="621"/>
      <c r="DJ37" s="621"/>
      <c r="DK37" s="622"/>
      <c r="DL37" s="614">
        <v>358091</v>
      </c>
      <c r="DM37" s="621"/>
      <c r="DN37" s="621"/>
      <c r="DO37" s="621"/>
      <c r="DP37" s="621"/>
      <c r="DQ37" s="621"/>
      <c r="DR37" s="621"/>
      <c r="DS37" s="621"/>
      <c r="DT37" s="621"/>
      <c r="DU37" s="621"/>
      <c r="DV37" s="622"/>
      <c r="DW37" s="611">
        <v>4.7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2200083</v>
      </c>
      <c r="S38" s="609"/>
      <c r="T38" s="609"/>
      <c r="U38" s="609"/>
      <c r="V38" s="609"/>
      <c r="W38" s="609"/>
      <c r="X38" s="609"/>
      <c r="Y38" s="610"/>
      <c r="Z38" s="646">
        <v>14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367574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1558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732482</v>
      </c>
      <c r="CS38" s="609"/>
      <c r="CT38" s="609"/>
      <c r="CU38" s="609"/>
      <c r="CV38" s="609"/>
      <c r="CW38" s="609"/>
      <c r="CX38" s="609"/>
      <c r="CY38" s="610"/>
      <c r="CZ38" s="611">
        <v>5</v>
      </c>
      <c r="DA38" s="623"/>
      <c r="DB38" s="623"/>
      <c r="DC38" s="624"/>
      <c r="DD38" s="614">
        <v>628707</v>
      </c>
      <c r="DE38" s="609"/>
      <c r="DF38" s="609"/>
      <c r="DG38" s="609"/>
      <c r="DH38" s="609"/>
      <c r="DI38" s="609"/>
      <c r="DJ38" s="609"/>
      <c r="DK38" s="610"/>
      <c r="DL38" s="614">
        <v>565476</v>
      </c>
      <c r="DM38" s="609"/>
      <c r="DN38" s="609"/>
      <c r="DO38" s="609"/>
      <c r="DP38" s="609"/>
      <c r="DQ38" s="609"/>
      <c r="DR38" s="609"/>
      <c r="DS38" s="609"/>
      <c r="DT38" s="609"/>
      <c r="DU38" s="609"/>
      <c r="DV38" s="610"/>
      <c r="DW38" s="611">
        <v>7.5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138206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2239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261231</v>
      </c>
      <c r="CS39" s="621"/>
      <c r="CT39" s="621"/>
      <c r="CU39" s="621"/>
      <c r="CV39" s="621"/>
      <c r="CW39" s="621"/>
      <c r="CX39" s="621"/>
      <c r="CY39" s="622"/>
      <c r="CZ39" s="611">
        <v>1.8</v>
      </c>
      <c r="DA39" s="623"/>
      <c r="DB39" s="623"/>
      <c r="DC39" s="624"/>
      <c r="DD39" s="614">
        <v>72638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16183</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116867</v>
      </c>
      <c r="CS40" s="609"/>
      <c r="CT40" s="609"/>
      <c r="CU40" s="609"/>
      <c r="CV40" s="609"/>
      <c r="CW40" s="609"/>
      <c r="CX40" s="609"/>
      <c r="CY40" s="610"/>
      <c r="CZ40" s="611">
        <v>0.8</v>
      </c>
      <c r="DA40" s="623"/>
      <c r="DB40" s="623"/>
      <c r="DC40" s="624"/>
      <c r="DD40" s="614">
        <v>49235</v>
      </c>
      <c r="DE40" s="609"/>
      <c r="DF40" s="609"/>
      <c r="DG40" s="609"/>
      <c r="DH40" s="609"/>
      <c r="DI40" s="609"/>
      <c r="DJ40" s="609"/>
      <c r="DK40" s="610"/>
      <c r="DL40" s="614">
        <v>1000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15688781</v>
      </c>
      <c r="S41" s="633"/>
      <c r="T41" s="633"/>
      <c r="U41" s="633"/>
      <c r="V41" s="633"/>
      <c r="W41" s="633"/>
      <c r="X41" s="633"/>
      <c r="Y41" s="636"/>
      <c r="Z41" s="637">
        <v>100</v>
      </c>
      <c r="AA41" s="637"/>
      <c r="AB41" s="637"/>
      <c r="AC41" s="637"/>
      <c r="AD41" s="638">
        <v>7540928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163772</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568710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420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4194110</v>
      </c>
      <c r="CS42" s="621"/>
      <c r="CT42" s="621"/>
      <c r="CU42" s="621"/>
      <c r="CV42" s="621"/>
      <c r="CW42" s="621"/>
      <c r="CX42" s="621"/>
      <c r="CY42" s="622"/>
      <c r="CZ42" s="611">
        <v>28.5</v>
      </c>
      <c r="DA42" s="623"/>
      <c r="DB42" s="623"/>
      <c r="DC42" s="624"/>
      <c r="DD42" s="614">
        <v>1106480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51559</v>
      </c>
      <c r="CS43" s="621"/>
      <c r="CT43" s="621"/>
      <c r="CU43" s="621"/>
      <c r="CV43" s="621"/>
      <c r="CW43" s="621"/>
      <c r="CX43" s="621"/>
      <c r="CY43" s="622"/>
      <c r="CZ43" s="611">
        <v>0.3</v>
      </c>
      <c r="DA43" s="623"/>
      <c r="DB43" s="623"/>
      <c r="DC43" s="624"/>
      <c r="DD43" s="614">
        <v>51559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3520165</v>
      </c>
      <c r="CS44" s="609"/>
      <c r="CT44" s="609"/>
      <c r="CU44" s="609"/>
      <c r="CV44" s="609"/>
      <c r="CW44" s="609"/>
      <c r="CX44" s="609"/>
      <c r="CY44" s="610"/>
      <c r="CZ44" s="611">
        <v>23.9</v>
      </c>
      <c r="DA44" s="612"/>
      <c r="DB44" s="612"/>
      <c r="DC44" s="613"/>
      <c r="DD44" s="614">
        <v>976127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548285</v>
      </c>
      <c r="CS45" s="621"/>
      <c r="CT45" s="621"/>
      <c r="CU45" s="621"/>
      <c r="CV45" s="621"/>
      <c r="CW45" s="621"/>
      <c r="CX45" s="621"/>
      <c r="CY45" s="622"/>
      <c r="CZ45" s="611">
        <v>3.7</v>
      </c>
      <c r="DA45" s="623"/>
      <c r="DB45" s="623"/>
      <c r="DC45" s="624"/>
      <c r="DD45" s="614">
        <v>68190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2971880</v>
      </c>
      <c r="CS46" s="609"/>
      <c r="CT46" s="609"/>
      <c r="CU46" s="609"/>
      <c r="CV46" s="609"/>
      <c r="CW46" s="609"/>
      <c r="CX46" s="609"/>
      <c r="CY46" s="610"/>
      <c r="CZ46" s="611">
        <v>20.2</v>
      </c>
      <c r="DA46" s="612"/>
      <c r="DB46" s="612"/>
      <c r="DC46" s="613"/>
      <c r="DD46" s="614">
        <v>907937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673945</v>
      </c>
      <c r="CS47" s="621"/>
      <c r="CT47" s="621"/>
      <c r="CU47" s="621"/>
      <c r="CV47" s="621"/>
      <c r="CW47" s="621"/>
      <c r="CX47" s="621"/>
      <c r="CY47" s="622"/>
      <c r="CZ47" s="611">
        <v>4.5999999999999996</v>
      </c>
      <c r="DA47" s="623"/>
      <c r="DB47" s="623"/>
      <c r="DC47" s="624"/>
      <c r="DD47" s="614">
        <v>130353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14737864</v>
      </c>
      <c r="CS49" s="593"/>
      <c r="CT49" s="593"/>
      <c r="CU49" s="593"/>
      <c r="CV49" s="593"/>
      <c r="CW49" s="593"/>
      <c r="CX49" s="593"/>
      <c r="CY49" s="594"/>
      <c r="CZ49" s="595">
        <v>100</v>
      </c>
      <c r="DA49" s="596"/>
      <c r="DB49" s="596"/>
      <c r="DC49" s="597"/>
      <c r="DD49" s="598">
        <v>9528526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EiekUyGSLmyyA1Zk5A9k/09iztzYli7wFL0+qDdOw82d2omuRa/pcIkn/aWE/xTQMA8clJOTlnVRsUlo5+ycA==" saltValue="JPqtcbWWUaBH3nP2Eu/6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15673</v>
      </c>
      <c r="R7" s="1090"/>
      <c r="S7" s="1090"/>
      <c r="T7" s="1090"/>
      <c r="U7" s="1090"/>
      <c r="V7" s="1090">
        <v>14743</v>
      </c>
      <c r="W7" s="1090"/>
      <c r="X7" s="1090"/>
      <c r="Y7" s="1090"/>
      <c r="Z7" s="1090"/>
      <c r="AA7" s="1090">
        <v>930</v>
      </c>
      <c r="AB7" s="1090"/>
      <c r="AC7" s="1090"/>
      <c r="AD7" s="1090"/>
      <c r="AE7" s="1091"/>
      <c r="AF7" s="1092">
        <v>798</v>
      </c>
      <c r="AG7" s="1093"/>
      <c r="AH7" s="1093"/>
      <c r="AI7" s="1093"/>
      <c r="AJ7" s="1094"/>
      <c r="AK7" s="1095">
        <v>1364</v>
      </c>
      <c r="AL7" s="1096"/>
      <c r="AM7" s="1096"/>
      <c r="AN7" s="1096"/>
      <c r="AO7" s="1096"/>
      <c r="AP7" s="1096">
        <v>10735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554</v>
      </c>
      <c r="BT7" s="1087"/>
      <c r="BU7" s="1087"/>
      <c r="BV7" s="1087"/>
      <c r="BW7" s="1087"/>
      <c r="BX7" s="1087"/>
      <c r="BY7" s="1087"/>
      <c r="BZ7" s="1087"/>
      <c r="CA7" s="1087"/>
      <c r="CB7" s="1087"/>
      <c r="CC7" s="1087"/>
      <c r="CD7" s="1087"/>
      <c r="CE7" s="1087"/>
      <c r="CF7" s="1087"/>
      <c r="CG7" s="1099"/>
      <c r="CH7" s="1083">
        <v>8</v>
      </c>
      <c r="CI7" s="1084"/>
      <c r="CJ7" s="1084"/>
      <c r="CK7" s="1084"/>
      <c r="CL7" s="1085"/>
      <c r="CM7" s="1083">
        <v>444</v>
      </c>
      <c r="CN7" s="1084"/>
      <c r="CO7" s="1084"/>
      <c r="CP7" s="1084"/>
      <c r="CQ7" s="1085"/>
      <c r="CR7" s="1083">
        <v>118</v>
      </c>
      <c r="CS7" s="1084"/>
      <c r="CT7" s="1084"/>
      <c r="CU7" s="1084"/>
      <c r="CV7" s="1085"/>
      <c r="CW7" s="1083">
        <v>7</v>
      </c>
      <c r="CX7" s="1084"/>
      <c r="CY7" s="1084"/>
      <c r="CZ7" s="1084"/>
      <c r="DA7" s="1085"/>
      <c r="DB7" s="1083" t="s">
        <v>559</v>
      </c>
      <c r="DC7" s="1084"/>
      <c r="DD7" s="1084"/>
      <c r="DE7" s="1084"/>
      <c r="DF7" s="1085"/>
      <c r="DG7" s="1083" t="s">
        <v>559</v>
      </c>
      <c r="DH7" s="1084"/>
      <c r="DI7" s="1084"/>
      <c r="DJ7" s="1084"/>
      <c r="DK7" s="1085"/>
      <c r="DL7" s="1083" t="s">
        <v>559</v>
      </c>
      <c r="DM7" s="1084"/>
      <c r="DN7" s="1084"/>
      <c r="DO7" s="1084"/>
      <c r="DP7" s="1085"/>
      <c r="DQ7" s="1083" t="s">
        <v>559</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10</v>
      </c>
      <c r="R8" s="1026"/>
      <c r="S8" s="1026"/>
      <c r="T8" s="1026"/>
      <c r="U8" s="1026"/>
      <c r="V8" s="1026">
        <v>9</v>
      </c>
      <c r="W8" s="1026"/>
      <c r="X8" s="1026"/>
      <c r="Y8" s="1026"/>
      <c r="Z8" s="1026"/>
      <c r="AA8" s="1026">
        <v>1</v>
      </c>
      <c r="AB8" s="1026"/>
      <c r="AC8" s="1026"/>
      <c r="AD8" s="1026"/>
      <c r="AE8" s="1027"/>
      <c r="AF8" s="1022">
        <v>1</v>
      </c>
      <c r="AG8" s="1023"/>
      <c r="AH8" s="1023"/>
      <c r="AI8" s="1023"/>
      <c r="AJ8" s="1024"/>
      <c r="AK8" s="1067">
        <v>7</v>
      </c>
      <c r="AL8" s="1068"/>
      <c r="AM8" s="1068"/>
      <c r="AN8" s="1068"/>
      <c r="AO8" s="1068"/>
      <c r="AP8" s="1068">
        <v>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555</v>
      </c>
      <c r="BT8" s="980"/>
      <c r="BU8" s="980"/>
      <c r="BV8" s="980"/>
      <c r="BW8" s="980"/>
      <c r="BX8" s="980"/>
      <c r="BY8" s="980"/>
      <c r="BZ8" s="980"/>
      <c r="CA8" s="980"/>
      <c r="CB8" s="980"/>
      <c r="CC8" s="980"/>
      <c r="CD8" s="980"/>
      <c r="CE8" s="980"/>
      <c r="CF8" s="980"/>
      <c r="CG8" s="1001"/>
      <c r="CH8" s="976">
        <v>26</v>
      </c>
      <c r="CI8" s="977"/>
      <c r="CJ8" s="977"/>
      <c r="CK8" s="977"/>
      <c r="CL8" s="978"/>
      <c r="CM8" s="976">
        <v>69</v>
      </c>
      <c r="CN8" s="977"/>
      <c r="CO8" s="977"/>
      <c r="CP8" s="977"/>
      <c r="CQ8" s="978"/>
      <c r="CR8" s="976">
        <v>58</v>
      </c>
      <c r="CS8" s="977"/>
      <c r="CT8" s="977"/>
      <c r="CU8" s="977"/>
      <c r="CV8" s="978"/>
      <c r="CW8" s="976">
        <v>16</v>
      </c>
      <c r="CX8" s="977"/>
      <c r="CY8" s="977"/>
      <c r="CZ8" s="977"/>
      <c r="DA8" s="978"/>
      <c r="DB8" s="976">
        <v>32</v>
      </c>
      <c r="DC8" s="977"/>
      <c r="DD8" s="977"/>
      <c r="DE8" s="977"/>
      <c r="DF8" s="978"/>
      <c r="DG8" s="976" t="s">
        <v>489</v>
      </c>
      <c r="DH8" s="977"/>
      <c r="DI8" s="977"/>
      <c r="DJ8" s="977"/>
      <c r="DK8" s="978"/>
      <c r="DL8" s="976" t="s">
        <v>489</v>
      </c>
      <c r="DM8" s="977"/>
      <c r="DN8" s="977"/>
      <c r="DO8" s="977"/>
      <c r="DP8" s="978"/>
      <c r="DQ8" s="976" t="s">
        <v>489</v>
      </c>
      <c r="DR8" s="977"/>
      <c r="DS8" s="977"/>
      <c r="DT8" s="977"/>
      <c r="DU8" s="978"/>
      <c r="DV8" s="979"/>
      <c r="DW8" s="980"/>
      <c r="DX8" s="980"/>
      <c r="DY8" s="980"/>
      <c r="DZ8" s="981"/>
      <c r="EA8" s="216"/>
    </row>
    <row r="9" spans="1:131" s="217" customFormat="1" ht="26.25" customHeight="1" x14ac:dyDescent="0.2">
      <c r="A9" s="220">
        <v>3</v>
      </c>
      <c r="B9" s="1017" t="s">
        <v>376</v>
      </c>
      <c r="C9" s="1018"/>
      <c r="D9" s="1018"/>
      <c r="E9" s="1018"/>
      <c r="F9" s="1018"/>
      <c r="G9" s="1018"/>
      <c r="H9" s="1018"/>
      <c r="I9" s="1018"/>
      <c r="J9" s="1018"/>
      <c r="K9" s="1018"/>
      <c r="L9" s="1018"/>
      <c r="M9" s="1018"/>
      <c r="N9" s="1018"/>
      <c r="O9" s="1018"/>
      <c r="P9" s="1019"/>
      <c r="Q9" s="1025">
        <v>21</v>
      </c>
      <c r="R9" s="1026"/>
      <c r="S9" s="1026"/>
      <c r="T9" s="1026"/>
      <c r="U9" s="1026"/>
      <c r="V9" s="1026">
        <v>1</v>
      </c>
      <c r="W9" s="1026"/>
      <c r="X9" s="1026"/>
      <c r="Y9" s="1026"/>
      <c r="Z9" s="1026"/>
      <c r="AA9" s="1026">
        <v>20</v>
      </c>
      <c r="AB9" s="1026"/>
      <c r="AC9" s="1026"/>
      <c r="AD9" s="1026"/>
      <c r="AE9" s="1027"/>
      <c r="AF9" s="1022">
        <v>20</v>
      </c>
      <c r="AG9" s="1023"/>
      <c r="AH9" s="1023"/>
      <c r="AI9" s="1023"/>
      <c r="AJ9" s="1024"/>
      <c r="AK9" s="1067" t="s">
        <v>553</v>
      </c>
      <c r="AL9" s="1068"/>
      <c r="AM9" s="1068"/>
      <c r="AN9" s="1068"/>
      <c r="AO9" s="1068"/>
      <c r="AP9" s="1068" t="s">
        <v>553</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556</v>
      </c>
      <c r="BT9" s="980"/>
      <c r="BU9" s="980"/>
      <c r="BV9" s="980"/>
      <c r="BW9" s="980"/>
      <c r="BX9" s="980"/>
      <c r="BY9" s="980"/>
      <c r="BZ9" s="980"/>
      <c r="CA9" s="980"/>
      <c r="CB9" s="980"/>
      <c r="CC9" s="980"/>
      <c r="CD9" s="980"/>
      <c r="CE9" s="980"/>
      <c r="CF9" s="980"/>
      <c r="CG9" s="1001"/>
      <c r="CH9" s="976">
        <v>3</v>
      </c>
      <c r="CI9" s="977"/>
      <c r="CJ9" s="977"/>
      <c r="CK9" s="977"/>
      <c r="CL9" s="978"/>
      <c r="CM9" s="976">
        <v>2</v>
      </c>
      <c r="CN9" s="977"/>
      <c r="CO9" s="977"/>
      <c r="CP9" s="977"/>
      <c r="CQ9" s="978"/>
      <c r="CR9" s="976">
        <v>4</v>
      </c>
      <c r="CS9" s="977"/>
      <c r="CT9" s="977"/>
      <c r="CU9" s="977"/>
      <c r="CV9" s="978"/>
      <c r="CW9" s="976">
        <v>2</v>
      </c>
      <c r="CX9" s="977"/>
      <c r="CY9" s="977"/>
      <c r="CZ9" s="977"/>
      <c r="DA9" s="978"/>
      <c r="DB9" s="976" t="s">
        <v>559</v>
      </c>
      <c r="DC9" s="977"/>
      <c r="DD9" s="977"/>
      <c r="DE9" s="977"/>
      <c r="DF9" s="978"/>
      <c r="DG9" s="976" t="s">
        <v>489</v>
      </c>
      <c r="DH9" s="977"/>
      <c r="DI9" s="977"/>
      <c r="DJ9" s="977"/>
      <c r="DK9" s="978"/>
      <c r="DL9" s="976" t="s">
        <v>489</v>
      </c>
      <c r="DM9" s="977"/>
      <c r="DN9" s="977"/>
      <c r="DO9" s="977"/>
      <c r="DP9" s="978"/>
      <c r="DQ9" s="976" t="s">
        <v>489</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557</v>
      </c>
      <c r="BT10" s="980"/>
      <c r="BU10" s="980"/>
      <c r="BV10" s="980"/>
      <c r="BW10" s="980"/>
      <c r="BX10" s="980"/>
      <c r="BY10" s="980"/>
      <c r="BZ10" s="980"/>
      <c r="CA10" s="980"/>
      <c r="CB10" s="980"/>
      <c r="CC10" s="980"/>
      <c r="CD10" s="980"/>
      <c r="CE10" s="980"/>
      <c r="CF10" s="980"/>
      <c r="CG10" s="1001"/>
      <c r="CH10" s="976">
        <v>-1</v>
      </c>
      <c r="CI10" s="977"/>
      <c r="CJ10" s="977"/>
      <c r="CK10" s="977"/>
      <c r="CL10" s="978"/>
      <c r="CM10" s="976">
        <v>144</v>
      </c>
      <c r="CN10" s="977"/>
      <c r="CO10" s="977"/>
      <c r="CP10" s="977"/>
      <c r="CQ10" s="978"/>
      <c r="CR10" s="976">
        <v>61</v>
      </c>
      <c r="CS10" s="977"/>
      <c r="CT10" s="977"/>
      <c r="CU10" s="977"/>
      <c r="CV10" s="978"/>
      <c r="CW10" s="976">
        <v>32</v>
      </c>
      <c r="CX10" s="977"/>
      <c r="CY10" s="977"/>
      <c r="CZ10" s="977"/>
      <c r="DA10" s="978"/>
      <c r="DB10" s="976" t="s">
        <v>559</v>
      </c>
      <c r="DC10" s="977"/>
      <c r="DD10" s="977"/>
      <c r="DE10" s="977"/>
      <c r="DF10" s="978"/>
      <c r="DG10" s="976" t="s">
        <v>489</v>
      </c>
      <c r="DH10" s="977"/>
      <c r="DI10" s="977"/>
      <c r="DJ10" s="977"/>
      <c r="DK10" s="978"/>
      <c r="DL10" s="976" t="s">
        <v>489</v>
      </c>
      <c r="DM10" s="977"/>
      <c r="DN10" s="977"/>
      <c r="DO10" s="977"/>
      <c r="DP10" s="978"/>
      <c r="DQ10" s="976" t="s">
        <v>489</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558</v>
      </c>
      <c r="BT11" s="980"/>
      <c r="BU11" s="980"/>
      <c r="BV11" s="980"/>
      <c r="BW11" s="980"/>
      <c r="BX11" s="980"/>
      <c r="BY11" s="980"/>
      <c r="BZ11" s="980"/>
      <c r="CA11" s="980"/>
      <c r="CB11" s="980"/>
      <c r="CC11" s="980"/>
      <c r="CD11" s="980"/>
      <c r="CE11" s="980"/>
      <c r="CF11" s="980"/>
      <c r="CG11" s="1001"/>
      <c r="CH11" s="976">
        <v>16</v>
      </c>
      <c r="CI11" s="977"/>
      <c r="CJ11" s="977"/>
      <c r="CK11" s="977"/>
      <c r="CL11" s="978"/>
      <c r="CM11" s="976">
        <v>285</v>
      </c>
      <c r="CN11" s="977"/>
      <c r="CO11" s="977"/>
      <c r="CP11" s="977"/>
      <c r="CQ11" s="978"/>
      <c r="CR11" s="976">
        <v>28</v>
      </c>
      <c r="CS11" s="977"/>
      <c r="CT11" s="977"/>
      <c r="CU11" s="977"/>
      <c r="CV11" s="978"/>
      <c r="CW11" s="976" t="s">
        <v>559</v>
      </c>
      <c r="CX11" s="977"/>
      <c r="CY11" s="977"/>
      <c r="CZ11" s="977"/>
      <c r="DA11" s="978"/>
      <c r="DB11" s="976" t="s">
        <v>559</v>
      </c>
      <c r="DC11" s="977"/>
      <c r="DD11" s="977"/>
      <c r="DE11" s="977"/>
      <c r="DF11" s="978"/>
      <c r="DG11" s="976" t="s">
        <v>489</v>
      </c>
      <c r="DH11" s="977"/>
      <c r="DI11" s="977"/>
      <c r="DJ11" s="977"/>
      <c r="DK11" s="978"/>
      <c r="DL11" s="976" t="s">
        <v>489</v>
      </c>
      <c r="DM11" s="977"/>
      <c r="DN11" s="977"/>
      <c r="DO11" s="977"/>
      <c r="DP11" s="978"/>
      <c r="DQ11" s="976" t="s">
        <v>489</v>
      </c>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4">
        <v>15699</v>
      </c>
      <c r="R23" s="1048"/>
      <c r="S23" s="1048"/>
      <c r="T23" s="1048"/>
      <c r="U23" s="1048"/>
      <c r="V23" s="1048">
        <v>14748</v>
      </c>
      <c r="W23" s="1048"/>
      <c r="X23" s="1048"/>
      <c r="Y23" s="1048"/>
      <c r="Z23" s="1048"/>
      <c r="AA23" s="1048">
        <v>951</v>
      </c>
      <c r="AB23" s="1048"/>
      <c r="AC23" s="1048"/>
      <c r="AD23" s="1048"/>
      <c r="AE23" s="1055"/>
      <c r="AF23" s="1056">
        <v>819</v>
      </c>
      <c r="AG23" s="1048"/>
      <c r="AH23" s="1048"/>
      <c r="AI23" s="1048"/>
      <c r="AJ23" s="1057"/>
      <c r="AK23" s="1058"/>
      <c r="AL23" s="1059"/>
      <c r="AM23" s="1059"/>
      <c r="AN23" s="1059"/>
      <c r="AO23" s="1059"/>
      <c r="AP23" s="1048">
        <v>10739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390</v>
      </c>
      <c r="C28" s="1035"/>
      <c r="D28" s="1035"/>
      <c r="E28" s="1035"/>
      <c r="F28" s="1035"/>
      <c r="G28" s="1035"/>
      <c r="H28" s="1035"/>
      <c r="I28" s="1035"/>
      <c r="J28" s="1035"/>
      <c r="K28" s="1035"/>
      <c r="L28" s="1035"/>
      <c r="M28" s="1035"/>
      <c r="N28" s="1035"/>
      <c r="O28" s="1035"/>
      <c r="P28" s="1036"/>
      <c r="Q28" s="1037">
        <v>1372</v>
      </c>
      <c r="R28" s="1038"/>
      <c r="S28" s="1038"/>
      <c r="T28" s="1038"/>
      <c r="U28" s="1038"/>
      <c r="V28" s="1038">
        <v>1372</v>
      </c>
      <c r="W28" s="1038"/>
      <c r="X28" s="1038"/>
      <c r="Y28" s="1038"/>
      <c r="Z28" s="1038"/>
      <c r="AA28" s="1038">
        <v>0</v>
      </c>
      <c r="AB28" s="1038"/>
      <c r="AC28" s="1038"/>
      <c r="AD28" s="1038"/>
      <c r="AE28" s="1039"/>
      <c r="AF28" s="1040">
        <v>0</v>
      </c>
      <c r="AG28" s="1038"/>
      <c r="AH28" s="1038"/>
      <c r="AI28" s="1038"/>
      <c r="AJ28" s="1041"/>
      <c r="AK28" s="1029">
        <v>163</v>
      </c>
      <c r="AL28" s="1030"/>
      <c r="AM28" s="1030"/>
      <c r="AN28" s="1030"/>
      <c r="AO28" s="1030"/>
      <c r="AP28" s="1030" t="s">
        <v>553</v>
      </c>
      <c r="AQ28" s="1030"/>
      <c r="AR28" s="1030"/>
      <c r="AS28" s="1030"/>
      <c r="AT28" s="1030"/>
      <c r="AU28" s="1030" t="s">
        <v>553</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391</v>
      </c>
      <c r="C29" s="1018"/>
      <c r="D29" s="1018"/>
      <c r="E29" s="1018"/>
      <c r="F29" s="1018"/>
      <c r="G29" s="1018"/>
      <c r="H29" s="1018"/>
      <c r="I29" s="1018"/>
      <c r="J29" s="1018"/>
      <c r="K29" s="1018"/>
      <c r="L29" s="1018"/>
      <c r="M29" s="1018"/>
      <c r="N29" s="1018"/>
      <c r="O29" s="1018"/>
      <c r="P29" s="1019"/>
      <c r="Q29" s="1025">
        <v>215</v>
      </c>
      <c r="R29" s="1026"/>
      <c r="S29" s="1026"/>
      <c r="T29" s="1026"/>
      <c r="U29" s="1026"/>
      <c r="V29" s="1026">
        <v>212</v>
      </c>
      <c r="W29" s="1026"/>
      <c r="X29" s="1026"/>
      <c r="Y29" s="1026"/>
      <c r="Z29" s="1026"/>
      <c r="AA29" s="1026">
        <v>3</v>
      </c>
      <c r="AB29" s="1026"/>
      <c r="AC29" s="1026"/>
      <c r="AD29" s="1026"/>
      <c r="AE29" s="1027"/>
      <c r="AF29" s="1022">
        <v>3</v>
      </c>
      <c r="AG29" s="1023"/>
      <c r="AH29" s="1023"/>
      <c r="AI29" s="1023"/>
      <c r="AJ29" s="1024"/>
      <c r="AK29" s="967">
        <v>79</v>
      </c>
      <c r="AL29" s="958"/>
      <c r="AM29" s="958"/>
      <c r="AN29" s="958"/>
      <c r="AO29" s="958"/>
      <c r="AP29" s="958">
        <v>12</v>
      </c>
      <c r="AQ29" s="958"/>
      <c r="AR29" s="958"/>
      <c r="AS29" s="958"/>
      <c r="AT29" s="958"/>
      <c r="AU29" s="958">
        <v>3</v>
      </c>
      <c r="AV29" s="958"/>
      <c r="AW29" s="958"/>
      <c r="AX29" s="958"/>
      <c r="AY29" s="958"/>
      <c r="AZ29" s="1028" t="s">
        <v>553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392</v>
      </c>
      <c r="C30" s="1018"/>
      <c r="D30" s="1018"/>
      <c r="E30" s="1018"/>
      <c r="F30" s="1018"/>
      <c r="G30" s="1018"/>
      <c r="H30" s="1018"/>
      <c r="I30" s="1018"/>
      <c r="J30" s="1018"/>
      <c r="K30" s="1018"/>
      <c r="L30" s="1018"/>
      <c r="M30" s="1018"/>
      <c r="N30" s="1018"/>
      <c r="O30" s="1018"/>
      <c r="P30" s="1019"/>
      <c r="Q30" s="1025">
        <v>1795</v>
      </c>
      <c r="R30" s="1026"/>
      <c r="S30" s="1026"/>
      <c r="T30" s="1026"/>
      <c r="U30" s="1026"/>
      <c r="V30" s="1026">
        <v>1683</v>
      </c>
      <c r="W30" s="1026"/>
      <c r="X30" s="1026"/>
      <c r="Y30" s="1026"/>
      <c r="Z30" s="1026"/>
      <c r="AA30" s="1026">
        <v>112</v>
      </c>
      <c r="AB30" s="1026"/>
      <c r="AC30" s="1026"/>
      <c r="AD30" s="1026"/>
      <c r="AE30" s="1027"/>
      <c r="AF30" s="1022">
        <v>112</v>
      </c>
      <c r="AG30" s="1023"/>
      <c r="AH30" s="1023"/>
      <c r="AI30" s="1023"/>
      <c r="AJ30" s="1024"/>
      <c r="AK30" s="967">
        <v>293</v>
      </c>
      <c r="AL30" s="958"/>
      <c r="AM30" s="958"/>
      <c r="AN30" s="958"/>
      <c r="AO30" s="958"/>
      <c r="AP30" s="958" t="s">
        <v>553</v>
      </c>
      <c r="AQ30" s="958"/>
      <c r="AR30" s="958"/>
      <c r="AS30" s="958"/>
      <c r="AT30" s="958"/>
      <c r="AU30" s="958" t="s">
        <v>553</v>
      </c>
      <c r="AV30" s="958"/>
      <c r="AW30" s="958"/>
      <c r="AX30" s="958"/>
      <c r="AY30" s="958"/>
      <c r="AZ30" s="1028" t="s">
        <v>553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393</v>
      </c>
      <c r="C31" s="1018"/>
      <c r="D31" s="1018"/>
      <c r="E31" s="1018"/>
      <c r="F31" s="1018"/>
      <c r="G31" s="1018"/>
      <c r="H31" s="1018"/>
      <c r="I31" s="1018"/>
      <c r="J31" s="1018"/>
      <c r="K31" s="1018"/>
      <c r="L31" s="1018"/>
      <c r="M31" s="1018"/>
      <c r="N31" s="1018"/>
      <c r="O31" s="1018"/>
      <c r="P31" s="1019"/>
      <c r="Q31" s="1025">
        <v>229</v>
      </c>
      <c r="R31" s="1026"/>
      <c r="S31" s="1026"/>
      <c r="T31" s="1026"/>
      <c r="U31" s="1026"/>
      <c r="V31" s="1026">
        <v>229</v>
      </c>
      <c r="W31" s="1026"/>
      <c r="X31" s="1026"/>
      <c r="Y31" s="1026"/>
      <c r="Z31" s="1026"/>
      <c r="AA31" s="1026">
        <v>0</v>
      </c>
      <c r="AB31" s="1026"/>
      <c r="AC31" s="1026"/>
      <c r="AD31" s="1026"/>
      <c r="AE31" s="1027"/>
      <c r="AF31" s="1022">
        <v>0</v>
      </c>
      <c r="AG31" s="1023"/>
      <c r="AH31" s="1023"/>
      <c r="AI31" s="1023"/>
      <c r="AJ31" s="1024"/>
      <c r="AK31" s="967">
        <v>64</v>
      </c>
      <c r="AL31" s="958"/>
      <c r="AM31" s="958"/>
      <c r="AN31" s="958"/>
      <c r="AO31" s="958"/>
      <c r="AP31" s="958" t="s">
        <v>553</v>
      </c>
      <c r="AQ31" s="958"/>
      <c r="AR31" s="958"/>
      <c r="AS31" s="958"/>
      <c r="AT31" s="958"/>
      <c r="AU31" s="958" t="s">
        <v>553</v>
      </c>
      <c r="AV31" s="958"/>
      <c r="AW31" s="958"/>
      <c r="AX31" s="958"/>
      <c r="AY31" s="958"/>
      <c r="AZ31" s="1028" t="s">
        <v>553</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394</v>
      </c>
      <c r="C32" s="1018"/>
      <c r="D32" s="1018"/>
      <c r="E32" s="1018"/>
      <c r="F32" s="1018"/>
      <c r="G32" s="1018"/>
      <c r="H32" s="1018"/>
      <c r="I32" s="1018"/>
      <c r="J32" s="1018"/>
      <c r="K32" s="1018"/>
      <c r="L32" s="1018"/>
      <c r="M32" s="1018"/>
      <c r="N32" s="1018"/>
      <c r="O32" s="1018"/>
      <c r="P32" s="1019"/>
      <c r="Q32" s="1025">
        <v>1157</v>
      </c>
      <c r="R32" s="1026"/>
      <c r="S32" s="1026"/>
      <c r="T32" s="1026"/>
      <c r="U32" s="1026"/>
      <c r="V32" s="1026">
        <v>1329</v>
      </c>
      <c r="W32" s="1026"/>
      <c r="X32" s="1026"/>
      <c r="Y32" s="1026"/>
      <c r="Z32" s="1026"/>
      <c r="AA32" s="1026">
        <v>-171</v>
      </c>
      <c r="AB32" s="1026"/>
      <c r="AC32" s="1026"/>
      <c r="AD32" s="1026"/>
      <c r="AE32" s="1027"/>
      <c r="AF32" s="1022">
        <v>1497</v>
      </c>
      <c r="AG32" s="1023"/>
      <c r="AH32" s="1023"/>
      <c r="AI32" s="1023"/>
      <c r="AJ32" s="1024"/>
      <c r="AK32" s="967">
        <v>138</v>
      </c>
      <c r="AL32" s="958"/>
      <c r="AM32" s="958"/>
      <c r="AN32" s="958"/>
      <c r="AO32" s="958"/>
      <c r="AP32" s="958">
        <v>359</v>
      </c>
      <c r="AQ32" s="958"/>
      <c r="AR32" s="958"/>
      <c r="AS32" s="958"/>
      <c r="AT32" s="958"/>
      <c r="AU32" s="958">
        <v>256</v>
      </c>
      <c r="AV32" s="958"/>
      <c r="AW32" s="958"/>
      <c r="AX32" s="958"/>
      <c r="AY32" s="958"/>
      <c r="AZ32" s="1028" t="s">
        <v>553</v>
      </c>
      <c r="BA32" s="1028"/>
      <c r="BB32" s="1028"/>
      <c r="BC32" s="1028"/>
      <c r="BD32" s="1028"/>
      <c r="BE32" s="959" t="s">
        <v>395</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396</v>
      </c>
      <c r="C33" s="1018"/>
      <c r="D33" s="1018"/>
      <c r="E33" s="1018"/>
      <c r="F33" s="1018"/>
      <c r="G33" s="1018"/>
      <c r="H33" s="1018"/>
      <c r="I33" s="1018"/>
      <c r="J33" s="1018"/>
      <c r="K33" s="1018"/>
      <c r="L33" s="1018"/>
      <c r="M33" s="1018"/>
      <c r="N33" s="1018"/>
      <c r="O33" s="1018"/>
      <c r="P33" s="1019"/>
      <c r="Q33" s="1025">
        <v>559</v>
      </c>
      <c r="R33" s="1026"/>
      <c r="S33" s="1026"/>
      <c r="T33" s="1026"/>
      <c r="U33" s="1026"/>
      <c r="V33" s="1026">
        <v>555</v>
      </c>
      <c r="W33" s="1026"/>
      <c r="X33" s="1026"/>
      <c r="Y33" s="1026"/>
      <c r="Z33" s="1026"/>
      <c r="AA33" s="1026">
        <v>4</v>
      </c>
      <c r="AB33" s="1026"/>
      <c r="AC33" s="1026"/>
      <c r="AD33" s="1026"/>
      <c r="AE33" s="1027"/>
      <c r="AF33" s="1022">
        <v>218</v>
      </c>
      <c r="AG33" s="1023"/>
      <c r="AH33" s="1023"/>
      <c r="AI33" s="1023"/>
      <c r="AJ33" s="1024"/>
      <c r="AK33" s="967">
        <v>362</v>
      </c>
      <c r="AL33" s="958"/>
      <c r="AM33" s="958"/>
      <c r="AN33" s="958"/>
      <c r="AO33" s="958"/>
      <c r="AP33" s="958">
        <v>2021</v>
      </c>
      <c r="AQ33" s="958"/>
      <c r="AR33" s="958"/>
      <c r="AS33" s="958"/>
      <c r="AT33" s="958"/>
      <c r="AU33" s="958">
        <v>687</v>
      </c>
      <c r="AV33" s="958"/>
      <c r="AW33" s="958"/>
      <c r="AX33" s="958"/>
      <c r="AY33" s="958"/>
      <c r="AZ33" s="1028" t="s">
        <v>553</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397</v>
      </c>
      <c r="C34" s="1018"/>
      <c r="D34" s="1018"/>
      <c r="E34" s="1018"/>
      <c r="F34" s="1018"/>
      <c r="G34" s="1018"/>
      <c r="H34" s="1018"/>
      <c r="I34" s="1018"/>
      <c r="J34" s="1018"/>
      <c r="K34" s="1018"/>
      <c r="L34" s="1018"/>
      <c r="M34" s="1018"/>
      <c r="N34" s="1018"/>
      <c r="O34" s="1018"/>
      <c r="P34" s="1019"/>
      <c r="Q34" s="1025">
        <v>811</v>
      </c>
      <c r="R34" s="1026"/>
      <c r="S34" s="1026"/>
      <c r="T34" s="1026"/>
      <c r="U34" s="1026"/>
      <c r="V34" s="1026">
        <v>809</v>
      </c>
      <c r="W34" s="1026"/>
      <c r="X34" s="1026"/>
      <c r="Y34" s="1026"/>
      <c r="Z34" s="1026"/>
      <c r="AA34" s="1026">
        <v>2</v>
      </c>
      <c r="AB34" s="1026"/>
      <c r="AC34" s="1026"/>
      <c r="AD34" s="1026"/>
      <c r="AE34" s="1027"/>
      <c r="AF34" s="1022">
        <v>476</v>
      </c>
      <c r="AG34" s="1023"/>
      <c r="AH34" s="1023"/>
      <c r="AI34" s="1023"/>
      <c r="AJ34" s="1024"/>
      <c r="AK34" s="967">
        <v>722</v>
      </c>
      <c r="AL34" s="958"/>
      <c r="AM34" s="958"/>
      <c r="AN34" s="958"/>
      <c r="AO34" s="958"/>
      <c r="AP34" s="958">
        <v>5422</v>
      </c>
      <c r="AQ34" s="958"/>
      <c r="AR34" s="958"/>
      <c r="AS34" s="958"/>
      <c r="AT34" s="958"/>
      <c r="AU34" s="958">
        <v>5070</v>
      </c>
      <c r="AV34" s="958"/>
      <c r="AW34" s="958"/>
      <c r="AX34" s="958"/>
      <c r="AY34" s="958"/>
      <c r="AZ34" s="1028" t="s">
        <v>553</v>
      </c>
      <c r="BA34" s="1028"/>
      <c r="BB34" s="1028"/>
      <c r="BC34" s="1028"/>
      <c r="BD34" s="1028"/>
      <c r="BE34" s="959" t="s">
        <v>395</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378</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2306</v>
      </c>
      <c r="AG63" s="946"/>
      <c r="AH63" s="946"/>
      <c r="AI63" s="946"/>
      <c r="AJ63" s="1009"/>
      <c r="AK63" s="1010"/>
      <c r="AL63" s="950"/>
      <c r="AM63" s="950"/>
      <c r="AN63" s="950"/>
      <c r="AO63" s="950"/>
      <c r="AP63" s="946">
        <v>7814</v>
      </c>
      <c r="AQ63" s="946"/>
      <c r="AR63" s="946"/>
      <c r="AS63" s="946"/>
      <c r="AT63" s="946"/>
      <c r="AU63" s="946">
        <v>6016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402</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560</v>
      </c>
      <c r="C68" s="973"/>
      <c r="D68" s="973"/>
      <c r="E68" s="973"/>
      <c r="F68" s="973"/>
      <c r="G68" s="973"/>
      <c r="H68" s="973"/>
      <c r="I68" s="973"/>
      <c r="J68" s="973"/>
      <c r="K68" s="973"/>
      <c r="L68" s="973"/>
      <c r="M68" s="973"/>
      <c r="N68" s="973"/>
      <c r="O68" s="973"/>
      <c r="P68" s="974"/>
      <c r="Q68" s="975">
        <v>6442</v>
      </c>
      <c r="R68" s="969"/>
      <c r="S68" s="969"/>
      <c r="T68" s="969"/>
      <c r="U68" s="969"/>
      <c r="V68" s="969">
        <v>6301</v>
      </c>
      <c r="W68" s="969"/>
      <c r="X68" s="969"/>
      <c r="Y68" s="969"/>
      <c r="Z68" s="969"/>
      <c r="AA68" s="969">
        <v>141</v>
      </c>
      <c r="AB68" s="969"/>
      <c r="AC68" s="969"/>
      <c r="AD68" s="969"/>
      <c r="AE68" s="969"/>
      <c r="AF68" s="969">
        <v>141</v>
      </c>
      <c r="AG68" s="969"/>
      <c r="AH68" s="969"/>
      <c r="AI68" s="969"/>
      <c r="AJ68" s="969"/>
      <c r="AK68" s="969">
        <v>20</v>
      </c>
      <c r="AL68" s="969"/>
      <c r="AM68" s="969"/>
      <c r="AN68" s="969"/>
      <c r="AO68" s="969"/>
      <c r="AP68" s="969" t="s">
        <v>559</v>
      </c>
      <c r="AQ68" s="969"/>
      <c r="AR68" s="969"/>
      <c r="AS68" s="969"/>
      <c r="AT68" s="969"/>
      <c r="AU68" s="969" t="s">
        <v>559</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561</v>
      </c>
      <c r="C69" s="962"/>
      <c r="D69" s="962"/>
      <c r="E69" s="962"/>
      <c r="F69" s="962"/>
      <c r="G69" s="962"/>
      <c r="H69" s="962"/>
      <c r="I69" s="962"/>
      <c r="J69" s="962"/>
      <c r="K69" s="962"/>
      <c r="L69" s="962"/>
      <c r="M69" s="962"/>
      <c r="N69" s="962"/>
      <c r="O69" s="962"/>
      <c r="P69" s="963"/>
      <c r="Q69" s="964">
        <v>739</v>
      </c>
      <c r="R69" s="958"/>
      <c r="S69" s="958"/>
      <c r="T69" s="958"/>
      <c r="U69" s="958"/>
      <c r="V69" s="958">
        <v>371</v>
      </c>
      <c r="W69" s="958"/>
      <c r="X69" s="958"/>
      <c r="Y69" s="958"/>
      <c r="Z69" s="958"/>
      <c r="AA69" s="958">
        <v>368</v>
      </c>
      <c r="AB69" s="958"/>
      <c r="AC69" s="958"/>
      <c r="AD69" s="958"/>
      <c r="AE69" s="958"/>
      <c r="AF69" s="958">
        <v>368</v>
      </c>
      <c r="AG69" s="958"/>
      <c r="AH69" s="958"/>
      <c r="AI69" s="958"/>
      <c r="AJ69" s="958"/>
      <c r="AK69" s="958" t="s">
        <v>559</v>
      </c>
      <c r="AL69" s="958"/>
      <c r="AM69" s="958"/>
      <c r="AN69" s="958"/>
      <c r="AO69" s="958"/>
      <c r="AP69" s="958" t="s">
        <v>559</v>
      </c>
      <c r="AQ69" s="958"/>
      <c r="AR69" s="958"/>
      <c r="AS69" s="958"/>
      <c r="AT69" s="958"/>
      <c r="AU69" s="958" t="s">
        <v>559</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562</v>
      </c>
      <c r="C70" s="962"/>
      <c r="D70" s="962"/>
      <c r="E70" s="962"/>
      <c r="F70" s="962"/>
      <c r="G70" s="962"/>
      <c r="H70" s="962"/>
      <c r="I70" s="962"/>
      <c r="J70" s="962"/>
      <c r="K70" s="962"/>
      <c r="L70" s="962"/>
      <c r="M70" s="962"/>
      <c r="N70" s="962"/>
      <c r="O70" s="962"/>
      <c r="P70" s="963"/>
      <c r="Q70" s="964">
        <v>257</v>
      </c>
      <c r="R70" s="958"/>
      <c r="S70" s="958"/>
      <c r="T70" s="958"/>
      <c r="U70" s="958"/>
      <c r="V70" s="958">
        <v>221</v>
      </c>
      <c r="W70" s="958"/>
      <c r="X70" s="958"/>
      <c r="Y70" s="958"/>
      <c r="Z70" s="958"/>
      <c r="AA70" s="958">
        <v>36</v>
      </c>
      <c r="AB70" s="958"/>
      <c r="AC70" s="958"/>
      <c r="AD70" s="958"/>
      <c r="AE70" s="958"/>
      <c r="AF70" s="958">
        <v>36</v>
      </c>
      <c r="AG70" s="958"/>
      <c r="AH70" s="958"/>
      <c r="AI70" s="958"/>
      <c r="AJ70" s="958"/>
      <c r="AK70" s="958">
        <v>255</v>
      </c>
      <c r="AL70" s="958"/>
      <c r="AM70" s="958"/>
      <c r="AN70" s="958"/>
      <c r="AO70" s="958"/>
      <c r="AP70" s="958" t="s">
        <v>559</v>
      </c>
      <c r="AQ70" s="958"/>
      <c r="AR70" s="958"/>
      <c r="AS70" s="958"/>
      <c r="AT70" s="958"/>
      <c r="AU70" s="958" t="s">
        <v>559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563</v>
      </c>
      <c r="C71" s="962"/>
      <c r="D71" s="962"/>
      <c r="E71" s="962"/>
      <c r="F71" s="962"/>
      <c r="G71" s="962"/>
      <c r="H71" s="962"/>
      <c r="I71" s="962"/>
      <c r="J71" s="962"/>
      <c r="K71" s="962"/>
      <c r="L71" s="962"/>
      <c r="M71" s="962"/>
      <c r="N71" s="962"/>
      <c r="O71" s="962"/>
      <c r="P71" s="963"/>
      <c r="Q71" s="964">
        <v>1199</v>
      </c>
      <c r="R71" s="958"/>
      <c r="S71" s="958"/>
      <c r="T71" s="958"/>
      <c r="U71" s="958"/>
      <c r="V71" s="958">
        <v>1199</v>
      </c>
      <c r="W71" s="958"/>
      <c r="X71" s="958"/>
      <c r="Y71" s="958"/>
      <c r="Z71" s="958"/>
      <c r="AA71" s="958" t="s">
        <v>559</v>
      </c>
      <c r="AB71" s="958"/>
      <c r="AC71" s="958"/>
      <c r="AD71" s="958"/>
      <c r="AE71" s="958"/>
      <c r="AF71" s="958" t="s">
        <v>559</v>
      </c>
      <c r="AG71" s="958"/>
      <c r="AH71" s="958"/>
      <c r="AI71" s="958"/>
      <c r="AJ71" s="958"/>
      <c r="AK71" s="958" t="s">
        <v>559</v>
      </c>
      <c r="AL71" s="958"/>
      <c r="AM71" s="958"/>
      <c r="AN71" s="958"/>
      <c r="AO71" s="958"/>
      <c r="AP71" s="958" t="s">
        <v>559</v>
      </c>
      <c r="AQ71" s="958"/>
      <c r="AR71" s="958"/>
      <c r="AS71" s="958"/>
      <c r="AT71" s="958"/>
      <c r="AU71" s="958" t="s">
        <v>559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564</v>
      </c>
      <c r="C72" s="962"/>
      <c r="D72" s="962"/>
      <c r="E72" s="962"/>
      <c r="F72" s="962"/>
      <c r="G72" s="962"/>
      <c r="H72" s="962"/>
      <c r="I72" s="962"/>
      <c r="J72" s="962"/>
      <c r="K72" s="962"/>
      <c r="L72" s="962"/>
      <c r="M72" s="962"/>
      <c r="N72" s="962"/>
      <c r="O72" s="962"/>
      <c r="P72" s="963"/>
      <c r="Q72" s="964">
        <v>313311</v>
      </c>
      <c r="R72" s="958"/>
      <c r="S72" s="958"/>
      <c r="T72" s="958"/>
      <c r="U72" s="958"/>
      <c r="V72" s="958">
        <v>310666</v>
      </c>
      <c r="W72" s="958"/>
      <c r="X72" s="958"/>
      <c r="Y72" s="958"/>
      <c r="Z72" s="958"/>
      <c r="AA72" s="958">
        <v>2644</v>
      </c>
      <c r="AB72" s="958"/>
      <c r="AC72" s="958"/>
      <c r="AD72" s="958"/>
      <c r="AE72" s="958"/>
      <c r="AF72" s="958">
        <v>2644</v>
      </c>
      <c r="AG72" s="958"/>
      <c r="AH72" s="958"/>
      <c r="AI72" s="958"/>
      <c r="AJ72" s="958"/>
      <c r="AK72" s="958">
        <v>2298</v>
      </c>
      <c r="AL72" s="958"/>
      <c r="AM72" s="958"/>
      <c r="AN72" s="958"/>
      <c r="AO72" s="958"/>
      <c r="AP72" s="958" t="s">
        <v>559</v>
      </c>
      <c r="AQ72" s="958"/>
      <c r="AR72" s="958"/>
      <c r="AS72" s="958"/>
      <c r="AT72" s="958"/>
      <c r="AU72" s="958" t="s">
        <v>559</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565</v>
      </c>
      <c r="C73" s="962"/>
      <c r="D73" s="962"/>
      <c r="E73" s="962"/>
      <c r="F73" s="962"/>
      <c r="G73" s="962"/>
      <c r="H73" s="962"/>
      <c r="I73" s="962"/>
      <c r="J73" s="962"/>
      <c r="K73" s="962"/>
      <c r="L73" s="962"/>
      <c r="M73" s="962"/>
      <c r="N73" s="962"/>
      <c r="O73" s="962"/>
      <c r="P73" s="963"/>
      <c r="Q73" s="964">
        <v>101</v>
      </c>
      <c r="R73" s="958"/>
      <c r="S73" s="958"/>
      <c r="T73" s="958"/>
      <c r="U73" s="958"/>
      <c r="V73" s="958">
        <v>91</v>
      </c>
      <c r="W73" s="958"/>
      <c r="X73" s="958"/>
      <c r="Y73" s="958"/>
      <c r="Z73" s="958"/>
      <c r="AA73" s="958">
        <v>11</v>
      </c>
      <c r="AB73" s="958"/>
      <c r="AC73" s="958"/>
      <c r="AD73" s="958"/>
      <c r="AE73" s="958"/>
      <c r="AF73" s="958">
        <v>11</v>
      </c>
      <c r="AG73" s="958"/>
      <c r="AH73" s="958"/>
      <c r="AI73" s="958"/>
      <c r="AJ73" s="958"/>
      <c r="AK73" s="958">
        <v>28</v>
      </c>
      <c r="AL73" s="958"/>
      <c r="AM73" s="958"/>
      <c r="AN73" s="958"/>
      <c r="AO73" s="958"/>
      <c r="AP73" s="958" t="s">
        <v>559</v>
      </c>
      <c r="AQ73" s="958"/>
      <c r="AR73" s="958"/>
      <c r="AS73" s="958"/>
      <c r="AT73" s="958"/>
      <c r="AU73" s="958" t="s">
        <v>559</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566</v>
      </c>
      <c r="C74" s="962"/>
      <c r="D74" s="962"/>
      <c r="E74" s="962"/>
      <c r="F74" s="962"/>
      <c r="G74" s="962"/>
      <c r="H74" s="962"/>
      <c r="I74" s="962"/>
      <c r="J74" s="962"/>
      <c r="K74" s="962"/>
      <c r="L74" s="962"/>
      <c r="M74" s="962"/>
      <c r="N74" s="962"/>
      <c r="O74" s="962"/>
      <c r="P74" s="963"/>
      <c r="Q74" s="964">
        <v>6260</v>
      </c>
      <c r="R74" s="958"/>
      <c r="S74" s="958"/>
      <c r="T74" s="958"/>
      <c r="U74" s="958"/>
      <c r="V74" s="958">
        <v>6817</v>
      </c>
      <c r="W74" s="958"/>
      <c r="X74" s="958"/>
      <c r="Y74" s="958"/>
      <c r="Z74" s="958"/>
      <c r="AA74" s="958">
        <v>-557</v>
      </c>
      <c r="AB74" s="958"/>
      <c r="AC74" s="958"/>
      <c r="AD74" s="958"/>
      <c r="AE74" s="958"/>
      <c r="AF74" s="958">
        <v>3266</v>
      </c>
      <c r="AG74" s="958"/>
      <c r="AH74" s="958"/>
      <c r="AI74" s="958"/>
      <c r="AJ74" s="958"/>
      <c r="AK74" s="958" t="s">
        <v>559</v>
      </c>
      <c r="AL74" s="958"/>
      <c r="AM74" s="958"/>
      <c r="AN74" s="958"/>
      <c r="AO74" s="958"/>
      <c r="AP74" s="958">
        <v>13755</v>
      </c>
      <c r="AQ74" s="958"/>
      <c r="AR74" s="958"/>
      <c r="AS74" s="958"/>
      <c r="AT74" s="958"/>
      <c r="AU74" s="958" t="s">
        <v>559</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567</v>
      </c>
      <c r="C75" s="962"/>
      <c r="D75" s="962"/>
      <c r="E75" s="962"/>
      <c r="F75" s="962"/>
      <c r="G75" s="962"/>
      <c r="H75" s="962"/>
      <c r="I75" s="962"/>
      <c r="J75" s="962"/>
      <c r="K75" s="962"/>
      <c r="L75" s="962"/>
      <c r="M75" s="962"/>
      <c r="N75" s="962"/>
      <c r="O75" s="962"/>
      <c r="P75" s="963"/>
      <c r="Q75" s="965">
        <v>38</v>
      </c>
      <c r="R75" s="966"/>
      <c r="S75" s="966"/>
      <c r="T75" s="966"/>
      <c r="U75" s="967"/>
      <c r="V75" s="968">
        <v>34</v>
      </c>
      <c r="W75" s="966"/>
      <c r="X75" s="966"/>
      <c r="Y75" s="966"/>
      <c r="Z75" s="967"/>
      <c r="AA75" s="968">
        <v>4</v>
      </c>
      <c r="AB75" s="966"/>
      <c r="AC75" s="966"/>
      <c r="AD75" s="966"/>
      <c r="AE75" s="967"/>
      <c r="AF75" s="968">
        <v>4</v>
      </c>
      <c r="AG75" s="966"/>
      <c r="AH75" s="966"/>
      <c r="AI75" s="966"/>
      <c r="AJ75" s="967"/>
      <c r="AK75" s="968" t="s">
        <v>559</v>
      </c>
      <c r="AL75" s="966"/>
      <c r="AM75" s="966"/>
      <c r="AN75" s="966"/>
      <c r="AO75" s="967"/>
      <c r="AP75" s="968" t="s">
        <v>559</v>
      </c>
      <c r="AQ75" s="966"/>
      <c r="AR75" s="966"/>
      <c r="AS75" s="966"/>
      <c r="AT75" s="967"/>
      <c r="AU75" s="968" t="s">
        <v>559</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568</v>
      </c>
      <c r="C76" s="962"/>
      <c r="D76" s="962"/>
      <c r="E76" s="962"/>
      <c r="F76" s="962"/>
      <c r="G76" s="962"/>
      <c r="H76" s="962"/>
      <c r="I76" s="962"/>
      <c r="J76" s="962"/>
      <c r="K76" s="962"/>
      <c r="L76" s="962"/>
      <c r="M76" s="962"/>
      <c r="N76" s="962"/>
      <c r="O76" s="962"/>
      <c r="P76" s="963"/>
      <c r="Q76" s="965">
        <v>10</v>
      </c>
      <c r="R76" s="966"/>
      <c r="S76" s="966"/>
      <c r="T76" s="966"/>
      <c r="U76" s="967"/>
      <c r="V76" s="968">
        <v>3</v>
      </c>
      <c r="W76" s="966"/>
      <c r="X76" s="966"/>
      <c r="Y76" s="966"/>
      <c r="Z76" s="967"/>
      <c r="AA76" s="968">
        <v>7</v>
      </c>
      <c r="AB76" s="966"/>
      <c r="AC76" s="966"/>
      <c r="AD76" s="966"/>
      <c r="AE76" s="967"/>
      <c r="AF76" s="968">
        <v>7</v>
      </c>
      <c r="AG76" s="966"/>
      <c r="AH76" s="966"/>
      <c r="AI76" s="966"/>
      <c r="AJ76" s="967"/>
      <c r="AK76" s="968" t="s">
        <v>559</v>
      </c>
      <c r="AL76" s="966"/>
      <c r="AM76" s="966"/>
      <c r="AN76" s="966"/>
      <c r="AO76" s="967"/>
      <c r="AP76" s="968" t="s">
        <v>559</v>
      </c>
      <c r="AQ76" s="966"/>
      <c r="AR76" s="966"/>
      <c r="AS76" s="966"/>
      <c r="AT76" s="967"/>
      <c r="AU76" s="968" t="s">
        <v>559</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569</v>
      </c>
      <c r="C77" s="962"/>
      <c r="D77" s="962"/>
      <c r="E77" s="962"/>
      <c r="F77" s="962"/>
      <c r="G77" s="962"/>
      <c r="H77" s="962"/>
      <c r="I77" s="962"/>
      <c r="J77" s="962"/>
      <c r="K77" s="962"/>
      <c r="L77" s="962"/>
      <c r="M77" s="962"/>
      <c r="N77" s="962"/>
      <c r="O77" s="962"/>
      <c r="P77" s="963"/>
      <c r="Q77" s="965">
        <v>1772</v>
      </c>
      <c r="R77" s="966"/>
      <c r="S77" s="966"/>
      <c r="T77" s="966"/>
      <c r="U77" s="967"/>
      <c r="V77" s="968">
        <v>1619</v>
      </c>
      <c r="W77" s="966"/>
      <c r="X77" s="966"/>
      <c r="Y77" s="966"/>
      <c r="Z77" s="967"/>
      <c r="AA77" s="968">
        <v>153</v>
      </c>
      <c r="AB77" s="966"/>
      <c r="AC77" s="966"/>
      <c r="AD77" s="966"/>
      <c r="AE77" s="967"/>
      <c r="AF77" s="968">
        <v>153</v>
      </c>
      <c r="AG77" s="966"/>
      <c r="AH77" s="966"/>
      <c r="AI77" s="966"/>
      <c r="AJ77" s="967"/>
      <c r="AK77" s="968" t="s">
        <v>559</v>
      </c>
      <c r="AL77" s="966"/>
      <c r="AM77" s="966"/>
      <c r="AN77" s="966"/>
      <c r="AO77" s="967"/>
      <c r="AP77" s="968">
        <v>4046</v>
      </c>
      <c r="AQ77" s="966"/>
      <c r="AR77" s="966"/>
      <c r="AS77" s="966"/>
      <c r="AT77" s="967"/>
      <c r="AU77" s="968">
        <v>345</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570</v>
      </c>
      <c r="C78" s="962"/>
      <c r="D78" s="962"/>
      <c r="E78" s="962"/>
      <c r="F78" s="962"/>
      <c r="G78" s="962"/>
      <c r="H78" s="962"/>
      <c r="I78" s="962"/>
      <c r="J78" s="962"/>
      <c r="K78" s="962"/>
      <c r="L78" s="962"/>
      <c r="M78" s="962"/>
      <c r="N78" s="962"/>
      <c r="O78" s="962"/>
      <c r="P78" s="963"/>
      <c r="Q78" s="964">
        <v>587</v>
      </c>
      <c r="R78" s="958"/>
      <c r="S78" s="958"/>
      <c r="T78" s="958"/>
      <c r="U78" s="958"/>
      <c r="V78" s="958">
        <v>552</v>
      </c>
      <c r="W78" s="958"/>
      <c r="X78" s="958"/>
      <c r="Y78" s="958"/>
      <c r="Z78" s="958"/>
      <c r="AA78" s="958">
        <v>35</v>
      </c>
      <c r="AB78" s="958"/>
      <c r="AC78" s="958"/>
      <c r="AD78" s="958"/>
      <c r="AE78" s="958"/>
      <c r="AF78" s="958">
        <v>35</v>
      </c>
      <c r="AG78" s="958"/>
      <c r="AH78" s="958"/>
      <c r="AI78" s="958"/>
      <c r="AJ78" s="958"/>
      <c r="AK78" s="958" t="s">
        <v>559</v>
      </c>
      <c r="AL78" s="958"/>
      <c r="AM78" s="958"/>
      <c r="AN78" s="958"/>
      <c r="AO78" s="958"/>
      <c r="AP78" s="958">
        <v>1644</v>
      </c>
      <c r="AQ78" s="958"/>
      <c r="AR78" s="958"/>
      <c r="AS78" s="958"/>
      <c r="AT78" s="958"/>
      <c r="AU78" s="958">
        <v>162</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571</v>
      </c>
      <c r="C79" s="962"/>
      <c r="D79" s="962"/>
      <c r="E79" s="962"/>
      <c r="F79" s="962"/>
      <c r="G79" s="962"/>
      <c r="H79" s="962"/>
      <c r="I79" s="962"/>
      <c r="J79" s="962"/>
      <c r="K79" s="962"/>
      <c r="L79" s="962"/>
      <c r="M79" s="962"/>
      <c r="N79" s="962"/>
      <c r="O79" s="962"/>
      <c r="P79" s="963"/>
      <c r="Q79" s="964">
        <v>2744</v>
      </c>
      <c r="R79" s="958"/>
      <c r="S79" s="958"/>
      <c r="T79" s="958"/>
      <c r="U79" s="958"/>
      <c r="V79" s="958">
        <v>2659</v>
      </c>
      <c r="W79" s="958"/>
      <c r="X79" s="958"/>
      <c r="Y79" s="958"/>
      <c r="Z79" s="958"/>
      <c r="AA79" s="958">
        <v>85</v>
      </c>
      <c r="AB79" s="958"/>
      <c r="AC79" s="958"/>
      <c r="AD79" s="958"/>
      <c r="AE79" s="958"/>
      <c r="AF79" s="958">
        <v>47</v>
      </c>
      <c r="AG79" s="958"/>
      <c r="AH79" s="958"/>
      <c r="AI79" s="958"/>
      <c r="AJ79" s="958"/>
      <c r="AK79" s="958">
        <v>10</v>
      </c>
      <c r="AL79" s="958"/>
      <c r="AM79" s="958"/>
      <c r="AN79" s="958"/>
      <c r="AO79" s="958"/>
      <c r="AP79" s="958">
        <v>1415</v>
      </c>
      <c r="AQ79" s="958"/>
      <c r="AR79" s="958"/>
      <c r="AS79" s="958"/>
      <c r="AT79" s="958"/>
      <c r="AU79" s="958">
        <v>109</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6712</v>
      </c>
      <c r="AG88" s="946"/>
      <c r="AH88" s="946"/>
      <c r="AI88" s="946"/>
      <c r="AJ88" s="946"/>
      <c r="AK88" s="950"/>
      <c r="AL88" s="950"/>
      <c r="AM88" s="950"/>
      <c r="AN88" s="950"/>
      <c r="AO88" s="950"/>
      <c r="AP88" s="946">
        <v>20860</v>
      </c>
      <c r="AQ88" s="946"/>
      <c r="AR88" s="946"/>
      <c r="AS88" s="946"/>
      <c r="AT88" s="946"/>
      <c r="AU88" s="946">
        <v>616</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269</v>
      </c>
      <c r="CS102" s="940"/>
      <c r="CT102" s="940"/>
      <c r="CU102" s="940"/>
      <c r="CV102" s="941"/>
      <c r="CW102" s="939">
        <v>57</v>
      </c>
      <c r="CX102" s="940"/>
      <c r="CY102" s="940"/>
      <c r="CZ102" s="940"/>
      <c r="DA102" s="941"/>
      <c r="DB102" s="939">
        <v>32</v>
      </c>
      <c r="DC102" s="940"/>
      <c r="DD102" s="940"/>
      <c r="DE102" s="940"/>
      <c r="DF102" s="941"/>
      <c r="DG102" s="939" t="s">
        <v>559</v>
      </c>
      <c r="DH102" s="940"/>
      <c r="DI102" s="940"/>
      <c r="DJ102" s="940"/>
      <c r="DK102" s="941"/>
      <c r="DL102" s="939" t="s">
        <v>559</v>
      </c>
      <c r="DM102" s="940"/>
      <c r="DN102" s="940"/>
      <c r="DO102" s="940"/>
      <c r="DP102" s="941"/>
      <c r="DQ102" s="939" t="s">
        <v>559</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1774711</v>
      </c>
      <c r="AB110" s="876"/>
      <c r="AC110" s="876"/>
      <c r="AD110" s="876"/>
      <c r="AE110" s="877"/>
      <c r="AF110" s="878">
        <v>1726264</v>
      </c>
      <c r="AG110" s="876"/>
      <c r="AH110" s="876"/>
      <c r="AI110" s="876"/>
      <c r="AJ110" s="877"/>
      <c r="AK110" s="878">
        <v>1554979</v>
      </c>
      <c r="AL110" s="876"/>
      <c r="AM110" s="876"/>
      <c r="AN110" s="876"/>
      <c r="AO110" s="877"/>
      <c r="AP110" s="879">
        <v>26.6</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10782523</v>
      </c>
      <c r="BR110" s="829"/>
      <c r="BS110" s="829"/>
      <c r="BT110" s="829"/>
      <c r="BU110" s="829"/>
      <c r="BV110" s="829">
        <v>10065212</v>
      </c>
      <c r="BW110" s="829"/>
      <c r="BX110" s="829"/>
      <c r="BY110" s="829"/>
      <c r="BZ110" s="829"/>
      <c r="CA110" s="829">
        <v>10739351</v>
      </c>
      <c r="CB110" s="829"/>
      <c r="CC110" s="829"/>
      <c r="CD110" s="829"/>
      <c r="CE110" s="829"/>
      <c r="CF110" s="853">
        <v>183.6</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2266732</v>
      </c>
      <c r="BR111" s="804"/>
      <c r="BS111" s="804"/>
      <c r="BT111" s="804"/>
      <c r="BU111" s="804"/>
      <c r="BV111" s="804">
        <v>1914718</v>
      </c>
      <c r="BW111" s="804"/>
      <c r="BX111" s="804"/>
      <c r="BY111" s="804"/>
      <c r="BZ111" s="804"/>
      <c r="CA111" s="804">
        <v>1159363</v>
      </c>
      <c r="CB111" s="804"/>
      <c r="CC111" s="804"/>
      <c r="CD111" s="804"/>
      <c r="CE111" s="804"/>
      <c r="CF111" s="862">
        <v>19.8</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6386461</v>
      </c>
      <c r="BR112" s="804"/>
      <c r="BS112" s="804"/>
      <c r="BT112" s="804"/>
      <c r="BU112" s="804"/>
      <c r="BV112" s="804">
        <v>6777313</v>
      </c>
      <c r="BW112" s="804"/>
      <c r="BX112" s="804"/>
      <c r="BY112" s="804"/>
      <c r="BZ112" s="804"/>
      <c r="CA112" s="804">
        <v>6016192</v>
      </c>
      <c r="CB112" s="804"/>
      <c r="CC112" s="804"/>
      <c r="CD112" s="804"/>
      <c r="CE112" s="804"/>
      <c r="CF112" s="862">
        <v>102.8</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638036</v>
      </c>
      <c r="AB113" s="906"/>
      <c r="AC113" s="906"/>
      <c r="AD113" s="906"/>
      <c r="AE113" s="907"/>
      <c r="AF113" s="908">
        <v>622514</v>
      </c>
      <c r="AG113" s="906"/>
      <c r="AH113" s="906"/>
      <c r="AI113" s="906"/>
      <c r="AJ113" s="907"/>
      <c r="AK113" s="908">
        <v>722027</v>
      </c>
      <c r="AL113" s="906"/>
      <c r="AM113" s="906"/>
      <c r="AN113" s="906"/>
      <c r="AO113" s="907"/>
      <c r="AP113" s="909">
        <v>12.3</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809035</v>
      </c>
      <c r="BR113" s="804"/>
      <c r="BS113" s="804"/>
      <c r="BT113" s="804"/>
      <c r="BU113" s="804"/>
      <c r="BV113" s="804">
        <v>708552</v>
      </c>
      <c r="BW113" s="804"/>
      <c r="BX113" s="804"/>
      <c r="BY113" s="804"/>
      <c r="BZ113" s="804"/>
      <c r="CA113" s="804">
        <v>615630</v>
      </c>
      <c r="CB113" s="804"/>
      <c r="CC113" s="804"/>
      <c r="CD113" s="804"/>
      <c r="CE113" s="804"/>
      <c r="CF113" s="862">
        <v>10.5</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97540</v>
      </c>
      <c r="AB114" s="767"/>
      <c r="AC114" s="767"/>
      <c r="AD114" s="767"/>
      <c r="AE114" s="768"/>
      <c r="AF114" s="769">
        <v>111658</v>
      </c>
      <c r="AG114" s="767"/>
      <c r="AH114" s="767"/>
      <c r="AI114" s="767"/>
      <c r="AJ114" s="768"/>
      <c r="AK114" s="769">
        <v>106918</v>
      </c>
      <c r="AL114" s="767"/>
      <c r="AM114" s="767"/>
      <c r="AN114" s="767"/>
      <c r="AO114" s="768"/>
      <c r="AP114" s="811">
        <v>1.8</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914082</v>
      </c>
      <c r="BR114" s="804"/>
      <c r="BS114" s="804"/>
      <c r="BT114" s="804"/>
      <c r="BU114" s="804"/>
      <c r="BV114" s="804">
        <v>950187</v>
      </c>
      <c r="BW114" s="804"/>
      <c r="BX114" s="804"/>
      <c r="BY114" s="804"/>
      <c r="BZ114" s="804"/>
      <c r="CA114" s="804">
        <v>963078</v>
      </c>
      <c r="CB114" s="804"/>
      <c r="CC114" s="804"/>
      <c r="CD114" s="804"/>
      <c r="CE114" s="804"/>
      <c r="CF114" s="862">
        <v>16.5</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2815</v>
      </c>
      <c r="AB115" s="906"/>
      <c r="AC115" s="906"/>
      <c r="AD115" s="906"/>
      <c r="AE115" s="907"/>
      <c r="AF115" s="908">
        <v>4332</v>
      </c>
      <c r="AG115" s="906"/>
      <c r="AH115" s="906"/>
      <c r="AI115" s="906"/>
      <c r="AJ115" s="907"/>
      <c r="AK115" s="908">
        <v>4290</v>
      </c>
      <c r="AL115" s="906"/>
      <c r="AM115" s="906"/>
      <c r="AN115" s="906"/>
      <c r="AO115" s="907"/>
      <c r="AP115" s="909">
        <v>0.1</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416</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2513102</v>
      </c>
      <c r="AB117" s="890"/>
      <c r="AC117" s="890"/>
      <c r="AD117" s="890"/>
      <c r="AE117" s="891"/>
      <c r="AF117" s="892">
        <v>2465184</v>
      </c>
      <c r="AG117" s="890"/>
      <c r="AH117" s="890"/>
      <c r="AI117" s="890"/>
      <c r="AJ117" s="891"/>
      <c r="AK117" s="892">
        <v>2388214</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444</v>
      </c>
      <c r="BP119" s="865"/>
      <c r="BQ119" s="866">
        <v>21158833</v>
      </c>
      <c r="BR119" s="832"/>
      <c r="BS119" s="832"/>
      <c r="BT119" s="832"/>
      <c r="BU119" s="832"/>
      <c r="BV119" s="832">
        <v>20415982</v>
      </c>
      <c r="BW119" s="832"/>
      <c r="BX119" s="832"/>
      <c r="BY119" s="832"/>
      <c r="BZ119" s="832"/>
      <c r="CA119" s="832">
        <v>19493614</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2266732</v>
      </c>
      <c r="DH119" s="751"/>
      <c r="DI119" s="751"/>
      <c r="DJ119" s="751"/>
      <c r="DK119" s="752"/>
      <c r="DL119" s="753">
        <v>1914718</v>
      </c>
      <c r="DM119" s="751"/>
      <c r="DN119" s="751"/>
      <c r="DO119" s="751"/>
      <c r="DP119" s="752"/>
      <c r="DQ119" s="753">
        <v>1159363</v>
      </c>
      <c r="DR119" s="751"/>
      <c r="DS119" s="751"/>
      <c r="DT119" s="751"/>
      <c r="DU119" s="752"/>
      <c r="DV119" s="835">
        <v>19.8</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7952319</v>
      </c>
      <c r="BR120" s="829"/>
      <c r="BS120" s="829"/>
      <c r="BT120" s="829"/>
      <c r="BU120" s="829"/>
      <c r="BV120" s="829">
        <v>7125569</v>
      </c>
      <c r="BW120" s="829"/>
      <c r="BX120" s="829"/>
      <c r="BY120" s="829"/>
      <c r="BZ120" s="829"/>
      <c r="CA120" s="829">
        <v>6304294</v>
      </c>
      <c r="CB120" s="829"/>
      <c r="CC120" s="829"/>
      <c r="CD120" s="829"/>
      <c r="CE120" s="829"/>
      <c r="CF120" s="853">
        <v>107.8</v>
      </c>
      <c r="CG120" s="854"/>
      <c r="CH120" s="854"/>
      <c r="CI120" s="854"/>
      <c r="CJ120" s="854"/>
      <c r="CK120" s="855" t="s">
        <v>448</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5704452</v>
      </c>
      <c r="DH120" s="829"/>
      <c r="DI120" s="829"/>
      <c r="DJ120" s="829"/>
      <c r="DK120" s="829"/>
      <c r="DL120" s="829">
        <v>5472270</v>
      </c>
      <c r="DM120" s="829"/>
      <c r="DN120" s="829"/>
      <c r="DO120" s="829"/>
      <c r="DP120" s="829"/>
      <c r="DQ120" s="829">
        <v>5069595</v>
      </c>
      <c r="DR120" s="829"/>
      <c r="DS120" s="829"/>
      <c r="DT120" s="829"/>
      <c r="DU120" s="829"/>
      <c r="DV120" s="830">
        <v>86.7</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214350</v>
      </c>
      <c r="BR121" s="804"/>
      <c r="BS121" s="804"/>
      <c r="BT121" s="804"/>
      <c r="BU121" s="804"/>
      <c r="BV121" s="804">
        <v>181152</v>
      </c>
      <c r="BW121" s="804"/>
      <c r="BX121" s="804"/>
      <c r="BY121" s="804"/>
      <c r="BZ121" s="804"/>
      <c r="CA121" s="804">
        <v>149413</v>
      </c>
      <c r="CB121" s="804"/>
      <c r="CC121" s="804"/>
      <c r="CD121" s="804"/>
      <c r="CE121" s="804"/>
      <c r="CF121" s="862">
        <v>2.6</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612431</v>
      </c>
      <c r="DH121" s="804"/>
      <c r="DI121" s="804"/>
      <c r="DJ121" s="804"/>
      <c r="DK121" s="804"/>
      <c r="DL121" s="804">
        <v>1230824</v>
      </c>
      <c r="DM121" s="804"/>
      <c r="DN121" s="804"/>
      <c r="DO121" s="804"/>
      <c r="DP121" s="804"/>
      <c r="DQ121" s="804">
        <v>687057</v>
      </c>
      <c r="DR121" s="804"/>
      <c r="DS121" s="804"/>
      <c r="DT121" s="804"/>
      <c r="DU121" s="804"/>
      <c r="DV121" s="781">
        <v>11.7</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11309060</v>
      </c>
      <c r="BR122" s="832"/>
      <c r="BS122" s="832"/>
      <c r="BT122" s="832"/>
      <c r="BU122" s="832"/>
      <c r="BV122" s="832">
        <v>10618382</v>
      </c>
      <c r="BW122" s="832"/>
      <c r="BX122" s="832"/>
      <c r="BY122" s="832"/>
      <c r="BZ122" s="832"/>
      <c r="CA122" s="832">
        <v>10755475</v>
      </c>
      <c r="CB122" s="832"/>
      <c r="CC122" s="832"/>
      <c r="CD122" s="832"/>
      <c r="CE122" s="832"/>
      <c r="CF122" s="833">
        <v>183.8</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65857</v>
      </c>
      <c r="DH122" s="804"/>
      <c r="DI122" s="804"/>
      <c r="DJ122" s="804"/>
      <c r="DK122" s="804"/>
      <c r="DL122" s="804">
        <v>70786</v>
      </c>
      <c r="DM122" s="804"/>
      <c r="DN122" s="804"/>
      <c r="DO122" s="804"/>
      <c r="DP122" s="804"/>
      <c r="DQ122" s="804">
        <v>255844</v>
      </c>
      <c r="DR122" s="804"/>
      <c r="DS122" s="804"/>
      <c r="DT122" s="804"/>
      <c r="DU122" s="804"/>
      <c r="DV122" s="781">
        <v>4.4000000000000004</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452</v>
      </c>
      <c r="BP123" s="865"/>
      <c r="BQ123" s="819">
        <v>19475729</v>
      </c>
      <c r="BR123" s="820"/>
      <c r="BS123" s="820"/>
      <c r="BT123" s="820"/>
      <c r="BU123" s="820"/>
      <c r="BV123" s="820">
        <v>17925103</v>
      </c>
      <c r="BW123" s="820"/>
      <c r="BX123" s="820"/>
      <c r="BY123" s="820"/>
      <c r="BZ123" s="820"/>
      <c r="CA123" s="820">
        <v>17209182</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v>3721</v>
      </c>
      <c r="DH123" s="767"/>
      <c r="DI123" s="767"/>
      <c r="DJ123" s="767"/>
      <c r="DK123" s="768"/>
      <c r="DL123" s="769">
        <v>3433</v>
      </c>
      <c r="DM123" s="767"/>
      <c r="DN123" s="767"/>
      <c r="DO123" s="767"/>
      <c r="DP123" s="768"/>
      <c r="DQ123" s="769">
        <v>3696</v>
      </c>
      <c r="DR123" s="767"/>
      <c r="DS123" s="767"/>
      <c r="DT123" s="767"/>
      <c r="DU123" s="768"/>
      <c r="DV123" s="811">
        <v>0.1</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29.8</v>
      </c>
      <c r="BR124" s="818"/>
      <c r="BS124" s="818"/>
      <c r="BT124" s="818"/>
      <c r="BU124" s="818"/>
      <c r="BV124" s="818">
        <v>43.3</v>
      </c>
      <c r="BW124" s="818"/>
      <c r="BX124" s="818"/>
      <c r="BY124" s="818"/>
      <c r="BZ124" s="818"/>
      <c r="CA124" s="818">
        <v>39</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2760</v>
      </c>
      <c r="AB126" s="767"/>
      <c r="AC126" s="767"/>
      <c r="AD126" s="767"/>
      <c r="AE126" s="768"/>
      <c r="AF126" s="769">
        <v>4281</v>
      </c>
      <c r="AG126" s="767"/>
      <c r="AH126" s="767"/>
      <c r="AI126" s="767"/>
      <c r="AJ126" s="768"/>
      <c r="AK126" s="769">
        <v>4195</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55</v>
      </c>
      <c r="AB127" s="767"/>
      <c r="AC127" s="767"/>
      <c r="AD127" s="767"/>
      <c r="AE127" s="768"/>
      <c r="AF127" s="769">
        <v>51</v>
      </c>
      <c r="AG127" s="767"/>
      <c r="AH127" s="767"/>
      <c r="AI127" s="767"/>
      <c r="AJ127" s="768"/>
      <c r="AK127" s="769">
        <v>95</v>
      </c>
      <c r="AL127" s="767"/>
      <c r="AM127" s="767"/>
      <c r="AN127" s="767"/>
      <c r="AO127" s="768"/>
      <c r="AP127" s="811">
        <v>0</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48172</v>
      </c>
      <c r="AB128" s="788"/>
      <c r="AC128" s="788"/>
      <c r="AD128" s="788"/>
      <c r="AE128" s="789"/>
      <c r="AF128" s="790">
        <v>39050</v>
      </c>
      <c r="AG128" s="788"/>
      <c r="AH128" s="788"/>
      <c r="AI128" s="788"/>
      <c r="AJ128" s="789"/>
      <c r="AK128" s="790">
        <v>37737</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13.9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7395108</v>
      </c>
      <c r="AB129" s="767"/>
      <c r="AC129" s="767"/>
      <c r="AD129" s="767"/>
      <c r="AE129" s="768"/>
      <c r="AF129" s="769">
        <v>7457087</v>
      </c>
      <c r="AG129" s="767"/>
      <c r="AH129" s="767"/>
      <c r="AI129" s="767"/>
      <c r="AJ129" s="768"/>
      <c r="AK129" s="769">
        <v>7450042</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18.899999999999999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1765563</v>
      </c>
      <c r="AB130" s="767"/>
      <c r="AC130" s="767"/>
      <c r="AD130" s="767"/>
      <c r="AE130" s="768"/>
      <c r="AF130" s="769">
        <v>1714980</v>
      </c>
      <c r="AG130" s="767"/>
      <c r="AH130" s="767"/>
      <c r="AI130" s="767"/>
      <c r="AJ130" s="768"/>
      <c r="AK130" s="769">
        <v>1599832</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12.5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5629545</v>
      </c>
      <c r="AB131" s="751"/>
      <c r="AC131" s="751"/>
      <c r="AD131" s="751"/>
      <c r="AE131" s="752"/>
      <c r="AF131" s="753">
        <v>5742107</v>
      </c>
      <c r="AG131" s="751"/>
      <c r="AH131" s="751"/>
      <c r="AI131" s="751"/>
      <c r="AJ131" s="752"/>
      <c r="AK131" s="753">
        <v>5850210</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39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12.4231532</v>
      </c>
      <c r="AB132" s="732"/>
      <c r="AC132" s="732"/>
      <c r="AD132" s="732"/>
      <c r="AE132" s="733"/>
      <c r="AF132" s="734">
        <v>12.38489635</v>
      </c>
      <c r="AG132" s="732"/>
      <c r="AH132" s="732"/>
      <c r="AI132" s="732"/>
      <c r="AJ132" s="733"/>
      <c r="AK132" s="734">
        <v>12.831077860000001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11.8</v>
      </c>
      <c r="AB133" s="711"/>
      <c r="AC133" s="711"/>
      <c r="AD133" s="711"/>
      <c r="AE133" s="712"/>
      <c r="AF133" s="710">
        <v>12.1</v>
      </c>
      <c r="AG133" s="711"/>
      <c r="AH133" s="711"/>
      <c r="AI133" s="711"/>
      <c r="AJ133" s="712"/>
      <c r="AK133" s="710">
        <v>12.5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rioeYjk8LXjxp2o9SzE34Pct43Zaq+oi4/BFOomYiDDh3mCI75gFOpgoYeYCjxoyTpr/7EyRR1sQ7QqNAg8PQ==" saltValue="fYshrBfsfC0/NCUR+ghP5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C3" sqref="C3"/>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AUWK8HaDZLqHfWNN2TLSs+YBb8THCF4xF5LpL9XYWzZNtuynE6ygCeGqHIJ8pwg3P3FjpBfyqodGZ8ZZQ1eg==" saltValue="Oi/v0Z0mzVHncR+sb9ngu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BBgTfBQcsl3AsTESwXnMOqZegYy4eCTwSd0WjlhoW7xGJj+NWwU+60RnfatlBiGH05a0P74uRUCXBymVhl/5Q==" saltValue="c3HGQw9kGDofgNlb+G8n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 x14ac:dyDescent="0.2">
      <c r="A8" s="247"/>
      <c r="AK8" s="256"/>
      <c r="AL8" s="257"/>
      <c r="AM8" s="257"/>
      <c r="AN8" s="258"/>
      <c r="AO8" s="1106"/>
      <c r="AP8" s="259" t="s">
        <v>483</v>
      </c>
      <c r="AQ8" s="260" t="s">
        <v>484</v>
      </c>
      <c r="AR8" s="261" t="s">
        <v>485</v>
      </c>
    </row>
    <row r="9" spans="1:46" ht="13" x14ac:dyDescent="0.2">
      <c r="A9" s="247"/>
      <c r="AK9" s="1117" t="s">
        <v>486</v>
      </c>
      <c r="AL9" s="1118"/>
      <c r="AM9" s="1118"/>
      <c r="AN9" s="1119"/>
      <c r="AO9" s="262">
        <v>2026924</v>
      </c>
      <c r="AP9" s="262">
        <v>168671</v>
      </c>
      <c r="AQ9" s="263">
        <v>120794</v>
      </c>
      <c r="AR9" s="264">
        <v>39.6</v>
      </c>
    </row>
    <row r="10" spans="1:46" ht="13.5" customHeight="1" x14ac:dyDescent="0.2">
      <c r="A10" s="247"/>
      <c r="AK10" s="1117" t="s">
        <v>487</v>
      </c>
      <c r="AL10" s="1118"/>
      <c r="AM10" s="1118"/>
      <c r="AN10" s="1119"/>
      <c r="AO10" s="265">
        <v>155142</v>
      </c>
      <c r="AP10" s="265">
        <v>12910</v>
      </c>
      <c r="AQ10" s="266">
        <v>16294</v>
      </c>
      <c r="AR10" s="267">
        <v>-20.8</v>
      </c>
    </row>
    <row r="11" spans="1:46" ht="13.5" customHeight="1" x14ac:dyDescent="0.2">
      <c r="A11" s="247"/>
      <c r="AK11" s="1117" t="s">
        <v>488</v>
      </c>
      <c r="AL11" s="1118"/>
      <c r="AM11" s="1118"/>
      <c r="AN11" s="1119"/>
      <c r="AO11" s="265" t="s">
        <v>489</v>
      </c>
      <c r="AP11" s="265" t="s">
        <v>489</v>
      </c>
      <c r="AQ11" s="266">
        <v>1928</v>
      </c>
      <c r="AR11" s="267" t="s">
        <v>489</v>
      </c>
    </row>
    <row r="12" spans="1:46" ht="13.5" customHeight="1" x14ac:dyDescent="0.2">
      <c r="A12" s="247"/>
      <c r="AK12" s="1117" t="s">
        <v>490</v>
      </c>
      <c r="AL12" s="1118"/>
      <c r="AM12" s="1118"/>
      <c r="AN12" s="1119"/>
      <c r="AO12" s="265" t="s">
        <v>489</v>
      </c>
      <c r="AP12" s="265" t="s">
        <v>489</v>
      </c>
      <c r="AQ12" s="266">
        <v>20</v>
      </c>
      <c r="AR12" s="267" t="s">
        <v>489</v>
      </c>
    </row>
    <row r="13" spans="1:46" ht="13.5" customHeight="1" x14ac:dyDescent="0.2">
      <c r="A13" s="247"/>
      <c r="AK13" s="1117" t="s">
        <v>491</v>
      </c>
      <c r="AL13" s="1118"/>
      <c r="AM13" s="1118"/>
      <c r="AN13" s="1119"/>
      <c r="AO13" s="265">
        <v>76797</v>
      </c>
      <c r="AP13" s="265">
        <v>6391</v>
      </c>
      <c r="AQ13" s="266">
        <v>4630</v>
      </c>
      <c r="AR13" s="267">
        <v>38</v>
      </c>
    </row>
    <row r="14" spans="1:46" ht="13.5" customHeight="1" x14ac:dyDescent="0.2">
      <c r="A14" s="247"/>
      <c r="AK14" s="1117" t="s">
        <v>492</v>
      </c>
      <c r="AL14" s="1118"/>
      <c r="AM14" s="1118"/>
      <c r="AN14" s="1119"/>
      <c r="AO14" s="265">
        <v>51559</v>
      </c>
      <c r="AP14" s="265">
        <v>4291</v>
      </c>
      <c r="AQ14" s="266">
        <v>2459</v>
      </c>
      <c r="AR14" s="267">
        <v>74.5</v>
      </c>
    </row>
    <row r="15" spans="1:46" ht="13.5" customHeight="1" x14ac:dyDescent="0.2">
      <c r="A15" s="247"/>
      <c r="AK15" s="1120" t="s">
        <v>493</v>
      </c>
      <c r="AL15" s="1121"/>
      <c r="AM15" s="1121"/>
      <c r="AN15" s="1122"/>
      <c r="AO15" s="265">
        <v>-93185</v>
      </c>
      <c r="AP15" s="265">
        <v>-7754</v>
      </c>
      <c r="AQ15" s="266">
        <v>-7108</v>
      </c>
      <c r="AR15" s="267">
        <v>9.1</v>
      </c>
    </row>
    <row r="16" spans="1:46" ht="13" x14ac:dyDescent="0.2">
      <c r="A16" s="247"/>
      <c r="AK16" s="1120" t="s">
        <v>177</v>
      </c>
      <c r="AL16" s="1121"/>
      <c r="AM16" s="1121"/>
      <c r="AN16" s="1122"/>
      <c r="AO16" s="265">
        <v>2217237</v>
      </c>
      <c r="AP16" s="265">
        <v>184508</v>
      </c>
      <c r="AQ16" s="266">
        <v>139017</v>
      </c>
      <c r="AR16" s="267">
        <v>32.700000000000003</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23" t="s">
        <v>498</v>
      </c>
      <c r="AL21" s="1124"/>
      <c r="AM21" s="1124"/>
      <c r="AN21" s="1125"/>
      <c r="AO21" s="277">
        <v>15.73</v>
      </c>
      <c r="AP21" s="278">
        <v>11.1</v>
      </c>
      <c r="AQ21" s="279">
        <v>4.63</v>
      </c>
      <c r="AS21" s="280"/>
      <c r="AT21" s="276"/>
    </row>
    <row r="22" spans="1:46" s="248" customFormat="1" ht="13" x14ac:dyDescent="0.2">
      <c r="A22" s="276"/>
      <c r="AK22" s="1123" t="s">
        <v>499</v>
      </c>
      <c r="AL22" s="1124"/>
      <c r="AM22" s="1124"/>
      <c r="AN22" s="1125"/>
      <c r="AO22" s="281">
        <v>95.9</v>
      </c>
      <c r="AP22" s="282">
        <v>96.5</v>
      </c>
      <c r="AQ22" s="283">
        <v>-0.6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1554979</v>
      </c>
      <c r="AP32" s="291">
        <v>129398</v>
      </c>
      <c r="AQ32" s="292">
        <v>62408</v>
      </c>
      <c r="AR32" s="293">
        <v>107.3</v>
      </c>
    </row>
    <row r="33" spans="1:46" ht="13.5" customHeight="1" x14ac:dyDescent="0.2">
      <c r="A33" s="247"/>
      <c r="AK33" s="1107" t="s">
        <v>504</v>
      </c>
      <c r="AL33" s="1108"/>
      <c r="AM33" s="1108"/>
      <c r="AN33" s="1109"/>
      <c r="AO33" s="291" t="s">
        <v>489</v>
      </c>
      <c r="AP33" s="291" t="s">
        <v>489</v>
      </c>
      <c r="AQ33" s="292" t="s">
        <v>489</v>
      </c>
      <c r="AR33" s="293" t="s">
        <v>489</v>
      </c>
    </row>
    <row r="34" spans="1:46" ht="27" customHeight="1" x14ac:dyDescent="0.2">
      <c r="A34" s="247"/>
      <c r="AK34" s="1107" t="s">
        <v>505</v>
      </c>
      <c r="AL34" s="1108"/>
      <c r="AM34" s="1108"/>
      <c r="AN34" s="1109"/>
      <c r="AO34" s="291" t="s">
        <v>489</v>
      </c>
      <c r="AP34" s="291" t="s">
        <v>489</v>
      </c>
      <c r="AQ34" s="292">
        <v>4</v>
      </c>
      <c r="AR34" s="293" t="s">
        <v>489</v>
      </c>
    </row>
    <row r="35" spans="1:46" ht="27" customHeight="1" x14ac:dyDescent="0.2">
      <c r="A35" s="247"/>
      <c r="AK35" s="1107" t="s">
        <v>506</v>
      </c>
      <c r="AL35" s="1108"/>
      <c r="AM35" s="1108"/>
      <c r="AN35" s="1109"/>
      <c r="AO35" s="291">
        <v>722027</v>
      </c>
      <c r="AP35" s="291">
        <v>60084</v>
      </c>
      <c r="AQ35" s="292">
        <v>14219</v>
      </c>
      <c r="AR35" s="293">
        <v>322.60000000000002</v>
      </c>
    </row>
    <row r="36" spans="1:46" ht="27" customHeight="1" x14ac:dyDescent="0.2">
      <c r="A36" s="247"/>
      <c r="AK36" s="1107" t="s">
        <v>507</v>
      </c>
      <c r="AL36" s="1108"/>
      <c r="AM36" s="1108"/>
      <c r="AN36" s="1109"/>
      <c r="AO36" s="291">
        <v>106918</v>
      </c>
      <c r="AP36" s="291">
        <v>8897</v>
      </c>
      <c r="AQ36" s="292">
        <v>4004</v>
      </c>
      <c r="AR36" s="293">
        <v>122.2</v>
      </c>
    </row>
    <row r="37" spans="1:46" ht="13.5" customHeight="1" x14ac:dyDescent="0.2">
      <c r="A37" s="247"/>
      <c r="AK37" s="1107" t="s">
        <v>508</v>
      </c>
      <c r="AL37" s="1108"/>
      <c r="AM37" s="1108"/>
      <c r="AN37" s="1109"/>
      <c r="AO37" s="291">
        <v>4290</v>
      </c>
      <c r="AP37" s="291">
        <v>357</v>
      </c>
      <c r="AQ37" s="292">
        <v>309</v>
      </c>
      <c r="AR37" s="293">
        <v>15.5</v>
      </c>
    </row>
    <row r="38" spans="1:46" ht="27" customHeight="1" x14ac:dyDescent="0.2">
      <c r="A38" s="247"/>
      <c r="AK38" s="1110" t="s">
        <v>509</v>
      </c>
      <c r="AL38" s="1111"/>
      <c r="AM38" s="1111"/>
      <c r="AN38" s="1112"/>
      <c r="AO38" s="294" t="s">
        <v>489</v>
      </c>
      <c r="AP38" s="294" t="s">
        <v>489</v>
      </c>
      <c r="AQ38" s="295">
        <v>4</v>
      </c>
      <c r="AR38" s="283" t="s">
        <v>489</v>
      </c>
      <c r="AS38" s="290"/>
    </row>
    <row r="39" spans="1:46" ht="13" x14ac:dyDescent="0.2">
      <c r="A39" s="247"/>
      <c r="AK39" s="1110" t="s">
        <v>510</v>
      </c>
      <c r="AL39" s="1111"/>
      <c r="AM39" s="1111"/>
      <c r="AN39" s="1112"/>
      <c r="AO39" s="291">
        <v>-37737</v>
      </c>
      <c r="AP39" s="291">
        <v>-3140</v>
      </c>
      <c r="AQ39" s="292">
        <v>-2554</v>
      </c>
      <c r="AR39" s="293">
        <v>22.9</v>
      </c>
      <c r="AS39" s="290"/>
    </row>
    <row r="40" spans="1:46" ht="27" customHeight="1" x14ac:dyDescent="0.2">
      <c r="A40" s="247"/>
      <c r="AK40" s="1107" t="s">
        <v>511</v>
      </c>
      <c r="AL40" s="1108"/>
      <c r="AM40" s="1108"/>
      <c r="AN40" s="1109"/>
      <c r="AO40" s="291">
        <v>-1599832</v>
      </c>
      <c r="AP40" s="291">
        <v>-133131</v>
      </c>
      <c r="AQ40" s="292">
        <v>-52280</v>
      </c>
      <c r="AR40" s="293">
        <v>154.6</v>
      </c>
      <c r="AS40" s="290"/>
    </row>
    <row r="41" spans="1:46" ht="13" x14ac:dyDescent="0.2">
      <c r="A41" s="247"/>
      <c r="AK41" s="1113" t="s">
        <v>287</v>
      </c>
      <c r="AL41" s="1114"/>
      <c r="AM41" s="1114"/>
      <c r="AN41" s="1115"/>
      <c r="AO41" s="291">
        <v>750645</v>
      </c>
      <c r="AP41" s="291">
        <v>62465</v>
      </c>
      <c r="AQ41" s="292">
        <v>26115</v>
      </c>
      <c r="AR41" s="293">
        <v>139.19999999999999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 x14ac:dyDescent="0.2">
      <c r="A50" s="247"/>
      <c r="AK50" s="305"/>
      <c r="AL50" s="306"/>
      <c r="AM50" s="1101"/>
      <c r="AN50" s="307" t="s">
        <v>515</v>
      </c>
      <c r="AO50" s="308" t="s">
        <v>516</v>
      </c>
      <c r="AP50" s="309" t="s">
        <v>517</v>
      </c>
      <c r="AQ50" s="310" t="s">
        <v>518</v>
      </c>
      <c r="AR50" s="311" t="s">
        <v>519</v>
      </c>
    </row>
    <row r="51" spans="1:44" ht="13" x14ac:dyDescent="0.2">
      <c r="A51" s="247"/>
      <c r="AK51" s="303" t="s">
        <v>520</v>
      </c>
      <c r="AL51" s="304"/>
      <c r="AM51" s="312">
        <v>1759849</v>
      </c>
      <c r="AN51" s="313">
        <v>138147</v>
      </c>
      <c r="AO51" s="314">
        <v>-10.4</v>
      </c>
      <c r="AP51" s="315">
        <v>94796</v>
      </c>
      <c r="AQ51" s="316">
        <v>1.4</v>
      </c>
      <c r="AR51" s="317">
        <v>-11.8</v>
      </c>
    </row>
    <row r="52" spans="1:44" ht="13" x14ac:dyDescent="0.2">
      <c r="A52" s="247"/>
      <c r="AK52" s="318"/>
      <c r="AL52" s="319" t="s">
        <v>521</v>
      </c>
      <c r="AM52" s="320">
        <v>1224014</v>
      </c>
      <c r="AN52" s="321">
        <v>96084</v>
      </c>
      <c r="AO52" s="322">
        <v>-22.2</v>
      </c>
      <c r="AP52" s="323">
        <v>55781</v>
      </c>
      <c r="AQ52" s="324">
        <v>4.5999999999999996</v>
      </c>
      <c r="AR52" s="325">
        <v>-26.8</v>
      </c>
    </row>
    <row r="53" spans="1:44" ht="13" x14ac:dyDescent="0.2">
      <c r="A53" s="247"/>
      <c r="AK53" s="303" t="s">
        <v>522</v>
      </c>
      <c r="AL53" s="304"/>
      <c r="AM53" s="312">
        <v>1967022</v>
      </c>
      <c r="AN53" s="313">
        <v>155989</v>
      </c>
      <c r="AO53" s="314">
        <v>12.9</v>
      </c>
      <c r="AP53" s="315">
        <v>97758</v>
      </c>
      <c r="AQ53" s="316">
        <v>3.1</v>
      </c>
      <c r="AR53" s="317">
        <v>9.8000000000000007</v>
      </c>
    </row>
    <row r="54" spans="1:44" ht="13" x14ac:dyDescent="0.2">
      <c r="A54" s="247"/>
      <c r="AK54" s="318"/>
      <c r="AL54" s="319" t="s">
        <v>521</v>
      </c>
      <c r="AM54" s="320">
        <v>1533070</v>
      </c>
      <c r="AN54" s="321">
        <v>121576</v>
      </c>
      <c r="AO54" s="322">
        <v>26.5</v>
      </c>
      <c r="AP54" s="323">
        <v>45946</v>
      </c>
      <c r="AQ54" s="324">
        <v>-17.600000000000001</v>
      </c>
      <c r="AR54" s="325">
        <v>44.1</v>
      </c>
    </row>
    <row r="55" spans="1:44" ht="13" x14ac:dyDescent="0.2">
      <c r="A55" s="247"/>
      <c r="AK55" s="303" t="s">
        <v>523</v>
      </c>
      <c r="AL55" s="304"/>
      <c r="AM55" s="312">
        <v>1873922</v>
      </c>
      <c r="AN55" s="313">
        <v>150299</v>
      </c>
      <c r="AO55" s="314">
        <v>-3.6</v>
      </c>
      <c r="AP55" s="315">
        <v>91338</v>
      </c>
      <c r="AQ55" s="316">
        <v>-6.6</v>
      </c>
      <c r="AR55" s="317">
        <v>3</v>
      </c>
    </row>
    <row r="56" spans="1:44" ht="13" x14ac:dyDescent="0.2">
      <c r="A56" s="247"/>
      <c r="AK56" s="318"/>
      <c r="AL56" s="319" t="s">
        <v>521</v>
      </c>
      <c r="AM56" s="320">
        <v>1538289</v>
      </c>
      <c r="AN56" s="321">
        <v>123379</v>
      </c>
      <c r="AO56" s="322">
        <v>1.5</v>
      </c>
      <c r="AP56" s="323">
        <v>43989</v>
      </c>
      <c r="AQ56" s="324">
        <v>-4.3</v>
      </c>
      <c r="AR56" s="325">
        <v>5.8</v>
      </c>
    </row>
    <row r="57" spans="1:44" ht="13" x14ac:dyDescent="0.2">
      <c r="A57" s="247"/>
      <c r="AK57" s="303" t="s">
        <v>524</v>
      </c>
      <c r="AL57" s="304"/>
      <c r="AM57" s="312">
        <v>2082021</v>
      </c>
      <c r="AN57" s="313">
        <v>169753</v>
      </c>
      <c r="AO57" s="314">
        <v>12.9</v>
      </c>
      <c r="AP57" s="315">
        <v>103975</v>
      </c>
      <c r="AQ57" s="316">
        <v>13.8</v>
      </c>
      <c r="AR57" s="317">
        <v>-0.9</v>
      </c>
    </row>
    <row r="58" spans="1:44" ht="13" x14ac:dyDescent="0.2">
      <c r="A58" s="247"/>
      <c r="AK58" s="318"/>
      <c r="AL58" s="319" t="s">
        <v>521</v>
      </c>
      <c r="AM58" s="320">
        <v>1726611</v>
      </c>
      <c r="AN58" s="321">
        <v>140775</v>
      </c>
      <c r="AO58" s="322">
        <v>14.1</v>
      </c>
      <c r="AP58" s="323">
        <v>52698</v>
      </c>
      <c r="AQ58" s="324">
        <v>19.8</v>
      </c>
      <c r="AR58" s="325">
        <v>-5.7</v>
      </c>
    </row>
    <row r="59" spans="1:44" ht="13" x14ac:dyDescent="0.2">
      <c r="A59" s="247"/>
      <c r="AK59" s="303" t="s">
        <v>525</v>
      </c>
      <c r="AL59" s="304"/>
      <c r="AM59" s="312">
        <v>3520165</v>
      </c>
      <c r="AN59" s="313">
        <v>292932</v>
      </c>
      <c r="AO59" s="314">
        <v>72.599999999999994</v>
      </c>
      <c r="AP59" s="315">
        <v>112678</v>
      </c>
      <c r="AQ59" s="316">
        <v>8.4</v>
      </c>
      <c r="AR59" s="317">
        <v>64.2</v>
      </c>
    </row>
    <row r="60" spans="1:44" ht="13" x14ac:dyDescent="0.2">
      <c r="A60" s="247"/>
      <c r="AK60" s="318"/>
      <c r="AL60" s="319" t="s">
        <v>521</v>
      </c>
      <c r="AM60" s="320">
        <v>2971880</v>
      </c>
      <c r="AN60" s="321">
        <v>247306</v>
      </c>
      <c r="AO60" s="322">
        <v>75.7</v>
      </c>
      <c r="AP60" s="323">
        <v>55165</v>
      </c>
      <c r="AQ60" s="324">
        <v>4.7</v>
      </c>
      <c r="AR60" s="325">
        <v>71</v>
      </c>
    </row>
    <row r="61" spans="1:44" ht="13" x14ac:dyDescent="0.2">
      <c r="A61" s="247"/>
      <c r="AK61" s="303" t="s">
        <v>526</v>
      </c>
      <c r="AL61" s="326"/>
      <c r="AM61" s="312">
        <v>2240596</v>
      </c>
      <c r="AN61" s="313">
        <v>181424</v>
      </c>
      <c r="AO61" s="314">
        <v>16.899999999999999</v>
      </c>
      <c r="AP61" s="315">
        <v>100109</v>
      </c>
      <c r="AQ61" s="327">
        <v>4</v>
      </c>
      <c r="AR61" s="317">
        <v>12.9</v>
      </c>
    </row>
    <row r="62" spans="1:44" ht="13" x14ac:dyDescent="0.2">
      <c r="A62" s="247"/>
      <c r="AK62" s="318"/>
      <c r="AL62" s="319" t="s">
        <v>521</v>
      </c>
      <c r="AM62" s="320">
        <v>1798773</v>
      </c>
      <c r="AN62" s="321">
        <v>145824</v>
      </c>
      <c r="AO62" s="322">
        <v>19.100000000000001</v>
      </c>
      <c r="AP62" s="323">
        <v>50716</v>
      </c>
      <c r="AQ62" s="324">
        <v>1.4</v>
      </c>
      <c r="AR62" s="325">
        <v>17.7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zqktYGqmB9p54I+UqPUiqQwxAacumvL9Ii6hK9k66SbsrE4PC108IyI9dFBp9gaSJUim2riiCe8lJKXNW11R0w==" saltValue="QMZ3bny5THG1qNxY1p3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uVF3f4Lq4l8vSbUmpJY7pTgGktQjKl4y1IqhBq4cyAH73dnZWqLXIjVQa/T6mX8Gv7lXp2Vis0jHmr9nHL1nDQ==" saltValue="KbHleHOz8I7BENkNL3Q8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AF101" sqref="AF101"/>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W6Pz75SngljmQo0OCDnlzboTYdlR73BtJ4p/Uds1HsgUd5AISlm90eo7p0NqIyAkgooxgGI029IAPRylTBqkSg==" saltValue="EIZ2absz8QMPoEZ0ZKr2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M45" sqref="M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54.91</v>
      </c>
      <c r="G47" s="12">
        <v>57.57</v>
      </c>
      <c r="H47" s="12">
        <v>59.54</v>
      </c>
      <c r="I47" s="12">
        <v>47.53</v>
      </c>
      <c r="J47" s="13">
        <v>41.3</v>
      </c>
    </row>
    <row r="48" spans="2:10" ht="57.75" customHeight="1" x14ac:dyDescent="0.2">
      <c r="B48" s="14"/>
      <c r="C48" s="1128" t="s">
        <v>4</v>
      </c>
      <c r="D48" s="1128"/>
      <c r="E48" s="1129"/>
      <c r="F48" s="15">
        <v>11.24</v>
      </c>
      <c r="G48" s="16">
        <v>8.56</v>
      </c>
      <c r="H48" s="16">
        <v>7.25</v>
      </c>
      <c r="I48" s="16">
        <v>5.67</v>
      </c>
      <c r="J48" s="17">
        <v>10.99</v>
      </c>
    </row>
    <row r="49" spans="2:10" ht="57.75" customHeight="1" thickBot="1" x14ac:dyDescent="0.25">
      <c r="B49" s="18"/>
      <c r="C49" s="1130" t="s">
        <v>5</v>
      </c>
      <c r="D49" s="1130"/>
      <c r="E49" s="1131"/>
      <c r="F49" s="19" t="s">
        <v>533</v>
      </c>
      <c r="G49" s="20" t="s">
        <v>534</v>
      </c>
      <c r="H49" s="20" t="s">
        <v>535</v>
      </c>
      <c r="I49" s="20" t="s">
        <v>536</v>
      </c>
      <c r="J49" s="21" t="s">
        <v>537</v>
      </c>
    </row>
    <row r="50" spans="2:10" ht="13" x14ac:dyDescent="0.2"/>
  </sheetData>
  <sheetProtection algorithmName="SHA-512" hashValue="XCUkR4S7ztrAur6YT+BEkSEvp1jJU1NH169q5PbXgZL0kJYAweBa0+HTNfVCLJVByrY1ZYgmiTTRBI214j4/qQ==" saltValue="xZTbQRvjT3m4GZ/gb5eP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2026-03-12T23:51:44Z</cp:lastPrinted>
  <dcterms:created xsi:type="dcterms:W3CDTF">2026-02-23T08:26:23Z</dcterms:created>
  <dcterms:modified xsi:type="dcterms:W3CDTF">2026-03-19T02:01:02Z</dcterms:modified>
  <cp:category/>
</cp:coreProperties>
</file>