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68A62286-E4CC-4EAD-985E-6EF0E47C800F}"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U34" i="10" s="1"/>
  <c r="U35" i="10" s="1"/>
  <c r="U36" i="10" s="1"/>
  <c r="AM34" i="10" l="1"/>
  <c r="AM35" i="10" s="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<sst xmlns="http://schemas.openxmlformats.org/spreadsheetml/2006/main" count="1121" uniqueCount="576">
  <si>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</si>
  <si>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</si>
  <si>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</si>
  <si>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</si>
  <si>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</si>
  <si>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</si>
  <si>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</si>
  <si>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</si>
  <si>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</si>
  <si>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</si>
  <si>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</si>
  <si>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</si>
  <si>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</si>
  <si>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</si>
  <si>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</si>
  <si>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</si>
  <si>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</si>
  <si>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</si>
  <si>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</si>
  <si>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</si>
  <si>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</si>
  <si>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</si>
  <si>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</si>
  <si>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</si>
  <si>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</si>
  <si>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</si>
  <si>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</si>
  <si>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</si>
  <si>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</si>
  <si>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</si>
  <si>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</si>
  <si>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</si>
  <si>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</si>
  <si>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</si>
  <si>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</si>
  <si>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</si>
  <si>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</si>
  <si>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</si>
  <si>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</si>
  <si>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</si>
  <si>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</si>
  <si>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</si>
  <si>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</si>
  <si>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</si>
  <si>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</si>
  <si>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</si>
  <si>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</si>
  <si>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</si>
  <si>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</si>
  <si>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</si>
  <si>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</si>
  <si>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</si>
  <si>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</si>
  <si>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</si>
  <si>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</si>
  <si>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</si>
  <si>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</si>
  <si>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</si>
  <si>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</si>
  <si>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</si>
  <si>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</si>
  <si>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</si>
  <si>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</si>
  <si>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</si>
  <si>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</si>
  <si>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</si>
  <si>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</si>
  <si>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</si>
  <si>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</si>
  <si>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</si>
  <si>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</si>
  <si>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</si>
  <si>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</si>
  <si>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</si>
  <si>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</si>
  <si>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</si>
  <si>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</si>
  <si>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</si>
  <si>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</si>
  <si>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</si>
  <si>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</si>
  <si>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</si>
  <si>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</si>
  <si>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</si>
  <si>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</si>
  <si>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</si>
  <si>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</si>
  <si>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</si>
  <si>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</si>
  <si>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</si>
  <si>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</si>
  <si>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</si>
  <si>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</si>
  <si>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</si>
  <si>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勝央町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</si>
  <si>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</si>
  <si>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</si>
  <si>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</si>
  <si>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</si>
  <si>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</si>
  <si>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</si>
  <si>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</si>
  <si>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</si>
  <si>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</si>
  <si>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</si>
  <si>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</si>
  <si>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</si>
  <si>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</si>
  <si>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</si>
  <si>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</si>
  <si>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</si>
  <si>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</si>
  <si>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</si>
  <si>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</si>
  <si>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</si>
  <si>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</si>
  <si>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</si>
  <si>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</si>
  <si>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</si>
  <si>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</si>
  <si>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</si>
  <si>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</si>
  <si>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</si>
  <si>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</si>
  <si>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</si>
  <si>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</si>
  <si>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</si>
  <si>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</si>
  <si>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</si>
  <si>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</si>
  <si>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</si>
  <si>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</si>
  <si>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</si>
  <si>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</si>
  <si>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</si>
  <si>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</si>
  <si>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</si>
  <si>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</si>
  <si>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</si>
  <si>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</si>
  <si>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</si>
  <si>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</si>
  <si>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</si>
  <si>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</si>
  <si>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</si>
  <si>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</si>
  <si>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</si>
  <si>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</si>
  <si>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</si>
  <si>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</si>
  <si>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</si>
  <si>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</si>
  <si>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</si>
  <si>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</si>
  <si>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</si>
  <si>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</si>
  <si>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</si>
  <si>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</si>
  <si>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</si>
  <si>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</si>
  <si>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</si>
  <si>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</si>
  <si>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</si>
  <si>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</si>
  <si>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</si>
  <si>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</si>
  <si>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</si>
  <si>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</si>
  <si>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</si>
  <si>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</si>
  <si>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</si>
  <si>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</si>
  <si>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</si>
  <si>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</si>
  <si>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</si>
  <si>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</si>
  <si>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</si>
  <si>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</si>
  <si>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</si>
  <si>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</si>
  <si>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</si>
  <si>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</si>
  <si>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</si>
  <si>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</si>
  <si>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</si>
  <si>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</si>
  <si>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</si>
  <si>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</si>
  <si>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</si>
  <si>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</si>
  <si>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</si>
  <si>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</si>
  <si>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</si>
  <si>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</si>
  <si>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</si>
  <si>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</si>
  <si>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</si>
  <si>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</si>
  <si>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</si>
  <si>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</si>
  <si>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</si>
  <si>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</si>
  <si>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</si>
  <si>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</si>
  <si>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岡山県勝央町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</si>
  <si>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</si>
  <si>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</si>
  <si>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</si>
  <si>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</si>
  <si>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</si>
  <si>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</si>
  <si>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</si>
  <si>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</si>
  <si>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</si>
  <si>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</si>
  <si>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</si>
  <si>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</si>
  <si>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</si>
  <si>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</si>
  <si>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</si>
  <si>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</si>
  <si>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</si>
  <si>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</si>
  <si>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</si>
  <si>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</si>
  <si>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</si>
  <si>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</si>
  <si>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</si>
  <si>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</si>
  <si>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</si>
  <si>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</si>
  <si>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</si>
  <si>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</si>
  <si>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</si>
  <si>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</si>
  <si>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</si>
  <si>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</si>
  <si>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</si>
  <si>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</si>
  <si>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</si>
  <si>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</si>
  <si>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</si>
  <si>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</si>
  <si>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</si>
  <si>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</si>
  <si>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</si>
  <si>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</si>
  <si>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</si>
  <si>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</si>
  <si>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</si>
  <si>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</si>
  <si>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</si>
  <si>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</si>
  <si>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</si>
  <si>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</si>
  <si>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</si>
  <si>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</si>
  <si>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</si>
  <si>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</si>
  <si>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</si>
  <si>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</si>
  <si>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</si>
  <si>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</si>
  <si>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</si>
  <si>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</si>
  <si>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</si>
  <si>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</si>
  <si>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</si>
  <si>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</si>
  <si>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</si>
  <si>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</si>
  <si>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</si>
  <si>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</si>
  <si>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</si>
  <si>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</si>
  <si>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</si>
  <si>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</si>
  <si>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</si>
  <si>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</si>
  <si>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</si>
  <si>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</si>
  <si>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</si>
  <si>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</si>
  <si>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</si>
  <si>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</si>
  <si>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</si>
  <si>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</si>
  <si>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</si>
  <si>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</si>
  <si>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</si>
  <si>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</si>
  <si>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</si>
  <si>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</si>
  <si>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</si>
  <si>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</si>
  <si>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</si>
  <si>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</si>
  <si>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</si>
  <si>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</si>
  <si>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</si>
  <si>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</si>
  <si>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</si>
  <si>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</si>
  <si>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</si>
  <si>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</si>
  <si>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</si>
  <si>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</si>
  <si>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</si>
  <si>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</si>
  <si>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</si>
  <si>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</si>
  <si>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</si>
  <si>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</si>
  <si>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</si>
  <si>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</si>
  <si>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</si>
  <si>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</si>
  <si>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</si>
  <si>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</si>
  <si>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</si>
  <si>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</si>
  <si>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</si>
  <si>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</si>
  <si>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</si>
  <si>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</si>
  <si>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</si>
  <si>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</si>
  <si>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</si>
  <si>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</si>
  <si>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</si>
  <si>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</si>
  <si>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</si>
  <si>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</si>
  <si>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</si>
  <si>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</si>
  <si>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</si>
  <si>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</si>
  <si>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</si>
  <si>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</si>
  <si>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</si>
  <si>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</si>
  <si>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</si>
  <si>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</si>
  <si>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</si>
  <si>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</si>
  <si>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</si>
  <si>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</si>
  <si>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</si>
  <si>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</si>
  <si>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</si>
  <si>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</si>
  <si>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</si>
  <si>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</si>
  <si>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</si>
  <si>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</si>
  <si>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岡山県勝央町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</si>
  <si>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</si>
  <si>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</si>
  <si>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</si>
  <si>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</si>
  <si>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</si>
  <si>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</si>
  <si>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</si>
  <si>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</si>
  <si>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</si>
  <si>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</si>
  <si>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</si>
  <si>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</si>
  <si>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</si>
  <si>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</si>
  <si>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</si>
  <si>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</si>
  <si>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</si>
  <si>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</si>
  <si>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</si>
  <si>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</si>
  <si>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勝央町住宅新築資金等貸付事業特別会計</t>
    <phoneticPr fontId="5"/>
  </si>
  <si>
    <t>勝田郡介護認定等審査会特別会計</t>
    <phoneticPr fontId="5"/>
  </si>
  <si>
    <t>勝田郡障害者地域生活支援事業特別会計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</si>
  <si>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</si>
  <si>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</si>
  <si>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</si>
  <si>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</si>
  <si>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</si>
  <si>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</si>
  <si>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</si>
  <si>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</si>
  <si>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</si>
  <si>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</si>
  <si>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</si>
  <si>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</si>
  <si>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</si>
  <si>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勝央町国民健康保険事業勘定特別会計</t>
    <phoneticPr fontId="5"/>
  </si>
  <si>
    <t>勝央町介護保険特別会計</t>
    <phoneticPr fontId="5"/>
  </si>
  <si>
    <t>勝央町後期高齢者医療特別会計</t>
    <phoneticPr fontId="5"/>
  </si>
  <si>
    <t>勝央町水道事業会計</t>
    <phoneticPr fontId="5"/>
  </si>
  <si>
    <t>法適用企業</t>
    <phoneticPr fontId="5"/>
  </si>
  <si>
    <t>勝央町下水道事業会計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</si>
  <si>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</si>
  <si>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</si>
  <si>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</si>
  <si>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</si>
  <si>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</si>
  <si>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</si>
  <si>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</si>
  <si>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</si>
  <si>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</si>
  <si>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</si>
  <si>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</si>
  <si>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</si>
  <si>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</si>
  <si>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</si>
  <si>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</si>
  <si>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</si>
  <si>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</si>
  <si>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</si>
  <si>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</si>
  <si>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</si>
  <si>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</si>
  <si>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</si>
  <si>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</si>
  <si>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</si>
  <si>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</si>
  <si>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</si>
  <si>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</si>
  <si>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</si>
  <si>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</si>
  <si>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</si>
  <si>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</si>
  <si>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</si>
  <si>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</si>
  <si>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</si>
  <si>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</si>
  <si>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</si>
  <si>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</si>
  <si>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</si>
  <si>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</si>
  <si>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</si>
  <si>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</si>
  <si>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</si>
  <si>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</si>
  <si>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</si>
  <si>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</si>
  <si>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</si>
  <si>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</si>
  <si>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</si>
  <si>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</si>
  <si>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</si>
  <si>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</si>
  <si>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</si>
  <si>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</si>
  <si>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</si>
  <si>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</si>
  <si>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</si>
  <si>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</si>
  <si>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</si>
  <si>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</si>
  <si>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</si>
  <si>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</si>
  <si>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</si>
  <si>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</si>
  <si>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</si>
  <si>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</si>
  <si>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</si>
  <si>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</si>
  <si>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</si>
  <si>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</si>
  <si>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</si>
  <si>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</si>
  <si>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</si>
  <si>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</si>
  <si>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</si>
  <si>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</si>
  <si>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</si>
  <si>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</si>
  <si>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</si>
  <si>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</si>
  <si>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</si>
  <si>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</si>
  <si>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</si>
  <si>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</si>
  <si>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</si>
  <si>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</si>
  <si>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</si>
  <si>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</si>
  <si>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</si>
  <si>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</si>
  <si>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</si>
  <si>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</si>
  <si>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</si>
  <si>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</si>
  <si>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</si>
  <si>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</si>
  <si>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</si>
  <si>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</si>
  <si>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</si>
  <si>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</si>
  <si>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</si>
  <si>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</si>
  <si>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</si>
  <si>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</si>
  <si>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</si>
  <si>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</si>
  <si>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</si>
  <si>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</si>
  <si>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</si>
  <si>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</si>
  <si>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</si>
  <si>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</si>
  <si>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</si>
  <si>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</si>
  <si>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</si>
  <si>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</si>
  <si>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</si>
  <si>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</si>
  <si>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</si>
  <si>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</si>
  <si>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</si>
  <si>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</si>
  <si>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</si>
  <si>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</si>
  <si>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</si>
  <si>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</si>
  <si>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</si>
  <si>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</si>
  <si>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</si>
  <si>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</si>
  <si>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</si>
  <si>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</si>
  <si>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</si>
  <si>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</si>
  <si>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</si>
  <si>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</si>
  <si>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3.26</t>
  </si>
  <si>
    <t>勝央町住宅新築資金等貸付事業特別会計</t>
  </si>
  <si>
    <t>▲ 0.75</t>
  </si>
  <si>
    <t>▲ 0.69</t>
  </si>
  <si>
    <t>▲ 0.67</t>
  </si>
  <si>
    <t>▲ 0.64</t>
  </si>
  <si>
    <t>勝央町下水道事業会計</t>
  </si>
  <si>
    <t>一般会計</t>
  </si>
  <si>
    <t>勝央町水道事業会計</t>
  </si>
  <si>
    <t>勝央町介護保険特別会計</t>
  </si>
  <si>
    <t>勝央町国民健康保険事業勘定特別会計</t>
  </si>
  <si>
    <t>勝田郡障害者地域生活支援事業特別会計</t>
  </si>
  <si>
    <t>勝田郡介護認定等審査会特別会計</t>
  </si>
  <si>
    <t>その他会計（赤字）</t>
  </si>
  <si>
    <t>その他会計（黒字）</t>
  </si>
  <si>
    <t>R02</t>
    <phoneticPr fontId="5"/>
  </si>
  <si>
    <t>R03</t>
    <phoneticPr fontId="5"/>
  </si>
  <si>
    <t>R04</t>
    <phoneticPr fontId="5"/>
  </si>
  <si>
    <t>R05</t>
    <phoneticPr fontId="5"/>
  </si>
  <si>
    <t>R06</t>
    <phoneticPr fontId="5"/>
  </si>
  <si>
    <t>-</t>
    <phoneticPr fontId="2"/>
  </si>
  <si>
    <t>岡山県広域水道企業団</t>
    <rPh sb="0" eb="3">
      <t>オカヤマケン</t>
    </rPh>
    <rPh sb="3" eb="5">
      <t>コウイキ</t>
    </rPh>
    <rPh sb="5" eb="7">
      <t>スイドウ</t>
    </rPh>
    <rPh sb="7" eb="9">
      <t>キギョウ</t>
    </rPh>
    <rPh sb="9" eb="10">
      <t>ダン</t>
    </rPh>
    <phoneticPr fontId="5"/>
  </si>
  <si>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5"/>
  </si>
  <si>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5"/>
  </si>
  <si>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5"/>
  </si>
  <si>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5"/>
  </si>
  <si>
    <t>岡山県市町村総合事務組合拠出金事業特別会計</t>
    <rPh sb="0" eb="3">
      <t>オカヤマケン</t>
    </rPh>
    <rPh sb="3" eb="6">
      <t>シチョウソン</t>
    </rPh>
    <rPh sb="6" eb="8">
      <t>ソウゴウ</t>
    </rPh>
    <rPh sb="8" eb="10">
      <t>ジム</t>
    </rPh>
    <rPh sb="10" eb="12">
      <t>クミアイ</t>
    </rPh>
    <rPh sb="12" eb="15">
      <t>キョシュツキン</t>
    </rPh>
    <rPh sb="15" eb="17">
      <t>ジギョウ</t>
    </rPh>
    <rPh sb="17" eb="19">
      <t>トクベツ</t>
    </rPh>
    <rPh sb="19" eb="21">
      <t>カイケイ</t>
    </rPh>
    <phoneticPr fontId="5"/>
  </si>
  <si>
    <t>岡山県市町村税整理組合</t>
    <rPh sb="0" eb="3">
      <t>オカヤマケン</t>
    </rPh>
    <rPh sb="3" eb="6">
      <t>シチョウソン</t>
    </rPh>
    <rPh sb="6" eb="7">
      <t>ゼイ</t>
    </rPh>
    <rPh sb="7" eb="9">
      <t>セイリ</t>
    </rPh>
    <rPh sb="9" eb="11">
      <t>クミアイ</t>
    </rPh>
    <phoneticPr fontId="5"/>
  </si>
  <si>
    <t>津山広域事務組合一般会計</t>
    <rPh sb="0" eb="2">
      <t>ツヤマ</t>
    </rPh>
    <rPh sb="2" eb="4">
      <t>コウイキ</t>
    </rPh>
    <rPh sb="4" eb="6">
      <t>ジム</t>
    </rPh>
    <rPh sb="6" eb="8">
      <t>クミアイ</t>
    </rPh>
    <rPh sb="8" eb="10">
      <t>イッパン</t>
    </rPh>
    <rPh sb="10" eb="12">
      <t>カイケイ</t>
    </rPh>
    <phoneticPr fontId="5"/>
  </si>
  <si>
    <t>津山広域事務組合ふるさと振興事業特別会計</t>
    <rPh sb="0" eb="2">
      <t>ツヤマ</t>
    </rPh>
    <rPh sb="2" eb="4">
      <t>コウイキ</t>
    </rPh>
    <rPh sb="4" eb="6">
      <t>ジム</t>
    </rPh>
    <rPh sb="6" eb="8">
      <t>クミアイ</t>
    </rPh>
    <rPh sb="12" eb="14">
      <t>シンコウ</t>
    </rPh>
    <rPh sb="14" eb="16">
      <t>ジギョウ</t>
    </rPh>
    <rPh sb="16" eb="18">
      <t>トクベツ</t>
    </rPh>
    <rPh sb="18" eb="20">
      <t>カイケイ</t>
    </rPh>
    <phoneticPr fontId="5"/>
  </si>
  <si>
    <t>勝田郡老人福祉施設組合一般会計</t>
    <rPh sb="0" eb="3">
      <t>カツタグン</t>
    </rPh>
    <rPh sb="3" eb="5">
      <t>ロウジン</t>
    </rPh>
    <rPh sb="5" eb="7">
      <t>フクシ</t>
    </rPh>
    <rPh sb="7" eb="9">
      <t>シセツ</t>
    </rPh>
    <rPh sb="9" eb="11">
      <t>クミアイ</t>
    </rPh>
    <rPh sb="11" eb="13">
      <t>イッパン</t>
    </rPh>
    <rPh sb="13" eb="15">
      <t>カイケイ</t>
    </rPh>
    <phoneticPr fontId="5"/>
  </si>
  <si>
    <t>津山圏域資源循環施設組合</t>
  </si>
  <si>
    <t>津山圏域消防組合</t>
  </si>
  <si>
    <t>勝英衛生施設組合</t>
  </si>
  <si>
    <t>（有）アグリスポット岡山</t>
    <rPh sb="1" eb="2">
      <t>ユウ</t>
    </rPh>
    <rPh sb="10" eb="12">
      <t>オカヤマ</t>
    </rPh>
    <phoneticPr fontId="2"/>
  </si>
  <si>
    <t>（公財）金太郎スポーツ振興財団</t>
    <rPh sb="1" eb="2">
      <t>コウ</t>
    </rPh>
    <rPh sb="2" eb="3">
      <t>ザイ</t>
    </rPh>
    <rPh sb="4" eb="7">
      <t>キンタロウ</t>
    </rPh>
    <rPh sb="11" eb="13">
      <t>シンコウ</t>
    </rPh>
    <rPh sb="13" eb="15">
      <t>ザイダン</t>
    </rPh>
    <phoneticPr fontId="2"/>
  </si>
  <si>
    <t>-</t>
    <phoneticPr fontId="2"/>
  </si>
  <si>
    <t>-</t>
    <phoneticPr fontId="2"/>
  </si>
  <si>
    <t>公共施設等整備基金</t>
  </si>
  <si>
    <t>地域福祉振興基金</t>
  </si>
  <si>
    <t>ふるさと・水と土保全対策基金</t>
  </si>
  <si>
    <t>森林環境譲与税基金</t>
  </si>
  <si>
    <t>ふるさとづくり基金</t>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</si>
</sst>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1CFC-4941-AB18-C4928237DB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86941</c:v>
                </c:pt>
                <c:pt idx="1">
                  <c:v>55677</c:v>
                </c:pt>
                <c:pt idx="2">
                  <c:v>51885</c:v>
                </c:pt>
                <c:pt idx="3">
                  <c:v>41104</c:v>
                </c:pt>
                <c:pt idx="4">
                  <c:v>96616</c:v>
                </c:pt>
              </c:numCache>
            </c:numRef>
          </c:val>
          <c:smooth val="0"/>
          <c:extLst>
            <c:ext xmlns:c16="http://schemas.microsoft.com/office/drawing/2014/chart" uri="{C3380CC4-5D6E-409C-BE32-E72D297353CC}">
              <c16:uniqueId val="{00000001-1CFC-4941-AB18-C4928237DB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10.18</c:v>
                </c:pt>
                <c:pt idx="1">
                  <c:v>9.6</c:v>
                </c:pt>
                <c:pt idx="2">
                  <c:v>10.039999999999999</c:v>
                </c:pt>
                <c:pt idx="3">
                  <c:v>9.36</c:v>
                </c:pt>
                <c:pt idx="4">
                  <c:v>10.58</c:v>
                </c:pt>
              </c:numCache>
            </c:numRef>
          </c:val>
          <c:extLst>
            <c:ext xmlns:c16="http://schemas.microsoft.com/office/drawing/2014/chart" uri="{C3380CC4-5D6E-409C-BE32-E72D297353CC}">
              <c16:uniqueId val="{00000000-6269-498D-9CA0-7A1706A74E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65.63</c:v>
                </c:pt>
                <c:pt idx="1">
                  <c:v>70.73</c:v>
                </c:pt>
                <c:pt idx="2">
                  <c:v>72.849999999999994</c:v>
                </c:pt>
                <c:pt idx="3">
                  <c:v>69.650000000000006</c:v>
                </c:pt>
                <c:pt idx="4">
                  <c:v>71.61</c:v>
                </c:pt>
              </c:numCache>
            </c:numRef>
          </c:val>
          <c:extLst>
            <c:ext xmlns:c16="http://schemas.microsoft.com/office/drawing/2014/chart" uri="{C3380CC4-5D6E-409C-BE32-E72D297353CC}">
              <c16:uniqueId val="{00000001-6269-498D-9CA0-7A1706A74E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3.76</c:v>
                </c:pt>
                <c:pt idx="1">
                  <c:v>8.07</c:v>
                </c:pt>
                <c:pt idx="2">
                  <c:v>1.1000000000000001</c:v>
                </c:pt>
                <c:pt idx="3">
                  <c:v>-3.26</c:v>
                </c:pt>
                <c:pt idx="4">
                  <c:v>5.35</c:v>
                </c:pt>
              </c:numCache>
            </c:numRef>
          </c:val>
          <c:smooth val="0"/>
          <c:extLst>
            <c:ext xmlns:c16="http://schemas.microsoft.com/office/drawing/2014/chart" uri="{C3380CC4-5D6E-409C-BE32-E72D297353CC}">
              <c16:uniqueId val="{00000002-6269-498D-9CA0-7A1706A74E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88E-4A95-8C41-F08ED307AC9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8E-4A95-8C41-F08ED307AC94}"/>
            </c:ext>
          </c:extLst>
        </c:ser>
        <c:ser>
          <c:idx val="2"/>
          <c:order val="2"/>
          <c:tx>
            <c:strRef>
              <c:f>データシート!$A$29</c:f>
              <c:strCache>
                <c:ptCount val="1"/>
                <c:pt idx="0">
                  <c:v>勝田郡介護認定等審査会特別会計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2-788E-4A95-8C41-F08ED307AC94}"/>
            </c:ext>
          </c:extLst>
        </c:ser>
        <c:ser>
          <c:idx val="3"/>
          <c:order val="3"/>
          <c:tx>
            <c:strRef>
              <c:f>データシート!$A$30</c:f>
              <c:strCache>
                <c:ptCount val="1"/>
                <c:pt idx="0">
                  <c:v>勝田郡障害者地域生活支援事業特別会計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0.02</c:v>
                </c:pt>
              </c:numCache>
            </c:numRef>
          </c:val>
          <c:extLst>
            <c:ext xmlns:c16="http://schemas.microsoft.com/office/drawing/2014/chart" uri="{C3380CC4-5D6E-409C-BE32-E72D297353CC}">
              <c16:uniqueId val="{00000003-788E-4A95-8C41-F08ED307AC94}"/>
            </c:ext>
          </c:extLst>
        </c:ser>
        <c:ser>
          <c:idx val="4"/>
          <c:order val="4"/>
          <c:tx>
            <c:strRef>
              <c:f>データシート!$A$31</c:f>
              <c:strCache>
                <c:ptCount val="1"/>
                <c:pt idx="0">
                  <c:v>勝央町国民健康保険事業勘定特別会計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2.23</c:v>
                </c:pt>
                <c:pt idx="2">
                  <c:v>#N/A</c:v>
                </c:pt>
                <c:pt idx="3">
                  <c:v>2.38</c:v>
                </c:pt>
                <c:pt idx="4">
                  <c:v>#N/A</c:v>
                </c:pt>
                <c:pt idx="5">
                  <c:v>2.34</c:v>
                </c:pt>
                <c:pt idx="6">
                  <c:v>#N/A</c:v>
                </c:pt>
                <c:pt idx="7">
                  <c:v>1.59</c:v>
                </c:pt>
                <c:pt idx="8">
                  <c:v>#N/A</c:v>
                </c:pt>
                <c:pt idx="9">
                  <c:v>1.38</c:v>
                </c:pt>
              </c:numCache>
            </c:numRef>
          </c:val>
          <c:extLst>
            <c:ext xmlns:c16="http://schemas.microsoft.com/office/drawing/2014/chart" uri="{C3380CC4-5D6E-409C-BE32-E72D297353CC}">
              <c16:uniqueId val="{00000004-788E-4A95-8C41-F08ED307AC94}"/>
            </c:ext>
          </c:extLst>
        </c:ser>
        <c:ser>
          <c:idx val="5"/>
          <c:order val="5"/>
          <c:tx>
            <c:strRef>
              <c:f>データシート!$A$32</c:f>
              <c:strCache>
                <c:ptCount val="1"/>
                <c:pt idx="0">
                  <c:v>勝央町介護保険特別会計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3.18</c:v>
                </c:pt>
                <c:pt idx="2">
                  <c:v>#N/A</c:v>
                </c:pt>
                <c:pt idx="3">
                  <c:v>2.95</c:v>
                </c:pt>
                <c:pt idx="4">
                  <c:v>#N/A</c:v>
                </c:pt>
                <c:pt idx="5">
                  <c:v>3.17</c:v>
                </c:pt>
                <c:pt idx="6">
                  <c:v>#N/A</c:v>
                </c:pt>
                <c:pt idx="7">
                  <c:v>1.8</c:v>
                </c:pt>
                <c:pt idx="8">
                  <c:v>#N/A</c:v>
                </c:pt>
                <c:pt idx="9">
                  <c:v>2.0299999999999998</c:v>
                </c:pt>
              </c:numCache>
            </c:numRef>
          </c:val>
          <c:extLst>
            <c:ext xmlns:c16="http://schemas.microsoft.com/office/drawing/2014/chart" uri="{C3380CC4-5D6E-409C-BE32-E72D297353CC}">
              <c16:uniqueId val="{00000005-788E-4A95-8C41-F08ED307AC94}"/>
            </c:ext>
          </c:extLst>
        </c:ser>
        <c:ser>
          <c:idx val="6"/>
          <c:order val="6"/>
          <c:tx>
            <c:strRef>
              <c:f>データシート!$A$33</c:f>
              <c:strCache>
                <c:ptCount val="1"/>
                <c:pt idx="0">
                  <c:v>勝央町水道事業会計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4.92</c:v>
                </c:pt>
                <c:pt idx="2">
                  <c:v>#N/A</c:v>
                </c:pt>
                <c:pt idx="3">
                  <c:v>5</c:v>
                </c:pt>
                <c:pt idx="4">
                  <c:v>#N/A</c:v>
                </c:pt>
                <c:pt idx="5">
                  <c:v>5.67</c:v>
                </c:pt>
                <c:pt idx="6">
                  <c:v>#N/A</c:v>
                </c:pt>
                <c:pt idx="7">
                  <c:v>6.6</c:v>
                </c:pt>
                <c:pt idx="8">
                  <c:v>#N/A</c:v>
                </c:pt>
                <c:pt idx="9">
                  <c:v>6.96</c:v>
                </c:pt>
              </c:numCache>
            </c:numRef>
          </c:val>
          <c:extLst>
            <c:ext xmlns:c16="http://schemas.microsoft.com/office/drawing/2014/chart" uri="{C3380CC4-5D6E-409C-BE32-E72D297353CC}">
              <c16:uniqueId val="{00000006-788E-4A95-8C41-F08ED307AC9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10.9</c:v>
                </c:pt>
                <c:pt idx="2">
                  <c:v>#N/A</c:v>
                </c:pt>
                <c:pt idx="3">
                  <c:v>10.27</c:v>
                </c:pt>
                <c:pt idx="4">
                  <c:v>#N/A</c:v>
                </c:pt>
                <c:pt idx="5">
                  <c:v>10.71</c:v>
                </c:pt>
                <c:pt idx="6">
                  <c:v>#N/A</c:v>
                </c:pt>
                <c:pt idx="7">
                  <c:v>10</c:v>
                </c:pt>
                <c:pt idx="8">
                  <c:v>#N/A</c:v>
                </c:pt>
                <c:pt idx="9">
                  <c:v>11.17</c:v>
                </c:pt>
              </c:numCache>
            </c:numRef>
          </c:val>
          <c:extLst>
            <c:ext xmlns:c16="http://schemas.microsoft.com/office/drawing/2014/chart" uri="{C3380CC4-5D6E-409C-BE32-E72D297353CC}">
              <c16:uniqueId val="{00000007-788E-4A95-8C41-F08ED307AC94}"/>
            </c:ext>
          </c:extLst>
        </c:ser>
        <c:ser>
          <c:idx val="8"/>
          <c:order val="8"/>
          <c:tx>
            <c:strRef>
              <c:f>データシート!$A$35</c:f>
              <c:strCache>
                <c:ptCount val="1"/>
                <c:pt idx="0">
                  <c:v>勝央町下水道事業会計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10.94</c:v>
                </c:pt>
                <c:pt idx="2">
                  <c:v>#N/A</c:v>
                </c:pt>
                <c:pt idx="3">
                  <c:v>10.92</c:v>
                </c:pt>
                <c:pt idx="4">
                  <c:v>#N/A</c:v>
                </c:pt>
                <c:pt idx="5">
                  <c:v>11.49</c:v>
                </c:pt>
                <c:pt idx="6">
                  <c:v>#N/A</c:v>
                </c:pt>
                <c:pt idx="7">
                  <c:v>12.7</c:v>
                </c:pt>
                <c:pt idx="8">
                  <c:v>#N/A</c:v>
                </c:pt>
                <c:pt idx="9">
                  <c:v>12.97</c:v>
                </c:pt>
              </c:numCache>
            </c:numRef>
          </c:val>
          <c:extLst>
            <c:ext xmlns:c16="http://schemas.microsoft.com/office/drawing/2014/chart" uri="{C3380CC4-5D6E-409C-BE32-E72D297353CC}">
              <c16:uniqueId val="{00000008-788E-4A95-8C41-F08ED307AC94}"/>
            </c:ext>
          </c:extLst>
        </c:ser>
        <c:ser>
          <c:idx val="9"/>
          <c:order val="9"/>
          <c:tx>
            <c:strRef>
              <c:f>データシート!$A$36</c:f>
              <c:strCache>
                <c:ptCount val="1"/>
                <c:pt idx="0">
                  <c:v>勝央町住宅新築資金等貸付事業特別会計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0.75</c:v>
                </c:pt>
                <c:pt idx="1">
                  <c:v>#N/A</c:v>
                </c:pt>
                <c:pt idx="2">
                  <c:v>0.69</c:v>
                </c:pt>
                <c:pt idx="3">
                  <c:v>#N/A</c:v>
                </c:pt>
                <c:pt idx="4">
                  <c:v>0.69</c:v>
                </c:pt>
                <c:pt idx="5">
                  <c:v>#N/A</c:v>
                </c:pt>
                <c:pt idx="6">
                  <c:v>0.67</c:v>
                </c:pt>
                <c:pt idx="7">
                  <c:v>#N/A</c:v>
                </c:pt>
                <c:pt idx="8">
                  <c:v>0.64</c:v>
                </c:pt>
                <c:pt idx="9">
                  <c:v>#N/A</c:v>
                </c:pt>
              </c:numCache>
            </c:numRef>
          </c:val>
          <c:extLst>
            <c:ext xmlns:c16="http://schemas.microsoft.com/office/drawing/2014/chart" uri="{C3380CC4-5D6E-409C-BE32-E72D297353CC}">
              <c16:uniqueId val="{00000009-788E-4A95-8C41-F08ED307AC9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673</c:v>
                </c:pt>
                <c:pt idx="5">
                  <c:v>661</c:v>
                </c:pt>
                <c:pt idx="8">
                  <c:v>660</c:v>
                </c:pt>
                <c:pt idx="11">
                  <c:v>615</c:v>
                </c:pt>
                <c:pt idx="14">
                  <c:v>607</c:v>
                </c:pt>
              </c:numCache>
            </c:numRef>
          </c:val>
          <c:extLst>
            <c:ext xmlns:c16="http://schemas.microsoft.com/office/drawing/2014/chart" uri="{C3380CC4-5D6E-409C-BE32-E72D297353CC}">
              <c16:uniqueId val="{00000000-D794-4179-AC49-8F5529C5DB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794-4179-AC49-8F5529C5DB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19</c:v>
                </c:pt>
                <c:pt idx="3">
                  <c:v>18</c:v>
                </c:pt>
                <c:pt idx="6">
                  <c:v>22</c:v>
                </c:pt>
                <c:pt idx="9">
                  <c:v>18</c:v>
                </c:pt>
                <c:pt idx="12">
                  <c:v>16</c:v>
                </c:pt>
              </c:numCache>
            </c:numRef>
          </c:val>
          <c:extLst>
            <c:ext xmlns:c16="http://schemas.microsoft.com/office/drawing/2014/chart" uri="{C3380CC4-5D6E-409C-BE32-E72D297353CC}">
              <c16:uniqueId val="{00000002-D794-4179-AC49-8F5529C5DB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78</c:v>
                </c:pt>
                <c:pt idx="3">
                  <c:v>78</c:v>
                </c:pt>
                <c:pt idx="6">
                  <c:v>84</c:v>
                </c:pt>
                <c:pt idx="9">
                  <c:v>76</c:v>
                </c:pt>
                <c:pt idx="12">
                  <c:v>73</c:v>
                </c:pt>
              </c:numCache>
            </c:numRef>
          </c:val>
          <c:extLst>
            <c:ext xmlns:c16="http://schemas.microsoft.com/office/drawing/2014/chart" uri="{C3380CC4-5D6E-409C-BE32-E72D297353CC}">
              <c16:uniqueId val="{00000003-D794-4179-AC49-8F5529C5DB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412</c:v>
                </c:pt>
                <c:pt idx="3">
                  <c:v>403</c:v>
                </c:pt>
                <c:pt idx="6">
                  <c:v>375</c:v>
                </c:pt>
                <c:pt idx="9">
                  <c:v>374</c:v>
                </c:pt>
                <c:pt idx="12">
                  <c:v>362</c:v>
                </c:pt>
              </c:numCache>
            </c:numRef>
          </c:val>
          <c:extLst>
            <c:ext xmlns:c16="http://schemas.microsoft.com/office/drawing/2014/chart" uri="{C3380CC4-5D6E-409C-BE32-E72D297353CC}">
              <c16:uniqueId val="{00000004-D794-4179-AC49-8F5529C5DB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94-4179-AC49-8F5529C5DB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794-4179-AC49-8F5529C5DB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637</c:v>
                </c:pt>
                <c:pt idx="3">
                  <c:v>635</c:v>
                </c:pt>
                <c:pt idx="6">
                  <c:v>637</c:v>
                </c:pt>
                <c:pt idx="9">
                  <c:v>623</c:v>
                </c:pt>
                <c:pt idx="12">
                  <c:v>537</c:v>
                </c:pt>
              </c:numCache>
            </c:numRef>
          </c:val>
          <c:extLst>
            <c:ext xmlns:c16="http://schemas.microsoft.com/office/drawing/2014/chart" uri="{C3380CC4-5D6E-409C-BE32-E72D297353CC}">
              <c16:uniqueId val="{00000007-D794-4179-AC49-8F5529C5DB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473</c:v>
                </c:pt>
                <c:pt idx="2">
                  <c:v>#N/A</c:v>
                </c:pt>
                <c:pt idx="3">
                  <c:v>#N/A</c:v>
                </c:pt>
                <c:pt idx="4">
                  <c:v>473</c:v>
                </c:pt>
                <c:pt idx="5">
                  <c:v>#N/A</c:v>
                </c:pt>
                <c:pt idx="6">
                  <c:v>#N/A</c:v>
                </c:pt>
                <c:pt idx="7">
                  <c:v>458</c:v>
                </c:pt>
                <c:pt idx="8">
                  <c:v>#N/A</c:v>
                </c:pt>
                <c:pt idx="9">
                  <c:v>#N/A</c:v>
                </c:pt>
                <c:pt idx="10">
                  <c:v>476</c:v>
                </c:pt>
                <c:pt idx="11">
                  <c:v>#N/A</c:v>
                </c:pt>
                <c:pt idx="12">
                  <c:v>#N/A</c:v>
                </c:pt>
                <c:pt idx="13">
                  <c:v>381</c:v>
                </c:pt>
                <c:pt idx="14">
                  <c:v>#N/A</c:v>
                </c:pt>
              </c:numCache>
            </c:numRef>
          </c:val>
          <c:smooth val="0"/>
          <c:extLst>
            <c:ext xmlns:c16="http://schemas.microsoft.com/office/drawing/2014/chart" uri="{C3380CC4-5D6E-409C-BE32-E72D297353CC}">
              <c16:uniqueId val="{00000008-D794-4179-AC49-8F5529C5DB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6890</c:v>
                </c:pt>
                <c:pt idx="5">
                  <c:v>6594</c:v>
                </c:pt>
                <c:pt idx="8">
                  <c:v>6146</c:v>
                </c:pt>
                <c:pt idx="11">
                  <c:v>6250</c:v>
                </c:pt>
                <c:pt idx="14">
                  <c:v>5876</c:v>
                </c:pt>
              </c:numCache>
            </c:numRef>
          </c:val>
          <c:extLst>
            <c:ext xmlns:c16="http://schemas.microsoft.com/office/drawing/2014/chart" uri="{C3380CC4-5D6E-409C-BE32-E72D297353CC}">
              <c16:uniqueId val="{00000000-3472-4823-BC28-25EC50F7B4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c:v>
                </c:pt>
                <c:pt idx="5">
                  <c:v>79</c:v>
                </c:pt>
                <c:pt idx="8">
                  <c:v>70</c:v>
                </c:pt>
                <c:pt idx="11">
                  <c:v>118</c:v>
                </c:pt>
                <c:pt idx="14">
                  <c:v>114</c:v>
                </c:pt>
              </c:numCache>
            </c:numRef>
          </c:val>
          <c:extLst>
            <c:ext xmlns:c16="http://schemas.microsoft.com/office/drawing/2014/chart" uri="{C3380CC4-5D6E-409C-BE32-E72D297353CC}">
              <c16:uniqueId val="{00000001-3472-4823-BC28-25EC50F7B4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3142</c:v>
                </c:pt>
                <c:pt idx="5">
                  <c:v>3599</c:v>
                </c:pt>
                <c:pt idx="8">
                  <c:v>3825</c:v>
                </c:pt>
                <c:pt idx="11">
                  <c:v>3757</c:v>
                </c:pt>
                <c:pt idx="14">
                  <c:v>3999</c:v>
                </c:pt>
              </c:numCache>
            </c:numRef>
          </c:val>
          <c:extLst>
            <c:ext xmlns:c16="http://schemas.microsoft.com/office/drawing/2014/chart" uri="{C3380CC4-5D6E-409C-BE32-E72D297353CC}">
              <c16:uniqueId val="{00000002-3472-4823-BC28-25EC50F7B4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72-4823-BC28-25EC50F7B4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72-4823-BC28-25EC50F7B4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72-4823-BC28-25EC50F7B4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815</c:v>
                </c:pt>
                <c:pt idx="3">
                  <c:v>800</c:v>
                </c:pt>
                <c:pt idx="6">
                  <c:v>781</c:v>
                </c:pt>
                <c:pt idx="9">
                  <c:v>798</c:v>
                </c:pt>
                <c:pt idx="12">
                  <c:v>843</c:v>
                </c:pt>
              </c:numCache>
            </c:numRef>
          </c:val>
          <c:extLst>
            <c:ext xmlns:c16="http://schemas.microsoft.com/office/drawing/2014/chart" uri="{C3380CC4-5D6E-409C-BE32-E72D297353CC}">
              <c16:uniqueId val="{00000006-3472-4823-BC28-25EC50F7B4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672</c:v>
                </c:pt>
                <c:pt idx="3">
                  <c:v>633</c:v>
                </c:pt>
                <c:pt idx="6">
                  <c:v>573</c:v>
                </c:pt>
                <c:pt idx="9">
                  <c:v>501</c:v>
                </c:pt>
                <c:pt idx="12">
                  <c:v>456</c:v>
                </c:pt>
              </c:numCache>
            </c:numRef>
          </c:val>
          <c:extLst>
            <c:ext xmlns:c16="http://schemas.microsoft.com/office/drawing/2014/chart" uri="{C3380CC4-5D6E-409C-BE32-E72D297353CC}">
              <c16:uniqueId val="{00000007-3472-4823-BC28-25EC50F7B4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4004</c:v>
                </c:pt>
                <c:pt idx="3">
                  <c:v>3635</c:v>
                </c:pt>
                <c:pt idx="6">
                  <c:v>3336</c:v>
                </c:pt>
                <c:pt idx="9">
                  <c:v>3083</c:v>
                </c:pt>
                <c:pt idx="12">
                  <c:v>2927</c:v>
                </c:pt>
              </c:numCache>
            </c:numRef>
          </c:val>
          <c:extLst>
            <c:ext xmlns:c16="http://schemas.microsoft.com/office/drawing/2014/chart" uri="{C3380CC4-5D6E-409C-BE32-E72D297353CC}">
              <c16:uniqueId val="{00000008-3472-4823-BC28-25EC50F7B4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181</c:v>
                </c:pt>
                <c:pt idx="3">
                  <c:v>191</c:v>
                </c:pt>
                <c:pt idx="6">
                  <c:v>163</c:v>
                </c:pt>
                <c:pt idx="9">
                  <c:v>236</c:v>
                </c:pt>
                <c:pt idx="12">
                  <c:v>219</c:v>
                </c:pt>
              </c:numCache>
            </c:numRef>
          </c:val>
          <c:extLst>
            <c:ext xmlns:c16="http://schemas.microsoft.com/office/drawing/2014/chart" uri="{C3380CC4-5D6E-409C-BE32-E72D297353CC}">
              <c16:uniqueId val="{00000009-3472-4823-BC28-25EC50F7B4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6233</c:v>
                </c:pt>
                <c:pt idx="3">
                  <c:v>6118</c:v>
                </c:pt>
                <c:pt idx="6">
                  <c:v>5836</c:v>
                </c:pt>
                <c:pt idx="9">
                  <c:v>5484</c:v>
                </c:pt>
                <c:pt idx="12">
                  <c:v>5768</c:v>
                </c:pt>
              </c:numCache>
            </c:numRef>
          </c:val>
          <c:extLst>
            <c:ext xmlns:c16="http://schemas.microsoft.com/office/drawing/2014/chart" uri="{C3380CC4-5D6E-409C-BE32-E72D297353CC}">
              <c16:uniqueId val="{0000000A-3472-4823-BC28-25EC50F7B4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1808</c:v>
                </c:pt>
                <c:pt idx="2">
                  <c:v>#N/A</c:v>
                </c:pt>
                <c:pt idx="3">
                  <c:v>#N/A</c:v>
                </c:pt>
                <c:pt idx="4">
                  <c:v>1105</c:v>
                </c:pt>
                <c:pt idx="5">
                  <c:v>#N/A</c:v>
                </c:pt>
                <c:pt idx="6">
                  <c:v>#N/A</c:v>
                </c:pt>
                <c:pt idx="7">
                  <c:v>647</c:v>
                </c:pt>
                <c:pt idx="8">
                  <c:v>#N/A</c:v>
                </c:pt>
                <c:pt idx="9">
                  <c:v>#N/A</c:v>
                </c:pt>
                <c:pt idx="10">
                  <c:v>0</c:v>
                </c:pt>
                <c:pt idx="11">
                  <c:v>#N/A</c:v>
                </c:pt>
                <c:pt idx="12">
                  <c:v>#N/A</c:v>
                </c:pt>
                <c:pt idx="13">
                  <c:v>224</c:v>
                </c:pt>
                <c:pt idx="14">
                  <c:v>#N/A</c:v>
                </c:pt>
              </c:numCache>
            </c:numRef>
          </c:val>
          <c:smooth val="0"/>
          <c:extLst>
            <c:ext xmlns:c16="http://schemas.microsoft.com/office/drawing/2014/chart" uri="{C3380CC4-5D6E-409C-BE32-E72D297353CC}">
              <c16:uniqueId val="{0000000B-3472-4823-BC28-25EC50F7B4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3105</c:v>
                </c:pt>
                <c:pt idx="1">
                  <c:v>2991</c:v>
                </c:pt>
                <c:pt idx="2">
                  <c:v>3162</c:v>
                </c:pt>
              </c:numCache>
            </c:numRef>
          </c:val>
          <c:extLst>
            <c:ext xmlns:c16="http://schemas.microsoft.com/office/drawing/2014/chart" uri="{C3380CC4-5D6E-409C-BE32-E72D297353CC}">
              <c16:uniqueId val="{00000000-A205-43CD-B4A7-240F923E02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70</c:v>
                </c:pt>
                <c:pt idx="1">
                  <c:v>70</c:v>
                </c:pt>
                <c:pt idx="2">
                  <c:v>84</c:v>
                </c:pt>
              </c:numCache>
            </c:numRef>
          </c:val>
          <c:extLst>
            <c:ext xmlns:c16="http://schemas.microsoft.com/office/drawing/2014/chart" uri="{C3380CC4-5D6E-409C-BE32-E72D297353CC}">
              <c16:uniqueId val="{00000001-A205-43CD-B4A7-240F923E02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312</c:v>
                </c:pt>
                <c:pt idx="1">
                  <c:v>347</c:v>
                </c:pt>
                <c:pt idx="2">
                  <c:v>404</c:v>
                </c:pt>
              </c:numCache>
            </c:numRef>
          </c:val>
          <c:extLst>
            <c:ext xmlns:c16="http://schemas.microsoft.com/office/drawing/2014/chart" uri="{C3380CC4-5D6E-409C-BE32-E72D297353CC}">
              <c16:uniqueId val="{00000002-A205-43CD-B4A7-240F923E02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岡山県勝央町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の実質公債費比率は１１．８で令和５年度から１．０ポイント改善した。今後、勝間田保育園建築の元金償還が始まり一時的に元利償還金は増加するが、旧地域整備事業債や臨時地方道整備事業債が順次償還を終え、また公営企業債の元利償還金に対する負担等も減少傾向にあることから、実質公債費比率は悪化することはないと見込ま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岡山県勝央町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将来負担比率は、令和５年度で初めて０となったが、令和６年度は、５．８％となった。</a:t>
          </a:r>
        </a:p>
        <a:p>
          <a:r>
            <a:rPr kumimoji="1" lang="ja-JP" altLang="en-US" sz="1400">
              <a:latin typeface="ＭＳ ゴシック" pitchFamily="49" charset="-128"/>
              <a:ea typeface="ＭＳ ゴシック" pitchFamily="49" charset="-128"/>
            </a:rPr>
            <a:t>勝間田保育園建築に係る地方債の借入れにより、地方債残高が増加したことが要因とみられる。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今後も引き続き起債の償還や財政調整基金への積み増しを実施し、将来負担比率の改善に努めなければならない。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岡山県勝央町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財政調整基金（１７０，９５５千円）、減債基金（２３，５０７千円）、特定目的基金（５６，７０３千円）の積み増し及び減債基金（８，９００千円）の取崩しによる。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令和４年度に創設した公共施設等整備基金へ積み増しを行い、今後想定される財政需要に備える。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・公共施設等整備基金：公共施設等の整備、改修及び維持補修を行う財源に充てる。（令和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年度創設）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・地域福祉振興基金：高齢化社会の到来に備え、地域における福祉活動の促進、快適な生活環境の形成等を図る。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・ふるさと・水と土保全対策基金：土地改良施設やこれに関連する地域資源の多面的利活用を通じて地域住民活動の活性化を図り、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地域の環境の保全や地域コミュニティの発展に資する。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・森林環境譲与税基金：森林整備及びその促進を行う。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・ふるさとづくり基金：明るく、豊かで、活力ある独創的、個性的な地域づくりを行う。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・企業版ふるさと納税基金：法人からの寄附金を積み立て、まち・ひと・しごと創生寄附活用事業に活用する。（令和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年度創設）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公共施設等整備基金（５０，０５４千円）及び森林環境譲与税基金（６，６１５千円）の積み増しによる。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公共施設等整備基金への積立を重点的に行う。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財政調整基金の積み増し（１７０，９５５千円）したことによる。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財政調整基金については、地方自治法に定められる繰越金の１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２以上の積み増しを行い、適正な基金残高を目指していく。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減債基金（２３，５０７千円）の積み増し及び減債基金（８，９００千円）の取崩しによる。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必要に応じて取り崩すなど、計画的な運用を図っていく。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10,737
10,605
54.05
7,508,130
6,895,912
467,121
4,415,707
5,768,210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勝央中核工業団地の誘致企業を中心に安定した税収があり、数値は０．４８と類似団体平均よりも若干上回っている。今後も景気動向などによる法人町民税、固定資産税（償却資産）等の不安定要素が考えられる。</a:t>
          </a:r>
        </a:p>
        <a:p>
          <a:r>
            <a:rPr kumimoji="1" lang="ja-JP" altLang="en-US" sz="1300">
              <a:latin typeface="ＭＳ Ｐゴシック" panose="020B0600070205080204" pitchFamily="50" charset="-128"/>
              <a:ea typeface="ＭＳ Ｐゴシック" panose="020B0600070205080204" pitchFamily="50" charset="-128"/>
            </a:rPr>
            <a:t>近年の傾向としては、基準財政収入額及び基準財政需要額は微増で推移しているが、令和６年度は前年度と同値となった。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30904</xdr:rowOff>
    </xdr:from>
    <xdr:to>
      <xdr:col>23</xdr:col>
      <xdr:colOff>133350</xdr:colOff>
      <xdr:row>43</xdr:row>
      <xdr:rowOff>30904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32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30904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952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22860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710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168081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151554</xdr:rowOff>
    </xdr:from>
    <xdr:to>
      <xdr:col>19</xdr:col>
      <xdr:colOff>184150</xdr:colOff>
      <xdr:row>43</xdr:row>
      <xdr:rowOff>81704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91881</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2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143510</xdr:rowOff>
    </xdr:from>
    <xdr:to>
      <xdr:col>15</xdr:col>
      <xdr:colOff>133350</xdr:colOff>
      <xdr:row>43</xdr:row>
      <xdr:rowOff>73660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83837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59707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９年度以降、経常一般財源の地方税、国庫支出金及び地方消費税交付金が増額となったため、経常収支比率は改善傾向にあった。令和２年度以降は地方交付税などの経常一般財源等が増加したことなどにより、類似団体平均と比較して低い数値が続いているが、令和６年度は勝央中核工業団地を中心に企業活動や設備投資の活性化で法人町民税等をはじめとした地方税が増加したことにより経常収支比率は改善した。</a:t>
          </a:r>
        </a:p>
        <a:p>
          <a:r>
            <a:rPr kumimoji="1" lang="ja-JP" altLang="en-US" sz="1300">
              <a:latin typeface="ＭＳ Ｐゴシック" panose="020B0600070205080204" pitchFamily="50" charset="-128"/>
              <a:ea typeface="ＭＳ Ｐゴシック" panose="020B0600070205080204" pitchFamily="50" charset="-128"/>
            </a:rPr>
            <a:t>これまでも取り組んできた義務的経費の削減に努め、借入残高は減少傾向にあるが、今後も借入金の抑制を図らなければならない。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170434</xdr:rowOff>
    </xdr:from>
    <xdr:to>
      <xdr:col>23</xdr:col>
      <xdr:colOff>133350</xdr:colOff>
      <xdr:row>59</xdr:row>
      <xdr:rowOff>81026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114534"/>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35179</xdr:rowOff>
    </xdr:from>
    <xdr:to>
      <xdr:col>19</xdr:col>
      <xdr:colOff>133350</xdr:colOff>
      <xdr:row>59</xdr:row>
      <xdr:rowOff>81026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150729"/>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61849</xdr:rowOff>
    </xdr:from>
    <xdr:to>
      <xdr:col>15</xdr:col>
      <xdr:colOff>82550</xdr:colOff>
      <xdr:row>59</xdr:row>
      <xdr:rowOff>35179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005949"/>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61849</xdr:rowOff>
    </xdr:from>
    <xdr:to>
      <xdr:col>11</xdr:col>
      <xdr:colOff>31750</xdr:colOff>
      <xdr:row>59</xdr:row>
      <xdr:rowOff>15875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005949"/>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119634</xdr:rowOff>
    </xdr:from>
    <xdr:to>
      <xdr:col>23</xdr:col>
      <xdr:colOff>184150</xdr:colOff>
      <xdr:row>59</xdr:row>
      <xdr:rowOff>49784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0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136161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990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30226</xdr:rowOff>
    </xdr:from>
    <xdr:to>
      <xdr:col>19</xdr:col>
      <xdr:colOff>184150</xdr:colOff>
      <xdr:row>59</xdr:row>
      <xdr:rowOff>131826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142003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155829</xdr:rowOff>
    </xdr:from>
    <xdr:to>
      <xdr:col>15</xdr:col>
      <xdr:colOff>133350</xdr:colOff>
      <xdr:row>59</xdr:row>
      <xdr:rowOff>85979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0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96156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8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11049</xdr:rowOff>
    </xdr:from>
    <xdr:to>
      <xdr:col>11</xdr:col>
      <xdr:colOff>82550</xdr:colOff>
      <xdr:row>58</xdr:row>
      <xdr:rowOff>112649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99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122826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72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136525</xdr:rowOff>
    </xdr:from>
    <xdr:to>
      <xdr:col>7</xdr:col>
      <xdr:colOff>31750</xdr:colOff>
      <xdr:row>59</xdr:row>
      <xdr:rowOff>66675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08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76852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[213,431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令和２年度に始まった会計年度任用職員制度により人件費の増加が続いている。令和６年度は人事院勧告の影響等により前年度よりも１０．４％増加した。</a:t>
          </a:r>
        </a:p>
        <a:p>
          <a:r>
            <a:rPr kumimoji="1" lang="ja-JP" altLang="en-US" sz="1300">
              <a:latin typeface="ＭＳ Ｐゴシック" panose="020B0600070205080204" pitchFamily="50" charset="-128"/>
              <a:ea typeface="ＭＳ Ｐゴシック" panose="020B0600070205080204" pitchFamily="50" charset="-128"/>
            </a:rPr>
            <a:t>物件費は物価高騰により増加傾向にあるが、令和６年度は第三の居場所づくり事業の開始等により６．１％増加した。</a:t>
          </a:r>
        </a:p>
        <a:p>
          <a:r>
            <a:rPr kumimoji="1" lang="ja-JP" altLang="en-US" sz="1300">
              <a:latin typeface="ＭＳ Ｐゴシック" panose="020B0600070205080204" pitchFamily="50" charset="-128"/>
              <a:ea typeface="ＭＳ Ｐゴシック" panose="020B0600070205080204" pitchFamily="50" charset="-128"/>
            </a:rPr>
            <a:t>類似団体平均と比較すると、例年低い数値が続いている。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98250</xdr:rowOff>
    </xdr:from>
    <xdr:to>
      <xdr:col>23</xdr:col>
      <xdr:colOff>133350</xdr:colOff>
      <xdr:row>81</xdr:row>
      <xdr:rowOff>154811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85700"/>
          <a:ext cx="838200" cy="5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98250</xdr:rowOff>
    </xdr:from>
    <xdr:to>
      <xdr:col>19</xdr:col>
      <xdr:colOff>133350</xdr:colOff>
      <xdr:row>81</xdr:row>
      <xdr:rowOff>101882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3985700"/>
          <a:ext cx="889000" cy="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61477</xdr:rowOff>
    </xdr:from>
    <xdr:to>
      <xdr:col>15</xdr:col>
      <xdr:colOff>82550</xdr:colOff>
      <xdr:row>81</xdr:row>
      <xdr:rowOff>101882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48927"/>
          <a:ext cx="889000" cy="4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38629</xdr:rowOff>
    </xdr:from>
    <xdr:to>
      <xdr:col>11</xdr:col>
      <xdr:colOff>31750</xdr:colOff>
      <xdr:row>81</xdr:row>
      <xdr:rowOff>61477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26079"/>
          <a:ext cx="889000" cy="2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104011</xdr:rowOff>
    </xdr:from>
    <xdr:to>
      <xdr:col>23</xdr:col>
      <xdr:colOff>184150</xdr:colOff>
      <xdr:row>82</xdr:row>
      <xdr:rowOff>34161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9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120538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3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47450</xdr:rowOff>
    </xdr:from>
    <xdr:to>
      <xdr:col>19</xdr:col>
      <xdr:colOff>184150</xdr:colOff>
      <xdr:row>81</xdr:row>
      <xdr:rowOff>149050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159227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0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51082</xdr:rowOff>
    </xdr:from>
    <xdr:to>
      <xdr:col>15</xdr:col>
      <xdr:colOff>133350</xdr:colOff>
      <xdr:row>81</xdr:row>
      <xdr:rowOff>152682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3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162859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0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10677</xdr:rowOff>
    </xdr:from>
    <xdr:to>
      <xdr:col>11</xdr:col>
      <xdr:colOff>82550</xdr:colOff>
      <xdr:row>81</xdr:row>
      <xdr:rowOff>112277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9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122454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6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159279</xdr:rowOff>
    </xdr:from>
    <xdr:to>
      <xdr:col>7</xdr:col>
      <xdr:colOff>31750</xdr:colOff>
      <xdr:row>81</xdr:row>
      <xdr:rowOff>89429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7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99606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類似団体と比較し、若干数値が高い状況にある。</a:t>
          </a:r>
        </a:p>
        <a:p>
          <a:r>
            <a:rPr kumimoji="1" lang="ja-JP" altLang="en-US" sz="1300">
              <a:latin typeface="ＭＳ Ｐゴシック" panose="020B0600070205080204" pitchFamily="50" charset="-128"/>
              <a:ea typeface="ＭＳ Ｐゴシック" panose="020B0600070205080204" pitchFamily="50" charset="-128"/>
            </a:rPr>
            <a:t>町の職員数が採用年度によりばらつきがあるため、年度によって大きく増減する年もある。人事院勧告に従い適正な給与改定を行っているが、今後なお一層の適正化に努める。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128411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39055"/>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34572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3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792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10584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8463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49688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9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類似団体と比較し、ほぼ平均的である。</a:t>
          </a:r>
        </a:p>
        <a:p>
          <a:r>
            <a:rPr kumimoji="1" lang="ja-JP" altLang="en-US" sz="1300">
              <a:latin typeface="ＭＳ Ｐゴシック" panose="020B0600070205080204" pitchFamily="50" charset="-128"/>
              <a:ea typeface="ＭＳ Ｐゴシック" panose="020B0600070205080204" pitchFamily="50" charset="-128"/>
            </a:rPr>
            <a:t>行政改革（人件費の抑制）を行い退職者不補充としていた経緯があり、定数より低く抑えられている。今後も退職者と新規採用者とのバランスを考慮し、定員管理を行う。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58480</xdr:rowOff>
    </xdr:from>
    <xdr:to>
      <xdr:col>81</xdr:col>
      <xdr:colOff>44450</xdr:colOff>
      <xdr:row>61</xdr:row>
      <xdr:rowOff>134317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516930"/>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58480</xdr:rowOff>
    </xdr:from>
    <xdr:to>
      <xdr:col>77</xdr:col>
      <xdr:colOff>44450</xdr:colOff>
      <xdr:row>61</xdr:row>
      <xdr:rowOff>80312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516930"/>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41245</xdr:rowOff>
    </xdr:from>
    <xdr:to>
      <xdr:col>72</xdr:col>
      <xdr:colOff>203200</xdr:colOff>
      <xdr:row>61</xdr:row>
      <xdr:rowOff>80312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499695"/>
          <a:ext cx="8890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26307</xdr:rowOff>
    </xdr:from>
    <xdr:to>
      <xdr:col>68</xdr:col>
      <xdr:colOff>152400</xdr:colOff>
      <xdr:row>61</xdr:row>
      <xdr:rowOff>41245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484757"/>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83517</xdr:rowOff>
    </xdr:from>
    <xdr:to>
      <xdr:col>81</xdr:col>
      <xdr:colOff>95250</xdr:colOff>
      <xdr:row>62</xdr:row>
      <xdr:rowOff>13667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5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55594</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51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7680</xdr:rowOff>
    </xdr:from>
    <xdr:to>
      <xdr:col>77</xdr:col>
      <xdr:colOff>95250</xdr:colOff>
      <xdr:row>61</xdr:row>
      <xdr:rowOff>109280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4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94057</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552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29512</xdr:rowOff>
    </xdr:from>
    <xdr:to>
      <xdr:col>73</xdr:col>
      <xdr:colOff>44450</xdr:colOff>
      <xdr:row>61</xdr:row>
      <xdr:rowOff>131112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8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115889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574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161895</xdr:rowOff>
    </xdr:from>
    <xdr:to>
      <xdr:col>68</xdr:col>
      <xdr:colOff>203200</xdr:colOff>
      <xdr:row>61</xdr:row>
      <xdr:rowOff>92045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76822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5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146957</xdr:rowOff>
    </xdr:from>
    <xdr:to>
      <xdr:col>64</xdr:col>
      <xdr:colOff>152400</xdr:colOff>
      <xdr:row>61</xdr:row>
      <xdr:rowOff>77107</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61884</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類似団体の平均と比較し、高い数値である。</a:t>
          </a:r>
        </a:p>
        <a:p>
          <a:r>
            <a:rPr kumimoji="1" lang="ja-JP" altLang="en-US" sz="1300">
              <a:latin typeface="ＭＳ Ｐゴシック" panose="020B0600070205080204" pitchFamily="50" charset="-128"/>
              <a:ea typeface="ＭＳ Ｐゴシック" panose="020B0600070205080204" pitchFamily="50" charset="-128"/>
            </a:rPr>
            <a:t>地方債の発行抑制に努めなければならないが、今後も保育園建築や学校改修などにより多額の借入が発生する予定である。一方、旧地域整備事業債や臨時地方道整備事業債が順次償還を終えるので、一時的に地方債残高は増加するものの、その後減少に向かうと思わ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106741</xdr:rowOff>
    </xdr:from>
    <xdr:to>
      <xdr:col>81</xdr:col>
      <xdr:colOff>44450</xdr:colOff>
      <xdr:row>44</xdr:row>
      <xdr:rowOff>50195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479091"/>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50195</xdr:rowOff>
    </xdr:from>
    <xdr:to>
      <xdr:col>77</xdr:col>
      <xdr:colOff>44450</xdr:colOff>
      <xdr:row>44</xdr:row>
      <xdr:rowOff>73176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5939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73176</xdr:rowOff>
    </xdr:from>
    <xdr:to>
      <xdr:col>72</xdr:col>
      <xdr:colOff>203200</xdr:colOff>
      <xdr:row>44</xdr:row>
      <xdr:rowOff>142119</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61697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130628</xdr:rowOff>
    </xdr:from>
    <xdr:to>
      <xdr:col>68</xdr:col>
      <xdr:colOff>152400</xdr:colOff>
      <xdr:row>44</xdr:row>
      <xdr:rowOff>142119</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6744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55941</xdr:rowOff>
    </xdr:from>
    <xdr:to>
      <xdr:col>81</xdr:col>
      <xdr:colOff>95250</xdr:colOff>
      <xdr:row>43</xdr:row>
      <xdr:rowOff>157541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28018</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170845</xdr:rowOff>
    </xdr:from>
    <xdr:to>
      <xdr:col>77</xdr:col>
      <xdr:colOff>95250</xdr:colOff>
      <xdr:row>44</xdr:row>
      <xdr:rowOff>100995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85772</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22376</xdr:rowOff>
    </xdr:from>
    <xdr:to>
      <xdr:col>73</xdr:col>
      <xdr:colOff>44450</xdr:colOff>
      <xdr:row>44</xdr:row>
      <xdr:rowOff>123976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108753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91319</xdr:rowOff>
    </xdr:from>
    <xdr:to>
      <xdr:col>68</xdr:col>
      <xdr:colOff>203200</xdr:colOff>
      <xdr:row>45</xdr:row>
      <xdr:rowOff>21469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6246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79828</xdr:rowOff>
    </xdr:from>
    <xdr:to>
      <xdr:col>64</xdr:col>
      <xdr:colOff>152400</xdr:colOff>
      <xdr:row>45</xdr:row>
      <xdr:rowOff>9978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166205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調整基金を中心とした充当可能基金残高は微増で推移しており、数値は近年改善傾向が続いていたが、令和６年度については、保育園建設や学校改修などのハード事業により地方債残高が増加したため、将来負担比率は</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今後も財政調整基金の積み増しを計画的に行うことや地方債の計画的な借入れや償還により、改善へと向かうよう努める。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118594</xdr:rowOff>
    </xdr:from>
    <xdr:to>
      <xdr:col>72</xdr:col>
      <xdr:colOff>203200</xdr:colOff>
      <xdr:row>15</xdr:row>
      <xdr:rowOff>86179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518894"/>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86179</xdr:rowOff>
    </xdr:from>
    <xdr:to>
      <xdr:col>68</xdr:col>
      <xdr:colOff>152400</xdr:colOff>
      <xdr:row>16</xdr:row>
      <xdr:rowOff>168668</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657929"/>
          <a:ext cx="889000" cy="2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100209</xdr:rowOff>
    </xdr:from>
    <xdr:to>
      <xdr:col>81</xdr:col>
      <xdr:colOff>95250</xdr:colOff>
      <xdr:row>14</xdr:row>
      <xdr:rowOff>30359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3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72286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30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67794</xdr:rowOff>
    </xdr:from>
    <xdr:to>
      <xdr:col>73</xdr:col>
      <xdr:colOff>44450</xdr:colOff>
      <xdr:row>14</xdr:row>
      <xdr:rowOff>169394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4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154171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55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35379</xdr:rowOff>
    </xdr:from>
    <xdr:to>
      <xdr:col>68</xdr:col>
      <xdr:colOff>203200</xdr:colOff>
      <xdr:row>15</xdr:row>
      <xdr:rowOff>136979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121756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117868</xdr:rowOff>
    </xdr:from>
    <xdr:to>
      <xdr:col>64</xdr:col>
      <xdr:colOff>152400</xdr:colOff>
      <xdr:row>17</xdr:row>
      <xdr:rowOff>48018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8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32795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94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10,737
10,605
54.05
7,508,130
6,895,912
467,121
4,415,707
5,768,210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類似団体平均、県平均とも下回っている。</a:t>
          </a:r>
        </a:p>
        <a:p>
          <a:r>
            <a:rPr kumimoji="1" lang="ja-JP" altLang="en-US" sz="1300">
              <a:latin typeface="ＭＳ Ｐゴシック" panose="020B0600070205080204" pitchFamily="50" charset="-128"/>
              <a:ea typeface="ＭＳ Ｐゴシック" panose="020B0600070205080204" pitchFamily="50" charset="-128"/>
            </a:rPr>
            <a:t>これまで退職者の補充抑制等を行ってきたことによるもので、今後退職者と新規採用職員とのバランスを考慮し、人件費の抑制に努める。</a:t>
          </a:r>
        </a:p>
        <a:p>
          <a:r>
            <a:rPr kumimoji="1" lang="ja-JP" altLang="en-US" sz="1300">
              <a:latin typeface="ＭＳ Ｐゴシック" panose="020B0600070205080204" pitchFamily="50" charset="-128"/>
              <a:ea typeface="ＭＳ Ｐゴシック" panose="020B0600070205080204" pitchFamily="50" charset="-128"/>
            </a:rPr>
            <a:t>令和６年度については、人事院勧告の影響などにより０．５ポイント増加した。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138430</xdr:rowOff>
    </xdr:from>
    <xdr:to>
      <xdr:col>24</xdr:col>
      <xdr:colOff>25400</xdr:colOff>
      <xdr:row>34</xdr:row>
      <xdr:rowOff>167005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9677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121285</xdr:rowOff>
    </xdr:from>
    <xdr:to>
      <xdr:col>19</xdr:col>
      <xdr:colOff>187325</xdr:colOff>
      <xdr:row>34</xdr:row>
      <xdr:rowOff>138430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59505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58420</xdr:rowOff>
    </xdr:from>
    <xdr:to>
      <xdr:col>15</xdr:col>
      <xdr:colOff>98425</xdr:colOff>
      <xdr:row>34</xdr:row>
      <xdr:rowOff>121285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8877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58420</xdr:rowOff>
    </xdr:from>
    <xdr:to>
      <xdr:col>11</xdr:col>
      <xdr:colOff>9525</xdr:colOff>
      <xdr:row>34</xdr:row>
      <xdr:rowOff>58420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1320800" y="5887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116205</xdr:rowOff>
    </xdr:from>
    <xdr:to>
      <xdr:col>24</xdr:col>
      <xdr:colOff>76200</xdr:colOff>
      <xdr:row>35</xdr:row>
      <xdr:rowOff>46355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132732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79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87630</xdr:rowOff>
    </xdr:from>
    <xdr:to>
      <xdr:col>20</xdr:col>
      <xdr:colOff>38100</xdr:colOff>
      <xdr:row>35</xdr:row>
      <xdr:rowOff>17780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27957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685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70485</xdr:rowOff>
    </xdr:from>
    <xdr:to>
      <xdr:col>15</xdr:col>
      <xdr:colOff>149225</xdr:colOff>
      <xdr:row>35</xdr:row>
      <xdr:rowOff>635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8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10812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66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xdr:rowOff>
    </xdr:from>
    <xdr:to>
      <xdr:col>11</xdr:col>
      <xdr:colOff>60325</xdr:colOff>
      <xdr:row>34</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119397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xdr:rowOff>
    </xdr:from>
    <xdr:to>
      <xdr:col>6</xdr:col>
      <xdr:colOff>171450</xdr:colOff>
      <xdr:row>34</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類似団体の平均と比較し、下回っているが、長期的には事務の見直しによる抑制を図らなければならない。</a:t>
          </a:r>
        </a:p>
        <a:p>
          <a:r>
            <a:rPr kumimoji="1" lang="ja-JP" altLang="en-US" sz="1300">
              <a:latin typeface="ＭＳ Ｐゴシック" panose="020B0600070205080204" pitchFamily="50" charset="-128"/>
              <a:ea typeface="ＭＳ Ｐゴシック" panose="020B0600070205080204" pitchFamily="50" charset="-128"/>
            </a:rPr>
            <a:t>令和６年度については、勝央美術文学館の改修に係る修繕料の減額が物件費を引き下げる要因となった。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53848</xdr:rowOff>
    </xdr:from>
    <xdr:to>
      <xdr:col>82</xdr:col>
      <xdr:colOff>107950</xdr:colOff>
      <xdr:row>14</xdr:row>
      <xdr:rowOff>104140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45414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40132</xdr:rowOff>
    </xdr:from>
    <xdr:to>
      <xdr:col>78</xdr:col>
      <xdr:colOff>69850</xdr:colOff>
      <xdr:row>14</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404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83566</xdr:rowOff>
    </xdr:from>
    <xdr:to>
      <xdr:col>73</xdr:col>
      <xdr:colOff>180975</xdr:colOff>
      <xdr:row>14</xdr:row>
      <xdr:rowOff>40132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124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83566</xdr:rowOff>
    </xdr:from>
    <xdr:to>
      <xdr:col>69</xdr:col>
      <xdr:colOff>92075</xdr:colOff>
      <xdr:row>13</xdr:row>
      <xdr:rowOff>152146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3124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3048</xdr:rowOff>
    </xdr:from>
    <xdr:to>
      <xdr:col>82</xdr:col>
      <xdr:colOff>158750</xdr:colOff>
      <xdr:row>14</xdr:row>
      <xdr:rowOff>104648</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19575</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4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53340</xdr:rowOff>
    </xdr:from>
    <xdr:to>
      <xdr:col>78</xdr:col>
      <xdr:colOff>120650</xdr:colOff>
      <xdr:row>14</xdr:row>
      <xdr:rowOff>154940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165117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2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160782</xdr:rowOff>
    </xdr:from>
    <xdr:to>
      <xdr:col>74</xdr:col>
      <xdr:colOff>31750</xdr:colOff>
      <xdr:row>14</xdr:row>
      <xdr:rowOff>90932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101109</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5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32766</xdr:rowOff>
    </xdr:from>
    <xdr:to>
      <xdr:col>69</xdr:col>
      <xdr:colOff>142875</xdr:colOff>
      <xdr:row>13</xdr:row>
      <xdr:rowOff>134366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2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144543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03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101346</xdr:rowOff>
    </xdr:from>
    <xdr:to>
      <xdr:col>65</xdr:col>
      <xdr:colOff>53975</xdr:colOff>
      <xdr:row>14</xdr:row>
      <xdr:rowOff>31496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41673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0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こ類似団体の平均と比較し上回っているが、これは平成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年度から医療費無料化の対象を高校生まで拡充（</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は入院のみ）したことなどが影響し、全体として伸びているものと思われる。</a:t>
          </a:r>
        </a:p>
        <a:p>
          <a:r>
            <a:rPr kumimoji="1" lang="ja-JP" altLang="en-US" sz="1300">
              <a:latin typeface="ＭＳ Ｐゴシック" panose="020B0600070205080204" pitchFamily="50" charset="-128"/>
              <a:ea typeface="ＭＳ Ｐゴシック" panose="020B0600070205080204" pitchFamily="50" charset="-128"/>
            </a:rPr>
            <a:t>令和６年度については、児童手当の制度改正等により前年度と比較して０．４ポイント増加している。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842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57</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709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69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690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類似団体平均、県平均とも下回っている。</a:t>
          </a:r>
        </a:p>
        <a:p>
          <a:r>
            <a:rPr kumimoji="1" lang="ja-JP" altLang="en-US" sz="1300">
              <a:latin typeface="ＭＳ Ｐゴシック" panose="020B0600070205080204" pitchFamily="50" charset="-128"/>
              <a:ea typeface="ＭＳ Ｐゴシック" panose="020B0600070205080204" pitchFamily="50" charset="-128"/>
            </a:rPr>
            <a:t>平成２６年度の下水道事業の法適化により繰出金から補助金となったことから、数値が下がっており、そこからは横ばいが続いている。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158750</xdr:rowOff>
    </xdr:from>
    <xdr:to>
      <xdr:col>82</xdr:col>
      <xdr:colOff>107950</xdr:colOff>
      <xdr:row>56</xdr:row>
      <xdr:rowOff>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588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0</xdr:rowOff>
    </xdr:from>
    <xdr:to>
      <xdr:col>78</xdr:col>
      <xdr:colOff>69850</xdr:colOff>
      <xdr:row>56</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56</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537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25400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537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107950</xdr:rowOff>
    </xdr:from>
    <xdr:to>
      <xdr:col>82</xdr:col>
      <xdr:colOff>158750</xdr:colOff>
      <xdr:row>56</xdr:row>
      <xdr:rowOff>38100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124477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120650</xdr:rowOff>
    </xdr:from>
    <xdr:to>
      <xdr:col>78</xdr:col>
      <xdr:colOff>120650</xdr:colOff>
      <xdr:row>56</xdr:row>
      <xdr:rowOff>50800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60977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120650</xdr:rowOff>
    </xdr:from>
    <xdr:to>
      <xdr:col>74</xdr:col>
      <xdr:colOff>31750</xdr:colOff>
      <xdr:row>56</xdr:row>
      <xdr:rowOff>50800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60977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146050</xdr:rowOff>
    </xdr:from>
    <xdr:to>
      <xdr:col>65</xdr:col>
      <xdr:colOff>53975</xdr:colOff>
      <xdr:row>56</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86377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水道事業の法適化により、平成２６年度から大幅に上昇し、類似団体平均を上回るようになった。</a:t>
          </a:r>
        </a:p>
        <a:p>
          <a:r>
            <a:rPr kumimoji="1" lang="ja-JP" altLang="en-US" sz="1300">
              <a:latin typeface="ＭＳ Ｐゴシック" panose="020B0600070205080204" pitchFamily="50" charset="-128"/>
              <a:ea typeface="ＭＳ Ｐゴシック" panose="020B0600070205080204" pitchFamily="50" charset="-128"/>
            </a:rPr>
            <a:t>令和６年度については、元気なまち生活応援券事業（新型コロナウイルス感染症対応地方創生臨時交付金活用事業）の皆減のため、０．２ポイント減少した。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96520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230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96520</xdr:rowOff>
    </xdr:from>
    <xdr:to>
      <xdr:col>78</xdr:col>
      <xdr:colOff>69850</xdr:colOff>
      <xdr:row>36</xdr:row>
      <xdr:rowOff>111760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268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43180</xdr:rowOff>
    </xdr:from>
    <xdr:to>
      <xdr:col>73</xdr:col>
      <xdr:colOff>180975</xdr:colOff>
      <xdr:row>36</xdr:row>
      <xdr:rowOff>111760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15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43180</xdr:rowOff>
    </xdr:from>
    <xdr:to>
      <xdr:col>69</xdr:col>
      <xdr:colOff>92075</xdr:colOff>
      <xdr:row>36</xdr:row>
      <xdr:rowOff>134620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1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24147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45720</xdr:rowOff>
    </xdr:from>
    <xdr:to>
      <xdr:col>78</xdr:col>
      <xdr:colOff>120650</xdr:colOff>
      <xdr:row>36</xdr:row>
      <xdr:rowOff>147320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132097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0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60960</xdr:rowOff>
    </xdr:from>
    <xdr:to>
      <xdr:col>74</xdr:col>
      <xdr:colOff>31750</xdr:colOff>
      <xdr:row>36</xdr:row>
      <xdr:rowOff>162560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147337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163830</xdr:rowOff>
    </xdr:from>
    <xdr:to>
      <xdr:col>69</xdr:col>
      <xdr:colOff>142875</xdr:colOff>
      <xdr:row>36</xdr:row>
      <xdr:rowOff>93980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78757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83820</xdr:rowOff>
    </xdr:from>
    <xdr:to>
      <xdr:col>65</xdr:col>
      <xdr:colOff>53975</xdr:colOff>
      <xdr:row>37</xdr:row>
      <xdr:rowOff>13970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170197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とほぼ同程度となっているが、借入金の抑制を図らなければならない。勝間田保育園建築本体工事の元金償還が令和８年度から始まる予定だが、旧地域整備事業債や臨時地方道整備事業債が順次償還を終えるので、令和９年度までは公債費は減少していく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77</xdr:row>
      <xdr:rowOff>37846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12062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37846</xdr:rowOff>
    </xdr:from>
    <xdr:to>
      <xdr:col>19</xdr:col>
      <xdr:colOff>187325</xdr:colOff>
      <xdr:row>77</xdr:row>
      <xdr:rowOff>51563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51563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257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83565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257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158496</xdr:rowOff>
    </xdr:from>
    <xdr:to>
      <xdr:col>20</xdr:col>
      <xdr:colOff>38100</xdr:colOff>
      <xdr:row>77</xdr:row>
      <xdr:rowOff>88646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98823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112540</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類似団体平均、県平均とも下回っている。</a:t>
          </a:r>
        </a:p>
        <a:p>
          <a:r>
            <a:rPr kumimoji="1" lang="ja-JP" altLang="en-US" sz="1300">
              <a:latin typeface="ＭＳ Ｐゴシック" panose="020B0600070205080204" pitchFamily="50" charset="-128"/>
              <a:ea typeface="ＭＳ Ｐゴシック" panose="020B0600070205080204" pitchFamily="50" charset="-128"/>
            </a:rPr>
            <a:t>人件費の総額抑制と物件費の削減の具体策を実施し、削減に努める。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129286</xdr:rowOff>
    </xdr:from>
    <xdr:to>
      <xdr:col>82</xdr:col>
      <xdr:colOff>107950</xdr:colOff>
      <xdr:row>74</xdr:row>
      <xdr:rowOff>147574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81658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97282</xdr:rowOff>
    </xdr:from>
    <xdr:to>
      <xdr:col>78</xdr:col>
      <xdr:colOff>69850</xdr:colOff>
      <xdr:row>74</xdr:row>
      <xdr:rowOff>147574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78458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145288</xdr:rowOff>
    </xdr:from>
    <xdr:to>
      <xdr:col>73</xdr:col>
      <xdr:colOff>180975</xdr:colOff>
      <xdr:row>74</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66113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145288</xdr:rowOff>
    </xdr:from>
    <xdr:to>
      <xdr:col>69</xdr:col>
      <xdr:colOff>92075</xdr:colOff>
      <xdr:row>74</xdr:row>
      <xdr:rowOff>62992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661138"/>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78486</xdr:rowOff>
    </xdr:from>
    <xdr:to>
      <xdr:col>82</xdr:col>
      <xdr:colOff>158750</xdr:colOff>
      <xdr:row>75</xdr:row>
      <xdr:rowOff>8636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76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95013</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61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96774</xdr:rowOff>
    </xdr:from>
    <xdr:to>
      <xdr:col>78</xdr:col>
      <xdr:colOff>120650</xdr:colOff>
      <xdr:row>75</xdr:row>
      <xdr:rowOff>26924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78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37101</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552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46482</xdr:rowOff>
    </xdr:from>
    <xdr:to>
      <xdr:col>74</xdr:col>
      <xdr:colOff>31750</xdr:colOff>
      <xdr:row>74</xdr:row>
      <xdr:rowOff>148082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7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158259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50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94488</xdr:rowOff>
    </xdr:from>
    <xdr:to>
      <xdr:col>69</xdr:col>
      <xdr:colOff>142875</xdr:colOff>
      <xdr:row>74</xdr:row>
      <xdr:rowOff>24638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61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34815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37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xdr:rowOff>
    </xdr:from>
    <xdr:to>
      <xdr:col>65</xdr:col>
      <xdr:colOff>53975</xdr:colOff>
      <xdr:row>74</xdr:row>
      <xdr:rowOff>113792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69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123969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4427</xdr:rowOff>
    </xdr:from>
    <xdr:to>
      <xdr:col>29</xdr:col>
      <xdr:colOff>127000</xdr:colOff>
      <xdr:row>18</xdr:row>
      <xdr:rowOff>84259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38152"/>
          <a:ext cx="647700" cy="79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160653</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122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84259</xdr:rowOff>
    </xdr:from>
    <xdr:to>
      <xdr:col>26</xdr:col>
      <xdr:colOff>50800</xdr:colOff>
      <xdr:row>18</xdr:row>
      <xdr:rowOff>108817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17984"/>
          <a:ext cx="698500" cy="24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108817</xdr:rowOff>
    </xdr:from>
    <xdr:to>
      <xdr:col>22</xdr:col>
      <xdr:colOff>114300</xdr:colOff>
      <xdr:row>18</xdr:row>
      <xdr:rowOff>126602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242542"/>
          <a:ext cx="698500" cy="17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126602</xdr:rowOff>
    </xdr:from>
    <xdr:to>
      <xdr:col>18</xdr:col>
      <xdr:colOff>177800</xdr:colOff>
      <xdr:row>18</xdr:row>
      <xdr:rowOff>162755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60327"/>
          <a:ext cx="698500" cy="36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125077</xdr:rowOff>
    </xdr:from>
    <xdr:to>
      <xdr:col>29</xdr:col>
      <xdr:colOff>177800</xdr:colOff>
      <xdr:row>18</xdr:row>
      <xdr:rowOff>55227</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87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141604</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3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33459</xdr:rowOff>
    </xdr:from>
    <xdr:to>
      <xdr:col>26</xdr:col>
      <xdr:colOff>101600</xdr:colOff>
      <xdr:row>18</xdr:row>
      <xdr:rowOff>135059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67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119837</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53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58017</xdr:rowOff>
    </xdr:from>
    <xdr:to>
      <xdr:col>22</xdr:col>
      <xdr:colOff>165100</xdr:colOff>
      <xdr:row>18</xdr:row>
      <xdr:rowOff>159617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91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169794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96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75802</xdr:rowOff>
    </xdr:from>
    <xdr:to>
      <xdr:col>19</xdr:col>
      <xdr:colOff>38100</xdr:colOff>
      <xdr:row>19</xdr:row>
      <xdr:rowOff>5952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09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162179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95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111955</xdr:rowOff>
    </xdr:from>
    <xdr:to>
      <xdr:col>15</xdr:col>
      <xdr:colOff>101600</xdr:colOff>
      <xdr:row>19</xdr:row>
      <xdr:rowOff>42105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45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26882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3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207170</xdr:rowOff>
    </xdr:from>
    <xdr:to>
      <xdr:col>29</xdr:col>
      <xdr:colOff>127000</xdr:colOff>
      <xdr:row>35</xdr:row>
      <xdr:rowOff>60317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474620"/>
          <a:ext cx="647700" cy="196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207170</xdr:rowOff>
    </xdr:from>
    <xdr:to>
      <xdr:col>26</xdr:col>
      <xdr:colOff>50800</xdr:colOff>
      <xdr:row>34</xdr:row>
      <xdr:rowOff>252319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474620"/>
          <a:ext cx="698500" cy="45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230304</xdr:rowOff>
    </xdr:from>
    <xdr:to>
      <xdr:col>22</xdr:col>
      <xdr:colOff>114300</xdr:colOff>
      <xdr:row>34</xdr:row>
      <xdr:rowOff>252319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606800" y="6497754"/>
          <a:ext cx="698500" cy="22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230304</xdr:rowOff>
    </xdr:from>
    <xdr:to>
      <xdr:col>18</xdr:col>
      <xdr:colOff>177800</xdr:colOff>
      <xdr:row>34</xdr:row>
      <xdr:rowOff>241209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497754"/>
          <a:ext cx="698500" cy="10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9517</xdr:rowOff>
    </xdr:from>
    <xdr:to>
      <xdr:col>29</xdr:col>
      <xdr:colOff>177800</xdr:colOff>
      <xdr:row>35</xdr:row>
      <xdr:rowOff>111117</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619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197494</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46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156370</xdr:rowOff>
    </xdr:from>
    <xdr:to>
      <xdr:col>26</xdr:col>
      <xdr:colOff>101600</xdr:colOff>
      <xdr:row>34</xdr:row>
      <xdr:rowOff>257970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423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268147</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192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201519</xdr:rowOff>
    </xdr:from>
    <xdr:to>
      <xdr:col>22</xdr:col>
      <xdr:colOff>165100</xdr:colOff>
      <xdr:row>34</xdr:row>
      <xdr:rowOff>303119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468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313296</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23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179504</xdr:rowOff>
    </xdr:from>
    <xdr:to>
      <xdr:col>19</xdr:col>
      <xdr:colOff>38100</xdr:colOff>
      <xdr:row>34</xdr:row>
      <xdr:rowOff>281104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446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291281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21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190409</xdr:rowOff>
    </xdr:from>
    <xdr:to>
      <xdr:col>15</xdr:col>
      <xdr:colOff>101600</xdr:colOff>
      <xdr:row>34</xdr:row>
      <xdr:rowOff>292009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457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302186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22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10,737
10,605
54.05
7,508,130
6,895,912
467,121
4,415,707
5,768,210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32095</xdr:rowOff>
    </xdr:from>
    <xdr:to>
      <xdr:col>24</xdr:col>
      <xdr:colOff>63500</xdr:colOff>
      <xdr:row>36</xdr:row>
      <xdr:rowOff>3901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32845"/>
          <a:ext cx="838200" cy="1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3901</xdr:rowOff>
    </xdr:from>
    <xdr:to>
      <xdr:col>19</xdr:col>
      <xdr:colOff>177800</xdr:colOff>
      <xdr:row>36</xdr:row>
      <xdr:rowOff>34141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76101"/>
          <a:ext cx="889000" cy="3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34141</xdr:rowOff>
    </xdr:from>
    <xdr:to>
      <xdr:col>15</xdr:col>
      <xdr:colOff>50800</xdr:colOff>
      <xdr:row>36</xdr:row>
      <xdr:rowOff>70402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06341"/>
          <a:ext cx="889000" cy="3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70402</xdr:rowOff>
    </xdr:from>
    <xdr:to>
      <xdr:col>10</xdr:col>
      <xdr:colOff>114300</xdr:colOff>
      <xdr:row>36</xdr:row>
      <xdr:rowOff>143325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42602"/>
          <a:ext cx="8890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152745</xdr:rowOff>
    </xdr:from>
    <xdr:to>
      <xdr:col>24</xdr:col>
      <xdr:colOff>114300</xdr:colOff>
      <xdr:row>35</xdr:row>
      <xdr:rowOff>82895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8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4172</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33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124551</xdr:rowOff>
    </xdr:from>
    <xdr:to>
      <xdr:col>20</xdr:col>
      <xdr:colOff>38100</xdr:colOff>
      <xdr:row>36</xdr:row>
      <xdr:rowOff>54701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2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71228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154791</xdr:rowOff>
    </xdr:from>
    <xdr:to>
      <xdr:col>15</xdr:col>
      <xdr:colOff>101600</xdr:colOff>
      <xdr:row>36</xdr:row>
      <xdr:rowOff>84941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5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101468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93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19602</xdr:rowOff>
    </xdr:from>
    <xdr:to>
      <xdr:col>10</xdr:col>
      <xdr:colOff>165100</xdr:colOff>
      <xdr:row>36</xdr:row>
      <xdr:rowOff>121202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9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137729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6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92525</xdr:rowOff>
    </xdr:from>
    <xdr:to>
      <xdr:col>6</xdr:col>
      <xdr:colOff>38100</xdr:colOff>
      <xdr:row>37</xdr:row>
      <xdr:rowOff>22675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39202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3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69623</xdr:rowOff>
    </xdr:from>
    <xdr:to>
      <xdr:col>24</xdr:col>
      <xdr:colOff>63500</xdr:colOff>
      <xdr:row>57</xdr:row>
      <xdr:rowOff>90498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42273"/>
          <a:ext cx="838200" cy="2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71787</xdr:rowOff>
    </xdr:from>
    <xdr:to>
      <xdr:col>19</xdr:col>
      <xdr:colOff>177800</xdr:colOff>
      <xdr:row>57</xdr:row>
      <xdr:rowOff>90498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844437"/>
          <a:ext cx="889000" cy="1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71787</xdr:rowOff>
    </xdr:from>
    <xdr:to>
      <xdr:col>15</xdr:col>
      <xdr:colOff>50800</xdr:colOff>
      <xdr:row>57</xdr:row>
      <xdr:rowOff>102933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44437"/>
          <a:ext cx="889000" cy="3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102933</xdr:rowOff>
    </xdr:from>
    <xdr:to>
      <xdr:col>10</xdr:col>
      <xdr:colOff>114300</xdr:colOff>
      <xdr:row>57</xdr:row>
      <xdr:rowOff>105254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75583"/>
          <a:ext cx="889000" cy="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18823</xdr:rowOff>
    </xdr:from>
    <xdr:to>
      <xdr:col>24</xdr:col>
      <xdr:colOff>114300</xdr:colOff>
      <xdr:row>57</xdr:row>
      <xdr:rowOff>120423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9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105200</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0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39698</xdr:rowOff>
    </xdr:from>
    <xdr:to>
      <xdr:col>20</xdr:col>
      <xdr:colOff>38100</xdr:colOff>
      <xdr:row>57</xdr:row>
      <xdr:rowOff>141298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1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132425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90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20987</xdr:rowOff>
    </xdr:from>
    <xdr:to>
      <xdr:col>15</xdr:col>
      <xdr:colOff>101600</xdr:colOff>
      <xdr:row>57</xdr:row>
      <xdr:rowOff>122587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113714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88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52133</xdr:rowOff>
    </xdr:from>
    <xdr:to>
      <xdr:col>10</xdr:col>
      <xdr:colOff>165100</xdr:colOff>
      <xdr:row>57</xdr:row>
      <xdr:rowOff>153733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2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144860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1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54454</xdr:rowOff>
    </xdr:from>
    <xdr:to>
      <xdr:col>6</xdr:col>
      <xdr:colOff>38100</xdr:colOff>
      <xdr:row>57</xdr:row>
      <xdr:rowOff>156054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147181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1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101524</xdr:rowOff>
    </xdr:from>
    <xdr:to>
      <xdr:col>24</xdr:col>
      <xdr:colOff>63500</xdr:colOff>
      <xdr:row>78</xdr:row>
      <xdr:rowOff>102685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74624"/>
          <a:ext cx="838200" cy="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91160</xdr:rowOff>
    </xdr:from>
    <xdr:to>
      <xdr:col>19</xdr:col>
      <xdr:colOff>177800</xdr:colOff>
      <xdr:row>78</xdr:row>
      <xdr:rowOff>101524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64260"/>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91160</xdr:rowOff>
    </xdr:from>
    <xdr:to>
      <xdr:col>15</xdr:col>
      <xdr:colOff>50800</xdr:colOff>
      <xdr:row>78</xdr:row>
      <xdr:rowOff>120689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64260"/>
          <a:ext cx="889000" cy="2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120689</xdr:rowOff>
    </xdr:from>
    <xdr:to>
      <xdr:col>10</xdr:col>
      <xdr:colOff>114300</xdr:colOff>
      <xdr:row>78</xdr:row>
      <xdr:rowOff>134308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93789"/>
          <a:ext cx="889000" cy="1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51885</xdr:rowOff>
    </xdr:from>
    <xdr:to>
      <xdr:col>24</xdr:col>
      <xdr:colOff>114300</xdr:colOff>
      <xdr:row>78</xdr:row>
      <xdr:rowOff>153485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2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138262</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3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50724</xdr:rowOff>
    </xdr:from>
    <xdr:to>
      <xdr:col>20</xdr:col>
      <xdr:colOff>38100</xdr:colOff>
      <xdr:row>78</xdr:row>
      <xdr:rowOff>152324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143451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1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40360</xdr:rowOff>
    </xdr:from>
    <xdr:to>
      <xdr:col>15</xdr:col>
      <xdr:colOff>101600</xdr:colOff>
      <xdr:row>78</xdr:row>
      <xdr:rowOff>141960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1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133087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69889</xdr:rowOff>
    </xdr:from>
    <xdr:to>
      <xdr:col>10</xdr:col>
      <xdr:colOff>165100</xdr:colOff>
      <xdr:row>79</xdr:row>
      <xdr:rowOff>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162616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83508</xdr:rowOff>
    </xdr:from>
    <xdr:to>
      <xdr:col>6</xdr:col>
      <xdr:colOff>38100</xdr:colOff>
      <xdr:row>79</xdr:row>
      <xdr:rowOff>13658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4785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145428</xdr:rowOff>
    </xdr:from>
    <xdr:to>
      <xdr:col>24</xdr:col>
      <xdr:colOff>63500</xdr:colOff>
      <xdr:row>95</xdr:row>
      <xdr:rowOff>42532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61728"/>
          <a:ext cx="838200" cy="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42532</xdr:rowOff>
    </xdr:from>
    <xdr:to>
      <xdr:col>19</xdr:col>
      <xdr:colOff>177800</xdr:colOff>
      <xdr:row>95</xdr:row>
      <xdr:rowOff>119698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30282"/>
          <a:ext cx="889000" cy="7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107035</xdr:rowOff>
    </xdr:from>
    <xdr:to>
      <xdr:col>15</xdr:col>
      <xdr:colOff>50800</xdr:colOff>
      <xdr:row>95</xdr:row>
      <xdr:rowOff>119698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223335"/>
          <a:ext cx="889000" cy="18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107035</xdr:rowOff>
    </xdr:from>
    <xdr:to>
      <xdr:col>10</xdr:col>
      <xdr:colOff>114300</xdr:colOff>
      <xdr:row>96</xdr:row>
      <xdr:rowOff>97689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223335"/>
          <a:ext cx="889000" cy="33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94628</xdr:rowOff>
    </xdr:from>
    <xdr:to>
      <xdr:col>24</xdr:col>
      <xdr:colOff>114300</xdr:colOff>
      <xdr:row>95</xdr:row>
      <xdr:rowOff>24778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1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117505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163182</xdr:rowOff>
    </xdr:from>
    <xdr:to>
      <xdr:col>20</xdr:col>
      <xdr:colOff>38100</xdr:colOff>
      <xdr:row>95</xdr:row>
      <xdr:rowOff>93332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109859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05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68898</xdr:rowOff>
    </xdr:from>
    <xdr:to>
      <xdr:col>15</xdr:col>
      <xdr:colOff>101600</xdr:colOff>
      <xdr:row>95</xdr:row>
      <xdr:rowOff>170498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5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15575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13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56235</xdr:rowOff>
    </xdr:from>
    <xdr:to>
      <xdr:col>10</xdr:col>
      <xdr:colOff>165100</xdr:colOff>
      <xdr:row>94</xdr:row>
      <xdr:rowOff>157835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1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2912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594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46889</xdr:rowOff>
    </xdr:from>
    <xdr:to>
      <xdr:col>6</xdr:col>
      <xdr:colOff>38100</xdr:colOff>
      <xdr:row>96</xdr:row>
      <xdr:rowOff>148489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0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165016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91946</xdr:rowOff>
    </xdr:from>
    <xdr:to>
      <xdr:col>55</xdr:col>
      <xdr:colOff>0</xdr:colOff>
      <xdr:row>36</xdr:row>
      <xdr:rowOff>132007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64146"/>
          <a:ext cx="838200" cy="4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89625</xdr:rowOff>
    </xdr:from>
    <xdr:to>
      <xdr:col>50</xdr:col>
      <xdr:colOff>114300</xdr:colOff>
      <xdr:row>36</xdr:row>
      <xdr:rowOff>91946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61825"/>
          <a:ext cx="889000" cy="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89625</xdr:rowOff>
    </xdr:from>
    <xdr:to>
      <xdr:col>45</xdr:col>
      <xdr:colOff>177800</xdr:colOff>
      <xdr:row>36</xdr:row>
      <xdr:rowOff>122540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61825"/>
          <a:ext cx="889000" cy="3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69112</xdr:rowOff>
    </xdr:from>
    <xdr:to>
      <xdr:col>41</xdr:col>
      <xdr:colOff>50800</xdr:colOff>
      <xdr:row>36</xdr:row>
      <xdr:rowOff>122540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898412"/>
          <a:ext cx="889000" cy="39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12676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81207</xdr:rowOff>
    </xdr:from>
    <xdr:to>
      <xdr:col>55</xdr:col>
      <xdr:colOff>50800</xdr:colOff>
      <xdr:row>37</xdr:row>
      <xdr:rowOff>11357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5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59634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3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41146</xdr:rowOff>
    </xdr:from>
    <xdr:to>
      <xdr:col>50</xdr:col>
      <xdr:colOff>165100</xdr:colOff>
      <xdr:row>36</xdr:row>
      <xdr:rowOff>142746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133873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0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38825</xdr:rowOff>
    </xdr:from>
    <xdr:to>
      <xdr:col>46</xdr:col>
      <xdr:colOff>38100</xdr:colOff>
      <xdr:row>36</xdr:row>
      <xdr:rowOff>140425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1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156952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8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71740</xdr:rowOff>
    </xdr:from>
    <xdr:to>
      <xdr:col>41</xdr:col>
      <xdr:colOff>101600</xdr:colOff>
      <xdr:row>37</xdr:row>
      <xdr:rowOff>1890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4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18417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1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18312</xdr:rowOff>
    </xdr:from>
    <xdr:to>
      <xdr:col>36</xdr:col>
      <xdr:colOff>165100</xdr:colOff>
      <xdr:row>34</xdr:row>
      <xdr:rowOff>119912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136439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2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31847</xdr:rowOff>
    </xdr:from>
    <xdr:to>
      <xdr:col>55</xdr:col>
      <xdr:colOff>0</xdr:colOff>
      <xdr:row>58</xdr:row>
      <xdr:rowOff>137597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75947"/>
          <a:ext cx="838200" cy="10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117059</xdr:rowOff>
    </xdr:from>
    <xdr:to>
      <xdr:col>50</xdr:col>
      <xdr:colOff>114300</xdr:colOff>
      <xdr:row>58</xdr:row>
      <xdr:rowOff>137597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61159"/>
          <a:ext cx="889000" cy="2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109835</xdr:rowOff>
    </xdr:from>
    <xdr:to>
      <xdr:col>45</xdr:col>
      <xdr:colOff>177800</xdr:colOff>
      <xdr:row>58</xdr:row>
      <xdr:rowOff>117059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53935"/>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50278</xdr:rowOff>
    </xdr:from>
    <xdr:to>
      <xdr:col>41</xdr:col>
      <xdr:colOff>50800</xdr:colOff>
      <xdr:row>58</xdr:row>
      <xdr:rowOff>109835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94378"/>
          <a:ext cx="889000" cy="5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152497</xdr:rowOff>
    </xdr:from>
    <xdr:to>
      <xdr:col>55</xdr:col>
      <xdr:colOff>50800</xdr:colOff>
      <xdr:row>58</xdr:row>
      <xdr:rowOff>82647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2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130924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86797</xdr:rowOff>
    </xdr:from>
    <xdr:to>
      <xdr:col>50</xdr:col>
      <xdr:colOff>165100</xdr:colOff>
      <xdr:row>59</xdr:row>
      <xdr:rowOff>16947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8074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2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66259</xdr:rowOff>
    </xdr:from>
    <xdr:to>
      <xdr:col>46</xdr:col>
      <xdr:colOff>38100</xdr:colOff>
      <xdr:row>58</xdr:row>
      <xdr:rowOff>167859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1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158986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0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59035</xdr:rowOff>
    </xdr:from>
    <xdr:to>
      <xdr:col>41</xdr:col>
      <xdr:colOff>101600</xdr:colOff>
      <xdr:row>58</xdr:row>
      <xdr:rowOff>160635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0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151762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9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170928</xdr:rowOff>
    </xdr:from>
    <xdr:to>
      <xdr:col>36</xdr:col>
      <xdr:colOff>165100</xdr:colOff>
      <xdr:row>58</xdr:row>
      <xdr:rowOff>101078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4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92205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3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20413</xdr:rowOff>
    </xdr:from>
    <xdr:to>
      <xdr:col>55</xdr:col>
      <xdr:colOff>0</xdr:colOff>
      <xdr:row>78</xdr:row>
      <xdr:rowOff>128105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93513"/>
          <a:ext cx="838200" cy="10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128105</xdr:rowOff>
    </xdr:from>
    <xdr:to>
      <xdr:col>50</xdr:col>
      <xdr:colOff>114300</xdr:colOff>
      <xdr:row>78</xdr:row>
      <xdr:rowOff>138492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01205"/>
          <a:ext cx="889000" cy="1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128020</xdr:rowOff>
    </xdr:from>
    <xdr:to>
      <xdr:col>45</xdr:col>
      <xdr:colOff>177800</xdr:colOff>
      <xdr:row>78</xdr:row>
      <xdr:rowOff>138492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01120"/>
          <a:ext cx="889000" cy="1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128020</xdr:rowOff>
    </xdr:from>
    <xdr:to>
      <xdr:col>41</xdr:col>
      <xdr:colOff>50800</xdr:colOff>
      <xdr:row>78</xdr:row>
      <xdr:rowOff>137002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01120"/>
          <a:ext cx="889000" cy="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141063</xdr:rowOff>
    </xdr:from>
    <xdr:to>
      <xdr:col>55</xdr:col>
      <xdr:colOff>50800</xdr:colOff>
      <xdr:row>78</xdr:row>
      <xdr:rowOff>71213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4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100440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3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77305</xdr:rowOff>
    </xdr:from>
    <xdr:to>
      <xdr:col>50</xdr:col>
      <xdr:colOff>165100</xdr:colOff>
      <xdr:row>79</xdr:row>
      <xdr:rowOff>7455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170032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4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87692</xdr:rowOff>
    </xdr:from>
    <xdr:to>
      <xdr:col>46</xdr:col>
      <xdr:colOff>38100</xdr:colOff>
      <xdr:row>79</xdr:row>
      <xdr:rowOff>17842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6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8969</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55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77220</xdr:rowOff>
    </xdr:from>
    <xdr:to>
      <xdr:col>41</xdr:col>
      <xdr:colOff>101600</xdr:colOff>
      <xdr:row>79</xdr:row>
      <xdr:rowOff>7370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169947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4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86202</xdr:rowOff>
    </xdr:from>
    <xdr:to>
      <xdr:col>36</xdr:col>
      <xdr:colOff>165100</xdr:colOff>
      <xdr:row>79</xdr:row>
      <xdr:rowOff>16352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7479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5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125124</xdr:rowOff>
    </xdr:from>
    <xdr:to>
      <xdr:col>55</xdr:col>
      <xdr:colOff>0</xdr:colOff>
      <xdr:row>97</xdr:row>
      <xdr:rowOff>165683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55774"/>
          <a:ext cx="838200" cy="4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92632</xdr:rowOff>
    </xdr:from>
    <xdr:to>
      <xdr:col>50</xdr:col>
      <xdr:colOff>114300</xdr:colOff>
      <xdr:row>97</xdr:row>
      <xdr:rowOff>165683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23282"/>
          <a:ext cx="889000" cy="7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92632</xdr:rowOff>
    </xdr:from>
    <xdr:to>
      <xdr:col>45</xdr:col>
      <xdr:colOff>177800</xdr:colOff>
      <xdr:row>97</xdr:row>
      <xdr:rowOff>106347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2328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112063</xdr:rowOff>
    </xdr:from>
    <xdr:to>
      <xdr:col>41</xdr:col>
      <xdr:colOff>50800</xdr:colOff>
      <xdr:row>97</xdr:row>
      <xdr:rowOff>106347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71263"/>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74324</xdr:rowOff>
    </xdr:from>
    <xdr:to>
      <xdr:col>55</xdr:col>
      <xdr:colOff>50800</xdr:colOff>
      <xdr:row>98</xdr:row>
      <xdr:rowOff>4474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0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52751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114883</xdr:rowOff>
    </xdr:from>
    <xdr:to>
      <xdr:col>50</xdr:col>
      <xdr:colOff>165100</xdr:colOff>
      <xdr:row>98</xdr:row>
      <xdr:rowOff>45033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4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36160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3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41832</xdr:rowOff>
    </xdr:from>
    <xdr:to>
      <xdr:col>46</xdr:col>
      <xdr:colOff>38100</xdr:colOff>
      <xdr:row>97</xdr:row>
      <xdr:rowOff>143432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134559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6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55547</xdr:rowOff>
    </xdr:from>
    <xdr:to>
      <xdr:col>41</xdr:col>
      <xdr:colOff>101600</xdr:colOff>
      <xdr:row>97</xdr:row>
      <xdr:rowOff>157147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8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148274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7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61263</xdr:rowOff>
    </xdr:from>
    <xdr:to>
      <xdr:col>36</xdr:col>
      <xdr:colOff>165100</xdr:colOff>
      <xdr:row>96</xdr:row>
      <xdr:rowOff>162863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2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7940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9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16433</xdr:rowOff>
    </xdr:from>
    <xdr:to>
      <xdr:col>85</xdr:col>
      <xdr:colOff>127000</xdr:colOff>
      <xdr:row>38</xdr:row>
      <xdr:rowOff>20359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31533"/>
          <a:ext cx="838200" cy="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16433</xdr:rowOff>
    </xdr:from>
    <xdr:to>
      <xdr:col>81</xdr:col>
      <xdr:colOff>50800</xdr:colOff>
      <xdr:row>38</xdr:row>
      <xdr:rowOff>25000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31533"/>
          <a:ext cx="8890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21486</xdr:rowOff>
    </xdr:from>
    <xdr:to>
      <xdr:col>76</xdr:col>
      <xdr:colOff>114300</xdr:colOff>
      <xdr:row>38</xdr:row>
      <xdr:rowOff>25000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36586"/>
          <a:ext cx="889000" cy="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21486</xdr:rowOff>
    </xdr:from>
    <xdr:to>
      <xdr:col>71</xdr:col>
      <xdr:colOff>177800</xdr:colOff>
      <xdr:row>38</xdr:row>
      <xdr:rowOff>25378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536586"/>
          <a:ext cx="889000" cy="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141009</xdr:rowOff>
    </xdr:from>
    <xdr:to>
      <xdr:col>85</xdr:col>
      <xdr:colOff>177800</xdr:colOff>
      <xdr:row>38</xdr:row>
      <xdr:rowOff>71159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137083</xdr:rowOff>
    </xdr:from>
    <xdr:to>
      <xdr:col>81</xdr:col>
      <xdr:colOff>101600</xdr:colOff>
      <xdr:row>38</xdr:row>
      <xdr:rowOff>67233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58360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57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145650</xdr:rowOff>
    </xdr:from>
    <xdr:to>
      <xdr:col>76</xdr:col>
      <xdr:colOff>165100</xdr:colOff>
      <xdr:row>38</xdr:row>
      <xdr:rowOff>75800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38</xdr:row>
      <xdr:rowOff>66927</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35333" y="658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142135</xdr:rowOff>
    </xdr:from>
    <xdr:to>
      <xdr:col>72</xdr:col>
      <xdr:colOff>38100</xdr:colOff>
      <xdr:row>38</xdr:row>
      <xdr:rowOff>72286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5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63413</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578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146027</xdr:rowOff>
    </xdr:from>
    <xdr:to>
      <xdr:col>67</xdr:col>
      <xdr:colOff>101600</xdr:colOff>
      <xdr:row>38</xdr:row>
      <xdr:rowOff>76177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582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38278</xdr:rowOff>
    </xdr:from>
    <xdr:to>
      <xdr:col>85</xdr:col>
      <xdr:colOff>127000</xdr:colOff>
      <xdr:row>77</xdr:row>
      <xdr:rowOff>133641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239928"/>
          <a:ext cx="838200" cy="9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27051</xdr:rowOff>
    </xdr:from>
    <xdr:to>
      <xdr:col>81</xdr:col>
      <xdr:colOff>50800</xdr:colOff>
      <xdr:row>77</xdr:row>
      <xdr:rowOff>38278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228701"/>
          <a:ext cx="889000" cy="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27051</xdr:rowOff>
    </xdr:from>
    <xdr:to>
      <xdr:col>76</xdr:col>
      <xdr:colOff>114300</xdr:colOff>
      <xdr:row>77</xdr:row>
      <xdr:rowOff>33680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2870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33680</xdr:rowOff>
    </xdr:from>
    <xdr:to>
      <xdr:col>71</xdr:col>
      <xdr:colOff>177800</xdr:colOff>
      <xdr:row>77</xdr:row>
      <xdr:rowOff>39712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3533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82841</xdr:rowOff>
    </xdr:from>
    <xdr:to>
      <xdr:col>85</xdr:col>
      <xdr:colOff>177800</xdr:colOff>
      <xdr:row>78</xdr:row>
      <xdr:rowOff>12991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61268</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6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158928</xdr:rowOff>
    </xdr:from>
    <xdr:to>
      <xdr:col>81</xdr:col>
      <xdr:colOff>101600</xdr:colOff>
      <xdr:row>77</xdr:row>
      <xdr:rowOff>89078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8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80205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147701</xdr:rowOff>
    </xdr:from>
    <xdr:to>
      <xdr:col>76</xdr:col>
      <xdr:colOff>165100</xdr:colOff>
      <xdr:row>77</xdr:row>
      <xdr:rowOff>77851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68978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154330</xdr:rowOff>
    </xdr:from>
    <xdr:to>
      <xdr:col>72</xdr:col>
      <xdr:colOff>38100</xdr:colOff>
      <xdr:row>77</xdr:row>
      <xdr:rowOff>84480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75607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7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160362</xdr:rowOff>
    </xdr:from>
    <xdr:to>
      <xdr:col>67</xdr:col>
      <xdr:colOff>101600</xdr:colOff>
      <xdr:row>77</xdr:row>
      <xdr:rowOff>90512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9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81639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8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37646</xdr:rowOff>
    </xdr:from>
    <xdr:to>
      <xdr:col>85</xdr:col>
      <xdr:colOff>127000</xdr:colOff>
      <xdr:row>98</xdr:row>
      <xdr:rowOff>155671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39746"/>
          <a:ext cx="838200" cy="1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15799</xdr:rowOff>
    </xdr:from>
    <xdr:to>
      <xdr:col>81</xdr:col>
      <xdr:colOff>50800</xdr:colOff>
      <xdr:row>98</xdr:row>
      <xdr:rowOff>155671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17899"/>
          <a:ext cx="889000" cy="13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63607</xdr:rowOff>
    </xdr:from>
    <xdr:to>
      <xdr:col>76</xdr:col>
      <xdr:colOff>114300</xdr:colOff>
      <xdr:row>98</xdr:row>
      <xdr:rowOff>15799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94257"/>
          <a:ext cx="889000" cy="12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63607</xdr:rowOff>
    </xdr:from>
    <xdr:to>
      <xdr:col>71</xdr:col>
      <xdr:colOff>177800</xdr:colOff>
      <xdr:row>97</xdr:row>
      <xdr:rowOff>162247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94257"/>
          <a:ext cx="889000" cy="9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158296</xdr:rowOff>
    </xdr:from>
    <xdr:to>
      <xdr:col>85</xdr:col>
      <xdr:colOff>177800</xdr:colOff>
      <xdr:row>98</xdr:row>
      <xdr:rowOff>88446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8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136723</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104871</xdr:rowOff>
    </xdr:from>
    <xdr:to>
      <xdr:col>81</xdr:col>
      <xdr:colOff>101600</xdr:colOff>
      <xdr:row>99</xdr:row>
      <xdr:rowOff>35021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90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26148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9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136449</xdr:rowOff>
    </xdr:from>
    <xdr:to>
      <xdr:col>76</xdr:col>
      <xdr:colOff>165100</xdr:colOff>
      <xdr:row>98</xdr:row>
      <xdr:rowOff>66599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57726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12807</xdr:rowOff>
    </xdr:from>
    <xdr:to>
      <xdr:col>72</xdr:col>
      <xdr:colOff>38100</xdr:colOff>
      <xdr:row>97</xdr:row>
      <xdr:rowOff>114407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105534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111447</xdr:rowOff>
    </xdr:from>
    <xdr:to>
      <xdr:col>67</xdr:col>
      <xdr:colOff>101600</xdr:colOff>
      <xdr:row>98</xdr:row>
      <xdr:rowOff>41597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4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32724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3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24188</xdr:rowOff>
    </xdr:from>
    <xdr:to>
      <xdr:col>116</xdr:col>
      <xdr:colOff>63500</xdr:colOff>
      <xdr:row>38</xdr:row>
      <xdr:rowOff>88905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539288"/>
          <a:ext cx="838200" cy="6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88905</xdr:rowOff>
    </xdr:from>
    <xdr:to>
      <xdr:col>111</xdr:col>
      <xdr:colOff>177800</xdr:colOff>
      <xdr:row>38</xdr:row>
      <xdr:rowOff>93363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604005"/>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93363</xdr:rowOff>
    </xdr:from>
    <xdr:to>
      <xdr:col>107</xdr:col>
      <xdr:colOff>50800</xdr:colOff>
      <xdr:row>38</xdr:row>
      <xdr:rowOff>99421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08463"/>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96997</xdr:rowOff>
    </xdr:from>
    <xdr:to>
      <xdr:col>102</xdr:col>
      <xdr:colOff>114300</xdr:colOff>
      <xdr:row>38</xdr:row>
      <xdr:rowOff>99421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12097"/>
          <a:ext cx="889000" cy="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144838</xdr:rowOff>
    </xdr:from>
    <xdr:to>
      <xdr:col>116</xdr:col>
      <xdr:colOff>114300</xdr:colOff>
      <xdr:row>38</xdr:row>
      <xdr:rowOff>74988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77888</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21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38105</xdr:rowOff>
    </xdr:from>
    <xdr:to>
      <xdr:col>112</xdr:col>
      <xdr:colOff>38100</xdr:colOff>
      <xdr:row>38</xdr:row>
      <xdr:rowOff>139705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130832</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64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42563</xdr:rowOff>
    </xdr:from>
    <xdr:to>
      <xdr:col>107</xdr:col>
      <xdr:colOff>101600</xdr:colOff>
      <xdr:row>38</xdr:row>
      <xdr:rowOff>144163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5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135290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5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48621</xdr:rowOff>
    </xdr:from>
    <xdr:to>
      <xdr:col>102</xdr:col>
      <xdr:colOff>165100</xdr:colOff>
      <xdr:row>38</xdr:row>
      <xdr:rowOff>150221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6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141348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65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46197</xdr:rowOff>
    </xdr:from>
    <xdr:to>
      <xdr:col>98</xdr:col>
      <xdr:colOff>38100</xdr:colOff>
      <xdr:row>38</xdr:row>
      <xdr:rowOff>147797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6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138924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65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24943</xdr:rowOff>
    </xdr:from>
    <xdr:to>
      <xdr:col>116</xdr:col>
      <xdr:colOff>63500</xdr:colOff>
      <xdr:row>59</xdr:row>
      <xdr:rowOff>25095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40493"/>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25095</xdr:rowOff>
    </xdr:from>
    <xdr:to>
      <xdr:col>111</xdr:col>
      <xdr:colOff>177800</xdr:colOff>
      <xdr:row>59</xdr:row>
      <xdr:rowOff>25247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4064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25247</xdr:rowOff>
    </xdr:from>
    <xdr:to>
      <xdr:col>107</xdr:col>
      <xdr:colOff>50800</xdr:colOff>
      <xdr:row>59</xdr:row>
      <xdr:rowOff>25362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40797"/>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25362</xdr:rowOff>
    </xdr:from>
    <xdr:to>
      <xdr:col>102</xdr:col>
      <xdr:colOff>114300</xdr:colOff>
      <xdr:row>59</xdr:row>
      <xdr:rowOff>25591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4091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145593</xdr:rowOff>
    </xdr:from>
    <xdr:to>
      <xdr:col>116</xdr:col>
      <xdr:colOff>114300</xdr:colOff>
      <xdr:row>59</xdr:row>
      <xdr:rowOff>75743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60520</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04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145745</xdr:rowOff>
    </xdr:from>
    <xdr:to>
      <xdr:col>112</xdr:col>
      <xdr:colOff>38100</xdr:colOff>
      <xdr:row>59</xdr:row>
      <xdr:rowOff>75895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67022</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82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145897</xdr:rowOff>
    </xdr:from>
    <xdr:to>
      <xdr:col>107</xdr:col>
      <xdr:colOff>101600</xdr:colOff>
      <xdr:row>59</xdr:row>
      <xdr:rowOff>76047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8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67174</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8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146012</xdr:rowOff>
    </xdr:from>
    <xdr:to>
      <xdr:col>102</xdr:col>
      <xdr:colOff>165100</xdr:colOff>
      <xdr:row>59</xdr:row>
      <xdr:rowOff>76162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9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67289</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8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146241</xdr:rowOff>
    </xdr:from>
    <xdr:to>
      <xdr:col>98</xdr:col>
      <xdr:colOff>38100</xdr:colOff>
      <xdr:row>59</xdr:row>
      <xdr:rowOff>76391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67518</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83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64582</xdr:rowOff>
    </xdr:from>
    <xdr:to>
      <xdr:col>116</xdr:col>
      <xdr:colOff>63500</xdr:colOff>
      <xdr:row>75</xdr:row>
      <xdr:rowOff>106804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923332"/>
          <a:ext cx="838200" cy="4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106804</xdr:rowOff>
    </xdr:from>
    <xdr:to>
      <xdr:col>111</xdr:col>
      <xdr:colOff>177800</xdr:colOff>
      <xdr:row>75</xdr:row>
      <xdr:rowOff>122052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965554"/>
          <a:ext cx="889000" cy="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115583</xdr:rowOff>
    </xdr:from>
    <xdr:to>
      <xdr:col>107</xdr:col>
      <xdr:colOff>50800</xdr:colOff>
      <xdr:row>75</xdr:row>
      <xdr:rowOff>122052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974333"/>
          <a:ext cx="889000" cy="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115583</xdr:rowOff>
    </xdr:from>
    <xdr:to>
      <xdr:col>102</xdr:col>
      <xdr:colOff>114300</xdr:colOff>
      <xdr:row>75</xdr:row>
      <xdr:rowOff>129413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974333"/>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13782</xdr:rowOff>
    </xdr:from>
    <xdr:to>
      <xdr:col>116</xdr:col>
      <xdr:colOff>114300</xdr:colOff>
      <xdr:row>75</xdr:row>
      <xdr:rowOff>115382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7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163659</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5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56004</xdr:rowOff>
    </xdr:from>
    <xdr:to>
      <xdr:col>112</xdr:col>
      <xdr:colOff>38100</xdr:colOff>
      <xdr:row>75</xdr:row>
      <xdr:rowOff>157604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91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148731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00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71252</xdr:rowOff>
    </xdr:from>
    <xdr:to>
      <xdr:col>107</xdr:col>
      <xdr:colOff>101600</xdr:colOff>
      <xdr:row>76</xdr:row>
      <xdr:rowOff>1401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9300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163978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02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64783</xdr:rowOff>
    </xdr:from>
    <xdr:to>
      <xdr:col>102</xdr:col>
      <xdr:colOff>165100</xdr:colOff>
      <xdr:row>75</xdr:row>
      <xdr:rowOff>166384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9235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157509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0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78613</xdr:rowOff>
    </xdr:from>
    <xdr:to>
      <xdr:col>98</xdr:col>
      <xdr:colOff>38100</xdr:colOff>
      <xdr:row>76</xdr:row>
      <xdr:rowOff>8762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373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171339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0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令和６年度の住民一人当たりの歳出額は６４２，２５７円で前年度に比べて８０，９４６円、全前年度に比べて５６，０８０円増加している。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１２９，１３５円となっており、会計年度任用職員の人件費の伸びが大きく類似団体平均を上回っている。今後も非常勤職員を含めた採用数のバランスを考慮し、人件費の抑制に努め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普通建設事業費は、住民一人当たり９６，６１６円となっており前年度に比べて５５，５１２円増加した。これは、勝間田保育園の新築工事が主な要因である。</a:t>
          </a:r>
        </a:p>
        <a:p>
          <a:r>
            <a:rPr kumimoji="1" lang="ja-JP" altLang="en-US" sz="1300">
              <a:latin typeface="ＭＳ Ｐゴシック" panose="020B0600070205080204" pitchFamily="50" charset="-128"/>
              <a:ea typeface="ＭＳ Ｐゴシック" panose="020B0600070205080204" pitchFamily="50" charset="-128"/>
            </a:rPr>
            <a:t>これまで整備を行ってきた公共施設やインフラの老朽化が課題となっており、公共施設等総合管理計画により取り組むことが必要と考える。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10,737
10,605
54.05
7,508,130
6,895,912
467,121
4,415,707
5,768,210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22352</xdr:rowOff>
    </xdr:from>
    <xdr:to>
      <xdr:col>24</xdr:col>
      <xdr:colOff>63500</xdr:colOff>
      <xdr:row>36</xdr:row>
      <xdr:rowOff>27115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94552"/>
          <a:ext cx="8382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22352</xdr:rowOff>
    </xdr:from>
    <xdr:to>
      <xdr:col>19</xdr:col>
      <xdr:colOff>177800</xdr:colOff>
      <xdr:row>36</xdr:row>
      <xdr:rowOff>51498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4552"/>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161036</xdr:rowOff>
    </xdr:from>
    <xdr:to>
      <xdr:col>15</xdr:col>
      <xdr:colOff>50800</xdr:colOff>
      <xdr:row>36</xdr:row>
      <xdr:rowOff>51498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1786"/>
          <a:ext cx="889000" cy="6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161036</xdr:rowOff>
    </xdr:from>
    <xdr:to>
      <xdr:col>10</xdr:col>
      <xdr:colOff>114300</xdr:colOff>
      <xdr:row>36</xdr:row>
      <xdr:rowOff>19685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61786"/>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147765</xdr:rowOff>
    </xdr:from>
    <xdr:to>
      <xdr:col>24</xdr:col>
      <xdr:colOff>114300</xdr:colOff>
      <xdr:row>36</xdr:row>
      <xdr:rowOff>77915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126192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143002</xdr:rowOff>
    </xdr:from>
    <xdr:to>
      <xdr:col>20</xdr:col>
      <xdr:colOff>38100</xdr:colOff>
      <xdr:row>36</xdr:row>
      <xdr:rowOff>73152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64279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698</xdr:rowOff>
    </xdr:from>
    <xdr:to>
      <xdr:col>15</xdr:col>
      <xdr:colOff>101600</xdr:colOff>
      <xdr:row>36</xdr:row>
      <xdr:rowOff>102298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93425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110236</xdr:rowOff>
    </xdr:from>
    <xdr:to>
      <xdr:col>10</xdr:col>
      <xdr:colOff>165100</xdr:colOff>
      <xdr:row>36</xdr:row>
      <xdr:rowOff>40386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56913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140335</xdr:rowOff>
    </xdr:from>
    <xdr:to>
      <xdr:col>6</xdr:col>
      <xdr:colOff>38100</xdr:colOff>
      <xdr:row>36</xdr:row>
      <xdr:rowOff>70485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87012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1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1832</xdr:rowOff>
    </xdr:from>
    <xdr:to>
      <xdr:col>24</xdr:col>
      <xdr:colOff>63500</xdr:colOff>
      <xdr:row>58</xdr:row>
      <xdr:rowOff>73406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45932"/>
          <a:ext cx="838200" cy="7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169676</xdr:rowOff>
    </xdr:from>
    <xdr:to>
      <xdr:col>19</xdr:col>
      <xdr:colOff>177800</xdr:colOff>
      <xdr:row>58</xdr:row>
      <xdr:rowOff>73406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42326"/>
          <a:ext cx="889000" cy="7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133665</xdr:rowOff>
    </xdr:from>
    <xdr:to>
      <xdr:col>15</xdr:col>
      <xdr:colOff>50800</xdr:colOff>
      <xdr:row>57</xdr:row>
      <xdr:rowOff>169676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06315"/>
          <a:ext cx="889000" cy="3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152841</xdr:rowOff>
    </xdr:from>
    <xdr:to>
      <xdr:col>10</xdr:col>
      <xdr:colOff>114300</xdr:colOff>
      <xdr:row>57</xdr:row>
      <xdr:rowOff>133665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82591"/>
          <a:ext cx="889000" cy="32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122482</xdr:rowOff>
    </xdr:from>
    <xdr:to>
      <xdr:col>24</xdr:col>
      <xdr:colOff>114300</xdr:colOff>
      <xdr:row>58</xdr:row>
      <xdr:rowOff>52632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9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37409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22606</xdr:rowOff>
    </xdr:from>
    <xdr:to>
      <xdr:col>20</xdr:col>
      <xdr:colOff>38100</xdr:colOff>
      <xdr:row>58</xdr:row>
      <xdr:rowOff>124206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6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115333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5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118876</xdr:rowOff>
    </xdr:from>
    <xdr:to>
      <xdr:col>15</xdr:col>
      <xdr:colOff>101600</xdr:colOff>
      <xdr:row>58</xdr:row>
      <xdr:rowOff>49026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40153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8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82865</xdr:rowOff>
    </xdr:from>
    <xdr:to>
      <xdr:col>10</xdr:col>
      <xdr:colOff>165100</xdr:colOff>
      <xdr:row>58</xdr:row>
      <xdr:rowOff>13015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4142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4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102041</xdr:rowOff>
    </xdr:from>
    <xdr:to>
      <xdr:col>6</xdr:col>
      <xdr:colOff>38100</xdr:colOff>
      <xdr:row>56</xdr:row>
      <xdr:rowOff>32191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3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23318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24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73699</xdr:rowOff>
    </xdr:from>
    <xdr:to>
      <xdr:col>24</xdr:col>
      <xdr:colOff>63500</xdr:colOff>
      <xdr:row>76</xdr:row>
      <xdr:rowOff>134223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89549"/>
          <a:ext cx="838200" cy="57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17099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7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134223</xdr:rowOff>
    </xdr:from>
    <xdr:to>
      <xdr:col>19</xdr:col>
      <xdr:colOff>177800</xdr:colOff>
      <xdr:row>77</xdr:row>
      <xdr:rowOff>45681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64423"/>
          <a:ext cx="889000" cy="8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87690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76670</xdr:rowOff>
    </xdr:from>
    <xdr:to>
      <xdr:col>15</xdr:col>
      <xdr:colOff>50800</xdr:colOff>
      <xdr:row>77</xdr:row>
      <xdr:rowOff>45681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06870"/>
          <a:ext cx="889000" cy="14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35341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76670</xdr:rowOff>
    </xdr:from>
    <xdr:to>
      <xdr:col>10</xdr:col>
      <xdr:colOff>114300</xdr:colOff>
      <xdr:row>78</xdr:row>
      <xdr:rowOff>73625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06870"/>
          <a:ext cx="889000" cy="33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165653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3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22899</xdr:rowOff>
    </xdr:from>
    <xdr:to>
      <xdr:col>24</xdr:col>
      <xdr:colOff>114300</xdr:colOff>
      <xdr:row>73</xdr:row>
      <xdr:rowOff>124499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45776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90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83423</xdr:rowOff>
    </xdr:from>
    <xdr:to>
      <xdr:col>20</xdr:col>
      <xdr:colOff>38100</xdr:colOff>
      <xdr:row>77</xdr:row>
      <xdr:rowOff>13573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1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30100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8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166331</xdr:rowOff>
    </xdr:from>
    <xdr:to>
      <xdr:col>15</xdr:col>
      <xdr:colOff>101600</xdr:colOff>
      <xdr:row>77</xdr:row>
      <xdr:rowOff>96481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113008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7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25870</xdr:rowOff>
    </xdr:from>
    <xdr:to>
      <xdr:col>10</xdr:col>
      <xdr:colOff>165100</xdr:colOff>
      <xdr:row>76</xdr:row>
      <xdr:rowOff>127470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143998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3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22825</xdr:rowOff>
    </xdr:from>
    <xdr:to>
      <xdr:col>6</xdr:col>
      <xdr:colOff>38100</xdr:colOff>
      <xdr:row>78</xdr:row>
      <xdr:rowOff>124425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140952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168318</xdr:rowOff>
    </xdr:from>
    <xdr:to>
      <xdr:col>24</xdr:col>
      <xdr:colOff>63500</xdr:colOff>
      <xdr:row>98</xdr:row>
      <xdr:rowOff>5979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98968"/>
          <a:ext cx="8382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109818</xdr:rowOff>
    </xdr:from>
    <xdr:to>
      <xdr:col>19</xdr:col>
      <xdr:colOff>177800</xdr:colOff>
      <xdr:row>98</xdr:row>
      <xdr:rowOff>5979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40468"/>
          <a:ext cx="889000" cy="6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109818</xdr:rowOff>
    </xdr:from>
    <xdr:to>
      <xdr:col>15</xdr:col>
      <xdr:colOff>50800</xdr:colOff>
      <xdr:row>97</xdr:row>
      <xdr:rowOff>150302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40468"/>
          <a:ext cx="889000" cy="4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150302</xdr:rowOff>
    </xdr:from>
    <xdr:to>
      <xdr:col>10</xdr:col>
      <xdr:colOff>114300</xdr:colOff>
      <xdr:row>98</xdr:row>
      <xdr:rowOff>139221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80952"/>
          <a:ext cx="889000" cy="16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117518</xdr:rowOff>
    </xdr:from>
    <xdr:to>
      <xdr:col>24</xdr:col>
      <xdr:colOff>114300</xdr:colOff>
      <xdr:row>98</xdr:row>
      <xdr:rowOff>47668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95945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126629</xdr:rowOff>
    </xdr:from>
    <xdr:to>
      <xdr:col>20</xdr:col>
      <xdr:colOff>38100</xdr:colOff>
      <xdr:row>98</xdr:row>
      <xdr:rowOff>56779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5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47906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5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59018</xdr:rowOff>
    </xdr:from>
    <xdr:to>
      <xdr:col>15</xdr:col>
      <xdr:colOff>101600</xdr:colOff>
      <xdr:row>97</xdr:row>
      <xdr:rowOff>160618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151745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8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99502</xdr:rowOff>
    </xdr:from>
    <xdr:to>
      <xdr:col>10</xdr:col>
      <xdr:colOff>165100</xdr:colOff>
      <xdr:row>98</xdr:row>
      <xdr:rowOff>29652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3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20779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2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88421</xdr:rowOff>
    </xdr:from>
    <xdr:to>
      <xdr:col>6</xdr:col>
      <xdr:colOff>38100</xdr:colOff>
      <xdr:row>99</xdr:row>
      <xdr:rowOff>18571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9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9698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8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20828</xdr:rowOff>
    </xdr:from>
    <xdr:to>
      <xdr:col>55</xdr:col>
      <xdr:colOff>0</xdr:colOff>
      <xdr:row>38</xdr:row>
      <xdr:rowOff>22352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3592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22352</xdr:rowOff>
    </xdr:from>
    <xdr:to>
      <xdr:col>50</xdr:col>
      <xdr:colOff>114300</xdr:colOff>
      <xdr:row>38</xdr:row>
      <xdr:rowOff>23876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374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23876</xdr:rowOff>
    </xdr:from>
    <xdr:to>
      <xdr:col>45</xdr:col>
      <xdr:colOff>177800</xdr:colOff>
      <xdr:row>38</xdr:row>
      <xdr:rowOff>25019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3897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25019</xdr:rowOff>
    </xdr:from>
    <xdr:to>
      <xdr:col>41</xdr:col>
      <xdr:colOff>50800</xdr:colOff>
      <xdr:row>38</xdr:row>
      <xdr:rowOff>27305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4011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141478</xdr:rowOff>
    </xdr:from>
    <xdr:to>
      <xdr:col>55</xdr:col>
      <xdr:colOff>50800</xdr:colOff>
      <xdr:row>38</xdr:row>
      <xdr:rowOff>71628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164355</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36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143002</xdr:rowOff>
    </xdr:from>
    <xdr:to>
      <xdr:col>50</xdr:col>
      <xdr:colOff>165100</xdr:colOff>
      <xdr:row>38</xdr:row>
      <xdr:rowOff>73152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8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64279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144526</xdr:rowOff>
    </xdr:from>
    <xdr:to>
      <xdr:col>46</xdr:col>
      <xdr:colOff>38100</xdr:colOff>
      <xdr:row>38</xdr:row>
      <xdr:rowOff>74676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91203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263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145669</xdr:rowOff>
    </xdr:from>
    <xdr:to>
      <xdr:col>41</xdr:col>
      <xdr:colOff>101600</xdr:colOff>
      <xdr:row>38</xdr:row>
      <xdr:rowOff>75819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92346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264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147955</xdr:rowOff>
    </xdr:from>
    <xdr:to>
      <xdr:col>36</xdr:col>
      <xdr:colOff>165100</xdr:colOff>
      <xdr:row>38</xdr:row>
      <xdr:rowOff>78105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69232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8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19128</xdr:rowOff>
    </xdr:from>
    <xdr:to>
      <xdr:col>55</xdr:col>
      <xdr:colOff>0</xdr:colOff>
      <xdr:row>58</xdr:row>
      <xdr:rowOff>33909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63228"/>
          <a:ext cx="838200" cy="1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13805</xdr:rowOff>
    </xdr:from>
    <xdr:to>
      <xdr:col>50</xdr:col>
      <xdr:colOff>114300</xdr:colOff>
      <xdr:row>58</xdr:row>
      <xdr:rowOff>33909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57905"/>
          <a:ext cx="889000" cy="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12690</xdr:rowOff>
    </xdr:from>
    <xdr:to>
      <xdr:col>45</xdr:col>
      <xdr:colOff>177800</xdr:colOff>
      <xdr:row>58</xdr:row>
      <xdr:rowOff>13805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56790"/>
          <a:ext cx="889000" cy="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12690</xdr:rowOff>
    </xdr:from>
    <xdr:to>
      <xdr:col>41</xdr:col>
      <xdr:colOff>50800</xdr:colOff>
      <xdr:row>58</xdr:row>
      <xdr:rowOff>53060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56790"/>
          <a:ext cx="889000" cy="4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139778</xdr:rowOff>
    </xdr:from>
    <xdr:to>
      <xdr:col>55</xdr:col>
      <xdr:colOff>50800</xdr:colOff>
      <xdr:row>58</xdr:row>
      <xdr:rowOff>69928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1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54705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2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154559</xdr:rowOff>
    </xdr:from>
    <xdr:to>
      <xdr:col>50</xdr:col>
      <xdr:colOff>165100</xdr:colOff>
      <xdr:row>58</xdr:row>
      <xdr:rowOff>84709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2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75836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1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134455</xdr:rowOff>
    </xdr:from>
    <xdr:to>
      <xdr:col>46</xdr:col>
      <xdr:colOff>38100</xdr:colOff>
      <xdr:row>58</xdr:row>
      <xdr:rowOff>64605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55732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133340</xdr:rowOff>
    </xdr:from>
    <xdr:to>
      <xdr:col>41</xdr:col>
      <xdr:colOff>101600</xdr:colOff>
      <xdr:row>58</xdr:row>
      <xdr:rowOff>63490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54617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2260</xdr:rowOff>
    </xdr:from>
    <xdr:to>
      <xdr:col>36</xdr:col>
      <xdr:colOff>165100</xdr:colOff>
      <xdr:row>58</xdr:row>
      <xdr:rowOff>103860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94987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156463</xdr:rowOff>
    </xdr:from>
    <xdr:to>
      <xdr:col>55</xdr:col>
      <xdr:colOff>0</xdr:colOff>
      <xdr:row>78</xdr:row>
      <xdr:rowOff>146081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58113"/>
          <a:ext cx="838200" cy="16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103315</xdr:rowOff>
    </xdr:from>
    <xdr:to>
      <xdr:col>50</xdr:col>
      <xdr:colOff>114300</xdr:colOff>
      <xdr:row>77</xdr:row>
      <xdr:rowOff>156463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04965"/>
          <a:ext cx="889000" cy="5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103315</xdr:rowOff>
    </xdr:from>
    <xdr:to>
      <xdr:col>45</xdr:col>
      <xdr:colOff>177800</xdr:colOff>
      <xdr:row>77</xdr:row>
      <xdr:rowOff>155245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04965"/>
          <a:ext cx="889000" cy="5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135032</xdr:rowOff>
    </xdr:from>
    <xdr:to>
      <xdr:col>41</xdr:col>
      <xdr:colOff>50800</xdr:colOff>
      <xdr:row>77</xdr:row>
      <xdr:rowOff>155245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65232"/>
          <a:ext cx="889000" cy="19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95281</xdr:rowOff>
    </xdr:from>
    <xdr:to>
      <xdr:col>55</xdr:col>
      <xdr:colOff>50800</xdr:colOff>
      <xdr:row>79</xdr:row>
      <xdr:rowOff>25431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10208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105663</xdr:rowOff>
    </xdr:from>
    <xdr:to>
      <xdr:col>50</xdr:col>
      <xdr:colOff>165100</xdr:colOff>
      <xdr:row>78</xdr:row>
      <xdr:rowOff>35813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0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26940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0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52515</xdr:rowOff>
    </xdr:from>
    <xdr:to>
      <xdr:col>46</xdr:col>
      <xdr:colOff>38100</xdr:colOff>
      <xdr:row>77</xdr:row>
      <xdr:rowOff>154115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145242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34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104445</xdr:rowOff>
    </xdr:from>
    <xdr:to>
      <xdr:col>41</xdr:col>
      <xdr:colOff>101600</xdr:colOff>
      <xdr:row>78</xdr:row>
      <xdr:rowOff>34595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25722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9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84232</xdr:rowOff>
    </xdr:from>
    <xdr:to>
      <xdr:col>36</xdr:col>
      <xdr:colOff>165100</xdr:colOff>
      <xdr:row>77</xdr:row>
      <xdr:rowOff>14382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5509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0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8945</xdr:rowOff>
    </xdr:from>
    <xdr:to>
      <xdr:col>55</xdr:col>
      <xdr:colOff>0</xdr:colOff>
      <xdr:row>97</xdr:row>
      <xdr:rowOff>11108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39595"/>
          <a:ext cx="838200" cy="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133066</xdr:rowOff>
    </xdr:from>
    <xdr:to>
      <xdr:col>50</xdr:col>
      <xdr:colOff>114300</xdr:colOff>
      <xdr:row>97</xdr:row>
      <xdr:rowOff>8945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92266"/>
          <a:ext cx="889000" cy="4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118624</xdr:rowOff>
    </xdr:from>
    <xdr:to>
      <xdr:col>45</xdr:col>
      <xdr:colOff>177800</xdr:colOff>
      <xdr:row>96</xdr:row>
      <xdr:rowOff>133066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77824"/>
          <a:ext cx="889000" cy="1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158939</xdr:rowOff>
    </xdr:from>
    <xdr:to>
      <xdr:col>41</xdr:col>
      <xdr:colOff>50800</xdr:colOff>
      <xdr:row>96</xdr:row>
      <xdr:rowOff>118624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446689"/>
          <a:ext cx="889000" cy="13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6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131758</xdr:rowOff>
    </xdr:from>
    <xdr:to>
      <xdr:col>55</xdr:col>
      <xdr:colOff>50800</xdr:colOff>
      <xdr:row>97</xdr:row>
      <xdr:rowOff>61908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9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110185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6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129595</xdr:rowOff>
    </xdr:from>
    <xdr:to>
      <xdr:col>50</xdr:col>
      <xdr:colOff>165100</xdr:colOff>
      <xdr:row>97</xdr:row>
      <xdr:rowOff>59745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50872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8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82266</xdr:rowOff>
    </xdr:from>
    <xdr:to>
      <xdr:col>46</xdr:col>
      <xdr:colOff>38100</xdr:colOff>
      <xdr:row>97</xdr:row>
      <xdr:rowOff>12416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3543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67824</xdr:rowOff>
    </xdr:from>
    <xdr:to>
      <xdr:col>41</xdr:col>
      <xdr:colOff>101600</xdr:colOff>
      <xdr:row>96</xdr:row>
      <xdr:rowOff>169424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108139</xdr:rowOff>
    </xdr:from>
    <xdr:to>
      <xdr:col>36</xdr:col>
      <xdr:colOff>165100</xdr:colOff>
      <xdr:row>96</xdr:row>
      <xdr:rowOff>38289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9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54816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17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73387</xdr:rowOff>
    </xdr:from>
    <xdr:to>
      <xdr:col>85</xdr:col>
      <xdr:colOff>127000</xdr:colOff>
      <xdr:row>39</xdr:row>
      <xdr:rowOff>75254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759937"/>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73387</xdr:rowOff>
    </xdr:from>
    <xdr:to>
      <xdr:col>81</xdr:col>
      <xdr:colOff>50800</xdr:colOff>
      <xdr:row>39</xdr:row>
      <xdr:rowOff>90056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759937"/>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90056</xdr:rowOff>
    </xdr:from>
    <xdr:to>
      <xdr:col>76</xdr:col>
      <xdr:colOff>114300</xdr:colOff>
      <xdr:row>39</xdr:row>
      <xdr:rowOff>98761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776606"/>
          <a:ext cx="889000" cy="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65557</xdr:rowOff>
    </xdr:from>
    <xdr:to>
      <xdr:col>71</xdr:col>
      <xdr:colOff>177800</xdr:colOff>
      <xdr:row>39</xdr:row>
      <xdr:rowOff>98761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752107"/>
          <a:ext cx="889000" cy="3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24454</xdr:rowOff>
    </xdr:from>
    <xdr:to>
      <xdr:col>85</xdr:col>
      <xdr:colOff>177800</xdr:colOff>
      <xdr:row>39</xdr:row>
      <xdr:rowOff>126054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7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110831</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62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22587</xdr:rowOff>
    </xdr:from>
    <xdr:to>
      <xdr:col>81</xdr:col>
      <xdr:colOff>101600</xdr:colOff>
      <xdr:row>39</xdr:row>
      <xdr:rowOff>124187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70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115314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8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39256</xdr:rowOff>
    </xdr:from>
    <xdr:to>
      <xdr:col>76</xdr:col>
      <xdr:colOff>165100</xdr:colOff>
      <xdr:row>39</xdr:row>
      <xdr:rowOff>140856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7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131983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81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47961</xdr:rowOff>
    </xdr:from>
    <xdr:to>
      <xdr:col>72</xdr:col>
      <xdr:colOff>38100</xdr:colOff>
      <xdr:row>39</xdr:row>
      <xdr:rowOff>149561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73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140688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82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14757</xdr:rowOff>
    </xdr:from>
    <xdr:to>
      <xdr:col>67</xdr:col>
      <xdr:colOff>101600</xdr:colOff>
      <xdr:row>39</xdr:row>
      <xdr:rowOff>116357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70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107484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79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60182</xdr:rowOff>
    </xdr:from>
    <xdr:to>
      <xdr:col>85</xdr:col>
      <xdr:colOff>127000</xdr:colOff>
      <xdr:row>58</xdr:row>
      <xdr:rowOff>77959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04282"/>
          <a:ext cx="838200" cy="1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77959</xdr:rowOff>
    </xdr:from>
    <xdr:to>
      <xdr:col>81</xdr:col>
      <xdr:colOff>50800</xdr:colOff>
      <xdr:row>58</xdr:row>
      <xdr:rowOff>99280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22059"/>
          <a:ext cx="889000" cy="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99280</xdr:rowOff>
    </xdr:from>
    <xdr:to>
      <xdr:col>76</xdr:col>
      <xdr:colOff>114300</xdr:colOff>
      <xdr:row>58</xdr:row>
      <xdr:rowOff>119046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43380"/>
          <a:ext cx="889000" cy="1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102225</xdr:rowOff>
    </xdr:from>
    <xdr:to>
      <xdr:col>71</xdr:col>
      <xdr:colOff>177800</xdr:colOff>
      <xdr:row>58</xdr:row>
      <xdr:rowOff>119046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46325"/>
          <a:ext cx="8890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9382</xdr:rowOff>
    </xdr:from>
    <xdr:to>
      <xdr:col>85</xdr:col>
      <xdr:colOff>177800</xdr:colOff>
      <xdr:row>58</xdr:row>
      <xdr:rowOff>110982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5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118736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9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27159</xdr:rowOff>
    </xdr:from>
    <xdr:to>
      <xdr:col>81</xdr:col>
      <xdr:colOff>101600</xdr:colOff>
      <xdr:row>58</xdr:row>
      <xdr:rowOff>128759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7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119886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6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48480</xdr:rowOff>
    </xdr:from>
    <xdr:to>
      <xdr:col>76</xdr:col>
      <xdr:colOff>165100</xdr:colOff>
      <xdr:row>58</xdr:row>
      <xdr:rowOff>150080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141207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8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68246</xdr:rowOff>
    </xdr:from>
    <xdr:to>
      <xdr:col>72</xdr:col>
      <xdr:colOff>38100</xdr:colOff>
      <xdr:row>58</xdr:row>
      <xdr:rowOff>169846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160973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0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51425</xdr:rowOff>
    </xdr:from>
    <xdr:to>
      <xdr:col>67</xdr:col>
      <xdr:colOff>101600</xdr:colOff>
      <xdr:row>58</xdr:row>
      <xdr:rowOff>153025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9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144152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8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16433</xdr:rowOff>
    </xdr:from>
    <xdr:to>
      <xdr:col>85</xdr:col>
      <xdr:colOff>127000</xdr:colOff>
      <xdr:row>78</xdr:row>
      <xdr:rowOff>20360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89533"/>
          <a:ext cx="838200" cy="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16433</xdr:rowOff>
    </xdr:from>
    <xdr:to>
      <xdr:col>81</xdr:col>
      <xdr:colOff>50800</xdr:colOff>
      <xdr:row>78</xdr:row>
      <xdr:rowOff>25000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89533"/>
          <a:ext cx="8890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21486</xdr:rowOff>
    </xdr:from>
    <xdr:to>
      <xdr:col>76</xdr:col>
      <xdr:colOff>114300</xdr:colOff>
      <xdr:row>78</xdr:row>
      <xdr:rowOff>25000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394586"/>
          <a:ext cx="889000" cy="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21486</xdr:rowOff>
    </xdr:from>
    <xdr:to>
      <xdr:col>71</xdr:col>
      <xdr:colOff>177800</xdr:colOff>
      <xdr:row>78</xdr:row>
      <xdr:rowOff>25377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94586"/>
          <a:ext cx="889000" cy="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141010</xdr:rowOff>
    </xdr:from>
    <xdr:to>
      <xdr:col>85</xdr:col>
      <xdr:colOff>177800</xdr:colOff>
      <xdr:row>78</xdr:row>
      <xdr:rowOff>71160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93531</xdr:rowOff>
    </xdr:from>
    <xdr:ext cx="378565"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95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137083</xdr:rowOff>
    </xdr:from>
    <xdr:to>
      <xdr:col>81</xdr:col>
      <xdr:colOff>101600</xdr:colOff>
      <xdr:row>78</xdr:row>
      <xdr:rowOff>67233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3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58360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43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145650</xdr:rowOff>
    </xdr:from>
    <xdr:to>
      <xdr:col>76</xdr:col>
      <xdr:colOff>165100</xdr:colOff>
      <xdr:row>78</xdr:row>
      <xdr:rowOff>75800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78</xdr:row>
      <xdr:rowOff>66927</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35333" y="13440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142136</xdr:rowOff>
    </xdr:from>
    <xdr:to>
      <xdr:col>72</xdr:col>
      <xdr:colOff>38100</xdr:colOff>
      <xdr:row>78</xdr:row>
      <xdr:rowOff>72286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4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63413</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436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146027</xdr:rowOff>
    </xdr:from>
    <xdr:to>
      <xdr:col>67</xdr:col>
      <xdr:colOff>101600</xdr:colOff>
      <xdr:row>78</xdr:row>
      <xdr:rowOff>76177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67304</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4404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38278</xdr:rowOff>
    </xdr:from>
    <xdr:to>
      <xdr:col>85</xdr:col>
      <xdr:colOff>127000</xdr:colOff>
      <xdr:row>97</xdr:row>
      <xdr:rowOff>133641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668928"/>
          <a:ext cx="838200" cy="9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27051</xdr:rowOff>
    </xdr:from>
    <xdr:to>
      <xdr:col>81</xdr:col>
      <xdr:colOff>50800</xdr:colOff>
      <xdr:row>97</xdr:row>
      <xdr:rowOff>38278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657701"/>
          <a:ext cx="889000" cy="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27051</xdr:rowOff>
    </xdr:from>
    <xdr:to>
      <xdr:col>76</xdr:col>
      <xdr:colOff>114300</xdr:colOff>
      <xdr:row>97</xdr:row>
      <xdr:rowOff>33680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5770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33680</xdr:rowOff>
    </xdr:from>
    <xdr:to>
      <xdr:col>71</xdr:col>
      <xdr:colOff>177800</xdr:colOff>
      <xdr:row>97</xdr:row>
      <xdr:rowOff>39712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6433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82841</xdr:rowOff>
    </xdr:from>
    <xdr:to>
      <xdr:col>85</xdr:col>
      <xdr:colOff>177800</xdr:colOff>
      <xdr:row>98</xdr:row>
      <xdr:rowOff>12991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7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61268</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9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158928</xdr:rowOff>
    </xdr:from>
    <xdr:to>
      <xdr:col>81</xdr:col>
      <xdr:colOff>101600</xdr:colOff>
      <xdr:row>97</xdr:row>
      <xdr:rowOff>89078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1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80205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147701</xdr:rowOff>
    </xdr:from>
    <xdr:to>
      <xdr:col>76</xdr:col>
      <xdr:colOff>165100</xdr:colOff>
      <xdr:row>97</xdr:row>
      <xdr:rowOff>77851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0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68978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69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154330</xdr:rowOff>
    </xdr:from>
    <xdr:to>
      <xdr:col>72</xdr:col>
      <xdr:colOff>38100</xdr:colOff>
      <xdr:row>97</xdr:row>
      <xdr:rowOff>84480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75607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0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160362</xdr:rowOff>
    </xdr:from>
    <xdr:to>
      <xdr:col>67</xdr:col>
      <xdr:colOff>101600</xdr:colOff>
      <xdr:row>97</xdr:row>
      <xdr:rowOff>90512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1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81639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1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歳出決算総額は、住民一人当たり６４２，２５７円となっている。全体的に類似団体平均と比較して概ね下回っている項目が多く、数値も総務費や民生費、商工費を除くとほぼ横ばいで推移している。</a:t>
          </a:r>
        </a:p>
        <a:p>
          <a:r>
            <a:rPr kumimoji="1" lang="ja-JP" altLang="en-US" sz="1300">
              <a:latin typeface="ＭＳ Ｐゴシック" panose="020B0600070205080204" pitchFamily="50" charset="-128"/>
              <a:ea typeface="ＭＳ Ｐゴシック" panose="020B0600070205080204" pitchFamily="50" charset="-128"/>
            </a:rPr>
            <a:t>前年度比較で見ると、民生費が住民一人当たり２５０，９６８円で前年度と比べて６２，８６９円と大きく増加しているが、これは勝間田保育園の新築工事が主な要因である。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総務費は住民一人当たり８２，２１７円で前年度と比べて２１，９１７円と大きく増加しているが、これは基金積立金の増が主な要因である。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商工費は住民一人当たり３，６６５円となっており、元気なまち生活応援券事業の皆減により減少することとなった。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教育費が住民一人当たり８１，７４２円で前年度と比べて９，３３２円と増加しているが、これは中学校外壁改修工事が主な要因である。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岡山県勝央町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財政調整基金については、地方自治法に定められる繰越金の１</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２以上の積み増しを目標に、年度による増減はあるが引き続き実施していく。</a:t>
          </a:r>
        </a:p>
        <a:p>
          <a:r>
            <a:rPr kumimoji="1" lang="ja-JP" altLang="en-US" sz="1400">
              <a:latin typeface="ＭＳ ゴシック" pitchFamily="49" charset="-128"/>
              <a:ea typeface="ＭＳ ゴシック" pitchFamily="49" charset="-128"/>
            </a:rPr>
            <a:t>実質収支額については、今後も黒字となる見込み。</a:t>
          </a:r>
        </a:p>
        <a:p>
          <a:r>
            <a:rPr kumimoji="1" lang="ja-JP" altLang="en-US" sz="1400">
              <a:latin typeface="ＭＳ ゴシック" pitchFamily="49" charset="-128"/>
              <a:ea typeface="ＭＳ ゴシック" pitchFamily="49" charset="-128"/>
            </a:rPr>
            <a:t>実質単年度収支額については、単年度収支の状況や財政調整基金の取り崩しなどにより数値に影響があり、数値にはばらつきがあると思われる。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岡山県勝央町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住宅新築資金等貸付事業特別会計については、毎年度、繰上充用が見込まれ、引き続き赤字見込みである。</a:t>
          </a:r>
        </a:p>
        <a:p>
          <a:r>
            <a:rPr kumimoji="1" lang="ja-JP" altLang="en-US" sz="1400">
              <a:latin typeface="ＭＳ ゴシック" pitchFamily="49" charset="-128"/>
              <a:ea typeface="ＭＳ ゴシック" pitchFamily="49" charset="-128"/>
            </a:rPr>
            <a:t>水道事業会計については、岡山県広域水道企業団への参加により、割り当て水量の買い取り経費がかなり増加するなど、苦しい経営状況が続いている。一般会計からの補助金支出により、高料金対策を実施している。</a:t>
          </a:r>
        </a:p>
        <a:p>
          <a:r>
            <a:rPr kumimoji="1" lang="ja-JP" altLang="en-US" sz="1400">
              <a:latin typeface="ＭＳ ゴシック" pitchFamily="49" charset="-128"/>
              <a:ea typeface="ＭＳ ゴシック" pitchFamily="49" charset="-128"/>
            </a:rPr>
            <a:t>下水道事業会計を含めその他の会計については、一般会計からの繰出金はあるものの、全体的には黒字が見込まれる。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 thickBot="1" x14ac:dyDescent="0.25">
      <c r="B2" s="164" t="s">
        <v>77</v>
      </c>
      <c r="C2" s="164"/>
      <c r="D2" s="165"/>
    </row>
    <row r="3" spans="1:119" ht="18.75" customHeight="1" thickBot="1" x14ac:dyDescent="0.25">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2">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7508130</v>
      </c>
      <c r="BO4" s="750"/>
      <c r="BP4" s="750"/>
      <c r="BQ4" s="750"/>
      <c r="BR4" s="750"/>
      <c r="BS4" s="750"/>
      <c r="BT4" s="750"/>
      <c r="BU4" s="751"/>
      <c r="BV4" s="749">
        <v>6682429</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10.6</v>
      </c>
      <c r="CU4" s="756"/>
      <c r="CV4" s="756"/>
      <c r="CW4" s="756"/>
      <c r="CX4" s="756"/>
      <c r="CY4" s="756"/>
      <c r="CZ4" s="756"/>
      <c r="DA4" s="757"/>
      <c r="DB4" s="755">
        <v>9.4</v>
      </c>
      <c r="DC4" s="756"/>
      <c r="DD4" s="756"/>
      <c r="DE4" s="756"/>
      <c r="DF4" s="756"/>
      <c r="DG4" s="756"/>
      <c r="DH4" s="756"/>
      <c r="DI4" s="757"/>
    </row>
    <row r="5" spans="1:119" ht="18.75" customHeight="1" x14ac:dyDescent="0.2">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6895912</v>
      </c>
      <c r="BO5" s="787"/>
      <c r="BP5" s="787"/>
      <c r="BQ5" s="787"/>
      <c r="BR5" s="787"/>
      <c r="BS5" s="787"/>
      <c r="BT5" s="787"/>
      <c r="BU5" s="788"/>
      <c r="BV5" s="786">
        <v>6080679</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81.8</v>
      </c>
      <c r="CU5" s="784"/>
      <c r="CV5" s="784"/>
      <c r="CW5" s="784"/>
      <c r="CX5" s="784"/>
      <c r="CY5" s="784"/>
      <c r="CZ5" s="784"/>
      <c r="DA5" s="785"/>
      <c r="DB5" s="783">
        <v>85.2</v>
      </c>
      <c r="DC5" s="784"/>
      <c r="DD5" s="784"/>
      <c r="DE5" s="784"/>
      <c r="DF5" s="784"/>
      <c r="DG5" s="784"/>
      <c r="DH5" s="784"/>
      <c r="DI5" s="785"/>
    </row>
    <row r="6" spans="1:119" ht="18.75" customHeight="1" x14ac:dyDescent="0.2">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612218</v>
      </c>
      <c r="BO6" s="787"/>
      <c r="BP6" s="787"/>
      <c r="BQ6" s="787"/>
      <c r="BR6" s="787"/>
      <c r="BS6" s="787"/>
      <c r="BT6" s="787"/>
      <c r="BU6" s="788"/>
      <c r="BV6" s="786">
        <v>601750</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82.1</v>
      </c>
      <c r="CU6" s="824"/>
      <c r="CV6" s="824"/>
      <c r="CW6" s="824"/>
      <c r="CX6" s="824"/>
      <c r="CY6" s="824"/>
      <c r="CZ6" s="824"/>
      <c r="DA6" s="825"/>
      <c r="DB6" s="823">
        <v>85.8</v>
      </c>
      <c r="DC6" s="824"/>
      <c r="DD6" s="824"/>
      <c r="DE6" s="824"/>
      <c r="DF6" s="824"/>
      <c r="DG6" s="824"/>
      <c r="DH6" s="824"/>
      <c r="DI6" s="825"/>
    </row>
    <row r="7" spans="1:119" ht="18.75" customHeight="1" x14ac:dyDescent="0.2">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145097</v>
      </c>
      <c r="BO7" s="787"/>
      <c r="BP7" s="787"/>
      <c r="BQ7" s="787"/>
      <c r="BR7" s="787"/>
      <c r="BS7" s="787"/>
      <c r="BT7" s="787"/>
      <c r="BU7" s="788"/>
      <c r="BV7" s="786">
        <v>199751</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4415707</v>
      </c>
      <c r="CU7" s="787"/>
      <c r="CV7" s="787"/>
      <c r="CW7" s="787"/>
      <c r="CX7" s="787"/>
      <c r="CY7" s="787"/>
      <c r="CZ7" s="787"/>
      <c r="DA7" s="788"/>
      <c r="DB7" s="786">
        <v>4294335</v>
      </c>
      <c r="DC7" s="787"/>
      <c r="DD7" s="787"/>
      <c r="DE7" s="787"/>
      <c r="DF7" s="787"/>
      <c r="DG7" s="787"/>
      <c r="DH7" s="787"/>
      <c r="DI7" s="788"/>
    </row>
    <row r="8" spans="1:119" ht="18.75" customHeight="1" thickBot="1" x14ac:dyDescent="0.25">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467121</v>
      </c>
      <c r="BO8" s="787"/>
      <c r="BP8" s="787"/>
      <c r="BQ8" s="787"/>
      <c r="BR8" s="787"/>
      <c r="BS8" s="787"/>
      <c r="BT8" s="787"/>
      <c r="BU8" s="788"/>
      <c r="BV8" s="786">
        <v>401999</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0.48</v>
      </c>
      <c r="CU8" s="827"/>
      <c r="CV8" s="827"/>
      <c r="CW8" s="827"/>
      <c r="CX8" s="827"/>
      <c r="CY8" s="827"/>
      <c r="CZ8" s="827"/>
      <c r="DA8" s="828"/>
      <c r="DB8" s="826">
        <v>0.48</v>
      </c>
      <c r="DC8" s="827"/>
      <c r="DD8" s="827"/>
      <c r="DE8" s="827"/>
      <c r="DF8" s="827"/>
      <c r="DG8" s="827"/>
      <c r="DH8" s="827"/>
      <c r="DI8" s="828"/>
    </row>
    <row r="9" spans="1:119" ht="18.75" customHeight="1" thickBot="1" x14ac:dyDescent="0.25">
      <c r="A9" s="163"/>
      <c r="B9" s="780" t="s">
        <v>106</v>
      </c>
      <c r="C9" s="781"/>
      <c r="D9" s="781"/>
      <c r="E9" s="781"/>
      <c r="F9" s="781"/>
      <c r="G9" s="781"/>
      <c r="H9" s="781"/>
      <c r="I9" s="781"/>
      <c r="J9" s="781"/>
      <c r="K9" s="829"/>
      <c r="L9" s="830" t="s">
        <v>107</v>
      </c>
      <c r="M9" s="831"/>
      <c r="N9" s="831"/>
      <c r="O9" s="831"/>
      <c r="P9" s="831"/>
      <c r="Q9" s="832"/>
      <c r="R9" s="833">
        <v>10888</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90</v>
      </c>
      <c r="AV9" s="819"/>
      <c r="AW9" s="819"/>
      <c r="AX9" s="819"/>
      <c r="AY9" s="820" t="s">
        <v>110</v>
      </c>
      <c r="AZ9" s="821"/>
      <c r="BA9" s="821"/>
      <c r="BB9" s="821"/>
      <c r="BC9" s="821"/>
      <c r="BD9" s="821"/>
      <c r="BE9" s="821"/>
      <c r="BF9" s="821"/>
      <c r="BG9" s="821"/>
      <c r="BH9" s="821"/>
      <c r="BI9" s="821"/>
      <c r="BJ9" s="821"/>
      <c r="BK9" s="821"/>
      <c r="BL9" s="821"/>
      <c r="BM9" s="822"/>
      <c r="BN9" s="786">
        <v>65122</v>
      </c>
      <c r="BO9" s="787"/>
      <c r="BP9" s="787"/>
      <c r="BQ9" s="787"/>
      <c r="BR9" s="787"/>
      <c r="BS9" s="787"/>
      <c r="BT9" s="787"/>
      <c r="BU9" s="788"/>
      <c r="BV9" s="786">
        <v>-25810</v>
      </c>
      <c r="BW9" s="787"/>
      <c r="BX9" s="787"/>
      <c r="BY9" s="787"/>
      <c r="BZ9" s="787"/>
      <c r="CA9" s="787"/>
      <c r="CB9" s="787"/>
      <c r="CC9" s="788"/>
      <c r="CD9" s="789" t="s">
        <v>111</v>
      </c>
      <c r="CE9" s="790"/>
      <c r="CF9" s="790"/>
      <c r="CG9" s="790"/>
      <c r="CH9" s="790"/>
      <c r="CI9" s="790"/>
      <c r="CJ9" s="790"/>
      <c r="CK9" s="790"/>
      <c r="CL9" s="790"/>
      <c r="CM9" s="790"/>
      <c r="CN9" s="790"/>
      <c r="CO9" s="790"/>
      <c r="CP9" s="790"/>
      <c r="CQ9" s="790"/>
      <c r="CR9" s="790"/>
      <c r="CS9" s="791"/>
      <c r="CT9" s="783">
        <v>9.5</v>
      </c>
      <c r="CU9" s="784"/>
      <c r="CV9" s="784"/>
      <c r="CW9" s="784"/>
      <c r="CX9" s="784"/>
      <c r="CY9" s="784"/>
      <c r="CZ9" s="784"/>
      <c r="DA9" s="785"/>
      <c r="DB9" s="783">
        <v>11.5</v>
      </c>
      <c r="DC9" s="784"/>
      <c r="DD9" s="784"/>
      <c r="DE9" s="784"/>
      <c r="DF9" s="784"/>
      <c r="DG9" s="784"/>
      <c r="DH9" s="784"/>
      <c r="DI9" s="785"/>
    </row>
    <row r="10" spans="1:119" ht="18.75" customHeight="1" thickBot="1" x14ac:dyDescent="0.25">
      <c r="A10" s="163"/>
      <c r="B10" s="780"/>
      <c r="C10" s="781"/>
      <c r="D10" s="781"/>
      <c r="E10" s="781"/>
      <c r="F10" s="781"/>
      <c r="G10" s="781"/>
      <c r="H10" s="781"/>
      <c r="I10" s="781"/>
      <c r="J10" s="781"/>
      <c r="K10" s="829"/>
      <c r="L10" s="836" t="s">
        <v>112</v>
      </c>
      <c r="M10" s="816"/>
      <c r="N10" s="816"/>
      <c r="O10" s="816"/>
      <c r="P10" s="816"/>
      <c r="Q10" s="817"/>
      <c r="R10" s="837">
        <v>11125</v>
      </c>
      <c r="S10" s="838"/>
      <c r="T10" s="838"/>
      <c r="U10" s="838"/>
      <c r="V10" s="839"/>
      <c r="W10" s="774"/>
      <c r="X10" s="775"/>
      <c r="Y10" s="775"/>
      <c r="Z10" s="775"/>
      <c r="AA10" s="775"/>
      <c r="AB10" s="775"/>
      <c r="AC10" s="775"/>
      <c r="AD10" s="775"/>
      <c r="AE10" s="775"/>
      <c r="AF10" s="775"/>
      <c r="AG10" s="775"/>
      <c r="AH10" s="775"/>
      <c r="AI10" s="775"/>
      <c r="AJ10" s="775"/>
      <c r="AK10" s="775"/>
      <c r="AL10" s="778"/>
      <c r="AM10" s="815" t="s">
        <v>113</v>
      </c>
      <c r="AN10" s="816"/>
      <c r="AO10" s="816"/>
      <c r="AP10" s="816"/>
      <c r="AQ10" s="816"/>
      <c r="AR10" s="816"/>
      <c r="AS10" s="816"/>
      <c r="AT10" s="817"/>
      <c r="AU10" s="818" t="s">
        <v>90</v>
      </c>
      <c r="AV10" s="819"/>
      <c r="AW10" s="819"/>
      <c r="AX10" s="819"/>
      <c r="AY10" s="820" t="s">
        <v>114</v>
      </c>
      <c r="AZ10" s="821"/>
      <c r="BA10" s="821"/>
      <c r="BB10" s="821"/>
      <c r="BC10" s="821"/>
      <c r="BD10" s="821"/>
      <c r="BE10" s="821"/>
      <c r="BF10" s="821"/>
      <c r="BG10" s="821"/>
      <c r="BH10" s="821"/>
      <c r="BI10" s="821"/>
      <c r="BJ10" s="821"/>
      <c r="BK10" s="821"/>
      <c r="BL10" s="821"/>
      <c r="BM10" s="822"/>
      <c r="BN10" s="786">
        <v>170955</v>
      </c>
      <c r="BO10" s="787"/>
      <c r="BP10" s="787"/>
      <c r="BQ10" s="787"/>
      <c r="BR10" s="787"/>
      <c r="BS10" s="787"/>
      <c r="BT10" s="787"/>
      <c r="BU10" s="788"/>
      <c r="BV10" s="786">
        <v>35616</v>
      </c>
      <c r="BW10" s="787"/>
      <c r="BX10" s="787"/>
      <c r="BY10" s="787"/>
      <c r="BZ10" s="787"/>
      <c r="CA10" s="787"/>
      <c r="CB10" s="787"/>
      <c r="CC10" s="78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780"/>
      <c r="C11" s="781"/>
      <c r="D11" s="781"/>
      <c r="E11" s="781"/>
      <c r="F11" s="781"/>
      <c r="G11" s="781"/>
      <c r="H11" s="781"/>
      <c r="I11" s="781"/>
      <c r="J11" s="781"/>
      <c r="K11" s="829"/>
      <c r="L11" s="840" t="s">
        <v>116</v>
      </c>
      <c r="M11" s="841"/>
      <c r="N11" s="841"/>
      <c r="O11" s="841"/>
      <c r="P11" s="841"/>
      <c r="Q11" s="842"/>
      <c r="R11" s="843" t="s">
        <v>117</v>
      </c>
      <c r="S11" s="844"/>
      <c r="T11" s="844"/>
      <c r="U11" s="844"/>
      <c r="V11" s="845"/>
      <c r="W11" s="774"/>
      <c r="X11" s="775"/>
      <c r="Y11" s="775"/>
      <c r="Z11" s="775"/>
      <c r="AA11" s="775"/>
      <c r="AB11" s="775"/>
      <c r="AC11" s="775"/>
      <c r="AD11" s="775"/>
      <c r="AE11" s="775"/>
      <c r="AF11" s="775"/>
      <c r="AG11" s="775"/>
      <c r="AH11" s="775"/>
      <c r="AI11" s="775"/>
      <c r="AJ11" s="775"/>
      <c r="AK11" s="775"/>
      <c r="AL11" s="778"/>
      <c r="AM11" s="815" t="s">
        <v>118</v>
      </c>
      <c r="AN11" s="816"/>
      <c r="AO11" s="816"/>
      <c r="AP11" s="816"/>
      <c r="AQ11" s="816"/>
      <c r="AR11" s="816"/>
      <c r="AS11" s="816"/>
      <c r="AT11" s="817"/>
      <c r="AU11" s="818" t="s">
        <v>90</v>
      </c>
      <c r="AV11" s="819"/>
      <c r="AW11" s="819"/>
      <c r="AX11" s="819"/>
      <c r="AY11" s="820" t="s">
        <v>119</v>
      </c>
      <c r="AZ11" s="821"/>
      <c r="BA11" s="821"/>
      <c r="BB11" s="821"/>
      <c r="BC11" s="821"/>
      <c r="BD11" s="821"/>
      <c r="BE11" s="821"/>
      <c r="BF11" s="821"/>
      <c r="BG11" s="821"/>
      <c r="BH11" s="821"/>
      <c r="BI11" s="821"/>
      <c r="BJ11" s="821"/>
      <c r="BK11" s="821"/>
      <c r="BL11" s="821"/>
      <c r="BM11" s="822"/>
      <c r="BN11" s="786">
        <v>0</v>
      </c>
      <c r="BO11" s="787"/>
      <c r="BP11" s="787"/>
      <c r="BQ11" s="787"/>
      <c r="BR11" s="787"/>
      <c r="BS11" s="787"/>
      <c r="BT11" s="787"/>
      <c r="BU11" s="788"/>
      <c r="BV11" s="786">
        <v>0</v>
      </c>
      <c r="BW11" s="787"/>
      <c r="BX11" s="787"/>
      <c r="BY11" s="787"/>
      <c r="BZ11" s="787"/>
      <c r="CA11" s="787"/>
      <c r="CB11" s="787"/>
      <c r="CC11" s="788"/>
      <c r="CD11" s="789" t="s">
        <v>120</v>
      </c>
      <c r="CE11" s="790"/>
      <c r="CF11" s="790"/>
      <c r="CG11" s="790"/>
      <c r="CH11" s="790"/>
      <c r="CI11" s="790"/>
      <c r="CJ11" s="790"/>
      <c r="CK11" s="790"/>
      <c r="CL11" s="790"/>
      <c r="CM11" s="790"/>
      <c r="CN11" s="790"/>
      <c r="CO11" s="790"/>
      <c r="CP11" s="790"/>
      <c r="CQ11" s="790"/>
      <c r="CR11" s="790"/>
      <c r="CS11" s="791"/>
      <c r="CT11" s="826" t="s">
        <v>121</v>
      </c>
      <c r="CU11" s="827"/>
      <c r="CV11" s="827"/>
      <c r="CW11" s="827"/>
      <c r="CX11" s="827"/>
      <c r="CY11" s="827"/>
      <c r="CZ11" s="827"/>
      <c r="DA11" s="828"/>
      <c r="DB11" s="826" t="s">
        <v>121</v>
      </c>
      <c r="DC11" s="827"/>
      <c r="DD11" s="827"/>
      <c r="DE11" s="827"/>
      <c r="DF11" s="827"/>
      <c r="DG11" s="827"/>
      <c r="DH11" s="827"/>
      <c r="DI11" s="828"/>
    </row>
    <row r="12" spans="1:119" ht="18.75" customHeight="1" x14ac:dyDescent="0.2">
      <c r="A12" s="163"/>
      <c r="B12" s="846" t="s">
        <v>122</v>
      </c>
      <c r="C12" s="847"/>
      <c r="D12" s="847"/>
      <c r="E12" s="847"/>
      <c r="F12" s="847"/>
      <c r="G12" s="847"/>
      <c r="H12" s="847"/>
      <c r="I12" s="847"/>
      <c r="J12" s="847"/>
      <c r="K12" s="848"/>
      <c r="L12" s="855" t="s">
        <v>123</v>
      </c>
      <c r="M12" s="856"/>
      <c r="N12" s="856"/>
      <c r="O12" s="856"/>
      <c r="P12" s="856"/>
      <c r="Q12" s="857"/>
      <c r="R12" s="858">
        <v>10737</v>
      </c>
      <c r="S12" s="859"/>
      <c r="T12" s="859"/>
      <c r="U12" s="859"/>
      <c r="V12" s="860"/>
      <c r="W12" s="861" t="s">
        <v>1</v>
      </c>
      <c r="X12" s="819"/>
      <c r="Y12" s="819"/>
      <c r="Z12" s="819"/>
      <c r="AA12" s="819"/>
      <c r="AB12" s="862"/>
      <c r="AC12" s="863" t="s">
        <v>124</v>
      </c>
      <c r="AD12" s="864"/>
      <c r="AE12" s="864"/>
      <c r="AF12" s="864"/>
      <c r="AG12" s="865"/>
      <c r="AH12" s="863" t="s">
        <v>125</v>
      </c>
      <c r="AI12" s="864"/>
      <c r="AJ12" s="864"/>
      <c r="AK12" s="864"/>
      <c r="AL12" s="866"/>
      <c r="AM12" s="815" t="s">
        <v>126</v>
      </c>
      <c r="AN12" s="816"/>
      <c r="AO12" s="816"/>
      <c r="AP12" s="816"/>
      <c r="AQ12" s="816"/>
      <c r="AR12" s="816"/>
      <c r="AS12" s="816"/>
      <c r="AT12" s="817"/>
      <c r="AU12" s="818" t="s">
        <v>127</v>
      </c>
      <c r="AV12" s="819"/>
      <c r="AW12" s="819"/>
      <c r="AX12" s="819"/>
      <c r="AY12" s="820" t="s">
        <v>128</v>
      </c>
      <c r="AZ12" s="821"/>
      <c r="BA12" s="821"/>
      <c r="BB12" s="821"/>
      <c r="BC12" s="821"/>
      <c r="BD12" s="821"/>
      <c r="BE12" s="821"/>
      <c r="BF12" s="821"/>
      <c r="BG12" s="821"/>
      <c r="BH12" s="821"/>
      <c r="BI12" s="821"/>
      <c r="BJ12" s="821"/>
      <c r="BK12" s="821"/>
      <c r="BL12" s="821"/>
      <c r="BM12" s="822"/>
      <c r="BN12" s="786">
        <v>0</v>
      </c>
      <c r="BO12" s="787"/>
      <c r="BP12" s="787"/>
      <c r="BQ12" s="787"/>
      <c r="BR12" s="787"/>
      <c r="BS12" s="787"/>
      <c r="BT12" s="787"/>
      <c r="BU12" s="788"/>
      <c r="BV12" s="786">
        <v>150000</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121</v>
      </c>
      <c r="CU12" s="827"/>
      <c r="CV12" s="827"/>
      <c r="CW12" s="827"/>
      <c r="CX12" s="827"/>
      <c r="CY12" s="827"/>
      <c r="CZ12" s="827"/>
      <c r="DA12" s="828"/>
      <c r="DB12" s="826" t="s">
        <v>121</v>
      </c>
      <c r="DC12" s="827"/>
      <c r="DD12" s="827"/>
      <c r="DE12" s="827"/>
      <c r="DF12" s="827"/>
      <c r="DG12" s="827"/>
      <c r="DH12" s="827"/>
      <c r="DI12" s="828"/>
    </row>
    <row r="13" spans="1:119" ht="18.75" customHeight="1" x14ac:dyDescent="0.2">
      <c r="A13" s="163"/>
      <c r="B13" s="849"/>
      <c r="C13" s="850"/>
      <c r="D13" s="850"/>
      <c r="E13" s="850"/>
      <c r="F13" s="850"/>
      <c r="G13" s="850"/>
      <c r="H13" s="850"/>
      <c r="I13" s="850"/>
      <c r="J13" s="850"/>
      <c r="K13" s="851"/>
      <c r="L13" s="172"/>
      <c r="M13" s="877" t="s">
        <v>130</v>
      </c>
      <c r="N13" s="878"/>
      <c r="O13" s="878"/>
      <c r="P13" s="878"/>
      <c r="Q13" s="879"/>
      <c r="R13" s="870">
        <v>10605</v>
      </c>
      <c r="S13" s="871"/>
      <c r="T13" s="871"/>
      <c r="U13" s="871"/>
      <c r="V13" s="872"/>
      <c r="W13" s="802" t="s">
        <v>131</v>
      </c>
      <c r="X13" s="803"/>
      <c r="Y13" s="803"/>
      <c r="Z13" s="803"/>
      <c r="AA13" s="803"/>
      <c r="AB13" s="793"/>
      <c r="AC13" s="837">
        <v>558</v>
      </c>
      <c r="AD13" s="838"/>
      <c r="AE13" s="838"/>
      <c r="AF13" s="838"/>
      <c r="AG13" s="880"/>
      <c r="AH13" s="837">
        <v>653</v>
      </c>
      <c r="AI13" s="838"/>
      <c r="AJ13" s="838"/>
      <c r="AK13" s="838"/>
      <c r="AL13" s="839"/>
      <c r="AM13" s="815" t="s">
        <v>132</v>
      </c>
      <c r="AN13" s="816"/>
      <c r="AO13" s="816"/>
      <c r="AP13" s="816"/>
      <c r="AQ13" s="816"/>
      <c r="AR13" s="816"/>
      <c r="AS13" s="816"/>
      <c r="AT13" s="817"/>
      <c r="AU13" s="818" t="s">
        <v>127</v>
      </c>
      <c r="AV13" s="819"/>
      <c r="AW13" s="819"/>
      <c r="AX13" s="819"/>
      <c r="AY13" s="820" t="s">
        <v>133</v>
      </c>
      <c r="AZ13" s="821"/>
      <c r="BA13" s="821"/>
      <c r="BB13" s="821"/>
      <c r="BC13" s="821"/>
      <c r="BD13" s="821"/>
      <c r="BE13" s="821"/>
      <c r="BF13" s="821"/>
      <c r="BG13" s="821"/>
      <c r="BH13" s="821"/>
      <c r="BI13" s="821"/>
      <c r="BJ13" s="821"/>
      <c r="BK13" s="821"/>
      <c r="BL13" s="821"/>
      <c r="BM13" s="822"/>
      <c r="BN13" s="786">
        <v>236077</v>
      </c>
      <c r="BO13" s="787"/>
      <c r="BP13" s="787"/>
      <c r="BQ13" s="787"/>
      <c r="BR13" s="787"/>
      <c r="BS13" s="787"/>
      <c r="BT13" s="787"/>
      <c r="BU13" s="788"/>
      <c r="BV13" s="786">
        <v>-140194</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11.8</v>
      </c>
      <c r="CU13" s="784"/>
      <c r="CV13" s="784"/>
      <c r="CW13" s="784"/>
      <c r="CX13" s="784"/>
      <c r="CY13" s="784"/>
      <c r="CZ13" s="784"/>
      <c r="DA13" s="785"/>
      <c r="DB13" s="783">
        <v>12.8</v>
      </c>
      <c r="DC13" s="784"/>
      <c r="DD13" s="784"/>
      <c r="DE13" s="784"/>
      <c r="DF13" s="784"/>
      <c r="DG13" s="784"/>
      <c r="DH13" s="784"/>
      <c r="DI13" s="785"/>
    </row>
    <row r="14" spans="1:119" ht="18.75" customHeight="1" thickBot="1" x14ac:dyDescent="0.25">
      <c r="A14" s="163"/>
      <c r="B14" s="849"/>
      <c r="C14" s="850"/>
      <c r="D14" s="850"/>
      <c r="E14" s="850"/>
      <c r="F14" s="850"/>
      <c r="G14" s="850"/>
      <c r="H14" s="850"/>
      <c r="I14" s="850"/>
      <c r="J14" s="850"/>
      <c r="K14" s="851"/>
      <c r="L14" s="867" t="s">
        <v>135</v>
      </c>
      <c r="M14" s="868"/>
      <c r="N14" s="868"/>
      <c r="O14" s="868"/>
      <c r="P14" s="868"/>
      <c r="Q14" s="869"/>
      <c r="R14" s="870">
        <v>10833</v>
      </c>
      <c r="S14" s="871"/>
      <c r="T14" s="871"/>
      <c r="U14" s="871"/>
      <c r="V14" s="872"/>
      <c r="W14" s="776"/>
      <c r="X14" s="777"/>
      <c r="Y14" s="777"/>
      <c r="Z14" s="777"/>
      <c r="AA14" s="777"/>
      <c r="AB14" s="766"/>
      <c r="AC14" s="873">
        <v>10.9</v>
      </c>
      <c r="AD14" s="874"/>
      <c r="AE14" s="874"/>
      <c r="AF14" s="874"/>
      <c r="AG14" s="875"/>
      <c r="AH14" s="873">
        <v>12</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v>5.8</v>
      </c>
      <c r="CU14" s="885"/>
      <c r="CV14" s="885"/>
      <c r="CW14" s="885"/>
      <c r="CX14" s="885"/>
      <c r="CY14" s="885"/>
      <c r="CZ14" s="885"/>
      <c r="DA14" s="886"/>
      <c r="DB14" s="884" t="s">
        <v>121</v>
      </c>
      <c r="DC14" s="885"/>
      <c r="DD14" s="885"/>
      <c r="DE14" s="885"/>
      <c r="DF14" s="885"/>
      <c r="DG14" s="885"/>
      <c r="DH14" s="885"/>
      <c r="DI14" s="886"/>
    </row>
    <row r="15" spans="1:119" ht="18.75" customHeight="1" x14ac:dyDescent="0.2">
      <c r="A15" s="163"/>
      <c r="B15" s="849"/>
      <c r="C15" s="850"/>
      <c r="D15" s="850"/>
      <c r="E15" s="850"/>
      <c r="F15" s="850"/>
      <c r="G15" s="850"/>
      <c r="H15" s="850"/>
      <c r="I15" s="850"/>
      <c r="J15" s="850"/>
      <c r="K15" s="851"/>
      <c r="L15" s="172"/>
      <c r="M15" s="877" t="s">
        <v>130</v>
      </c>
      <c r="N15" s="878"/>
      <c r="O15" s="878"/>
      <c r="P15" s="878"/>
      <c r="Q15" s="879"/>
      <c r="R15" s="870">
        <v>10723</v>
      </c>
      <c r="S15" s="871"/>
      <c r="T15" s="871"/>
      <c r="U15" s="871"/>
      <c r="V15" s="872"/>
      <c r="W15" s="802" t="s">
        <v>137</v>
      </c>
      <c r="X15" s="803"/>
      <c r="Y15" s="803"/>
      <c r="Z15" s="803"/>
      <c r="AA15" s="803"/>
      <c r="AB15" s="793"/>
      <c r="AC15" s="837">
        <v>1734</v>
      </c>
      <c r="AD15" s="838"/>
      <c r="AE15" s="838"/>
      <c r="AF15" s="838"/>
      <c r="AG15" s="880"/>
      <c r="AH15" s="837">
        <v>1787</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1876391</v>
      </c>
      <c r="BO15" s="750"/>
      <c r="BP15" s="750"/>
      <c r="BQ15" s="750"/>
      <c r="BR15" s="750"/>
      <c r="BS15" s="750"/>
      <c r="BT15" s="750"/>
      <c r="BU15" s="751"/>
      <c r="BV15" s="749">
        <v>1794727</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33.9</v>
      </c>
      <c r="AD16" s="874"/>
      <c r="AE16" s="874"/>
      <c r="AF16" s="874"/>
      <c r="AG16" s="875"/>
      <c r="AH16" s="873">
        <v>32.799999999999997</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3887075</v>
      </c>
      <c r="BO16" s="787"/>
      <c r="BP16" s="787"/>
      <c r="BQ16" s="787"/>
      <c r="BR16" s="787"/>
      <c r="BS16" s="787"/>
      <c r="BT16" s="787"/>
      <c r="BU16" s="788"/>
      <c r="BV16" s="786">
        <v>3775390</v>
      </c>
      <c r="BW16" s="787"/>
      <c r="BX16" s="787"/>
      <c r="BY16" s="787"/>
      <c r="BZ16" s="787"/>
      <c r="CA16" s="787"/>
      <c r="CB16" s="787"/>
      <c r="CC16" s="788"/>
      <c r="CD16" s="176"/>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5">
      <c r="A17" s="163"/>
      <c r="B17" s="852"/>
      <c r="C17" s="853"/>
      <c r="D17" s="853"/>
      <c r="E17" s="853"/>
      <c r="F17" s="853"/>
      <c r="G17" s="853"/>
      <c r="H17" s="853"/>
      <c r="I17" s="853"/>
      <c r="J17" s="853"/>
      <c r="K17" s="854"/>
      <c r="L17" s="177"/>
      <c r="M17" s="897" t="s">
        <v>143</v>
      </c>
      <c r="N17" s="898"/>
      <c r="O17" s="898"/>
      <c r="P17" s="898"/>
      <c r="Q17" s="899"/>
      <c r="R17" s="892" t="s">
        <v>144</v>
      </c>
      <c r="S17" s="893"/>
      <c r="T17" s="893"/>
      <c r="U17" s="893"/>
      <c r="V17" s="894"/>
      <c r="W17" s="802" t="s">
        <v>145</v>
      </c>
      <c r="X17" s="803"/>
      <c r="Y17" s="803"/>
      <c r="Z17" s="803"/>
      <c r="AA17" s="803"/>
      <c r="AB17" s="793"/>
      <c r="AC17" s="837">
        <v>2825</v>
      </c>
      <c r="AD17" s="838"/>
      <c r="AE17" s="838"/>
      <c r="AF17" s="838"/>
      <c r="AG17" s="880"/>
      <c r="AH17" s="837">
        <v>3009</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2389362</v>
      </c>
      <c r="BO17" s="787"/>
      <c r="BP17" s="787"/>
      <c r="BQ17" s="787"/>
      <c r="BR17" s="787"/>
      <c r="BS17" s="787"/>
      <c r="BT17" s="787"/>
      <c r="BU17" s="788"/>
      <c r="BV17" s="786">
        <v>2281663</v>
      </c>
      <c r="BW17" s="787"/>
      <c r="BX17" s="787"/>
      <c r="BY17" s="787"/>
      <c r="BZ17" s="787"/>
      <c r="CA17" s="787"/>
      <c r="CB17" s="787"/>
      <c r="CC17" s="788"/>
      <c r="CD17" s="176"/>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5">
      <c r="A18" s="163"/>
      <c r="B18" s="908" t="s">
        <v>147</v>
      </c>
      <c r="C18" s="829"/>
      <c r="D18" s="829"/>
      <c r="E18" s="909"/>
      <c r="F18" s="909"/>
      <c r="G18" s="909"/>
      <c r="H18" s="909"/>
      <c r="I18" s="909"/>
      <c r="J18" s="909"/>
      <c r="K18" s="909"/>
      <c r="L18" s="910">
        <v>54.05</v>
      </c>
      <c r="M18" s="910"/>
      <c r="N18" s="910"/>
      <c r="O18" s="910"/>
      <c r="P18" s="910"/>
      <c r="Q18" s="910"/>
      <c r="R18" s="911"/>
      <c r="S18" s="911"/>
      <c r="T18" s="911"/>
      <c r="U18" s="911"/>
      <c r="V18" s="912"/>
      <c r="W18" s="804"/>
      <c r="X18" s="805"/>
      <c r="Y18" s="805"/>
      <c r="Z18" s="805"/>
      <c r="AA18" s="805"/>
      <c r="AB18" s="796"/>
      <c r="AC18" s="913">
        <v>55.2</v>
      </c>
      <c r="AD18" s="914"/>
      <c r="AE18" s="914"/>
      <c r="AF18" s="914"/>
      <c r="AG18" s="915"/>
      <c r="AH18" s="913">
        <v>55.2</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3737871</v>
      </c>
      <c r="BO18" s="787"/>
      <c r="BP18" s="787"/>
      <c r="BQ18" s="787"/>
      <c r="BR18" s="787"/>
      <c r="BS18" s="787"/>
      <c r="BT18" s="787"/>
      <c r="BU18" s="788"/>
      <c r="BV18" s="786">
        <v>3706361</v>
      </c>
      <c r="BW18" s="787"/>
      <c r="BX18" s="787"/>
      <c r="BY18" s="787"/>
      <c r="BZ18" s="787"/>
      <c r="CA18" s="787"/>
      <c r="CB18" s="787"/>
      <c r="CC18" s="788"/>
      <c r="CD18" s="176"/>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5">
      <c r="A19" s="163"/>
      <c r="B19" s="908" t="s">
        <v>149</v>
      </c>
      <c r="C19" s="829"/>
      <c r="D19" s="829"/>
      <c r="E19" s="909"/>
      <c r="F19" s="909"/>
      <c r="G19" s="909"/>
      <c r="H19" s="909"/>
      <c r="I19" s="909"/>
      <c r="J19" s="909"/>
      <c r="K19" s="909"/>
      <c r="L19" s="917">
        <v>201</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5637400</v>
      </c>
      <c r="BO19" s="787"/>
      <c r="BP19" s="787"/>
      <c r="BQ19" s="787"/>
      <c r="BR19" s="787"/>
      <c r="BS19" s="787"/>
      <c r="BT19" s="787"/>
      <c r="BU19" s="788"/>
      <c r="BV19" s="786">
        <v>5423628</v>
      </c>
      <c r="BW19" s="787"/>
      <c r="BX19" s="787"/>
      <c r="BY19" s="787"/>
      <c r="BZ19" s="787"/>
      <c r="CA19" s="787"/>
      <c r="CB19" s="787"/>
      <c r="CC19" s="788"/>
      <c r="CD19" s="176"/>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5">
      <c r="A20" s="163"/>
      <c r="B20" s="908" t="s">
        <v>151</v>
      </c>
      <c r="C20" s="829"/>
      <c r="D20" s="829"/>
      <c r="E20" s="909"/>
      <c r="F20" s="909"/>
      <c r="G20" s="909"/>
      <c r="H20" s="909"/>
      <c r="I20" s="909"/>
      <c r="J20" s="909"/>
      <c r="K20" s="909"/>
      <c r="L20" s="917">
        <v>4089</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6"/>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5">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6"/>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2">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5768210</v>
      </c>
      <c r="BO22" s="750"/>
      <c r="BP22" s="750"/>
      <c r="BQ22" s="750"/>
      <c r="BR22" s="750"/>
      <c r="BS22" s="750"/>
      <c r="BT22" s="750"/>
      <c r="BU22" s="751"/>
      <c r="BV22" s="749">
        <v>5483707</v>
      </c>
      <c r="BW22" s="750"/>
      <c r="BX22" s="750"/>
      <c r="BY22" s="750"/>
      <c r="BZ22" s="750"/>
      <c r="CA22" s="750"/>
      <c r="CB22" s="750"/>
      <c r="CC22" s="751"/>
      <c r="CD22" s="176"/>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2">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5003026</v>
      </c>
      <c r="BO23" s="787"/>
      <c r="BP23" s="787"/>
      <c r="BQ23" s="787"/>
      <c r="BR23" s="787"/>
      <c r="BS23" s="787"/>
      <c r="BT23" s="787"/>
      <c r="BU23" s="788"/>
      <c r="BV23" s="786">
        <v>4968222</v>
      </c>
      <c r="BW23" s="787"/>
      <c r="BX23" s="787"/>
      <c r="BY23" s="787"/>
      <c r="BZ23" s="787"/>
      <c r="CA23" s="787"/>
      <c r="CB23" s="787"/>
      <c r="CC23" s="788"/>
      <c r="CD23" s="176"/>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5">
      <c r="A24" s="163"/>
      <c r="B24" s="957"/>
      <c r="C24" s="933"/>
      <c r="D24" s="934"/>
      <c r="E24" s="836" t="s">
        <v>161</v>
      </c>
      <c r="F24" s="816"/>
      <c r="G24" s="816"/>
      <c r="H24" s="816"/>
      <c r="I24" s="816"/>
      <c r="J24" s="816"/>
      <c r="K24" s="817"/>
      <c r="L24" s="837">
        <v>1</v>
      </c>
      <c r="M24" s="838"/>
      <c r="N24" s="838"/>
      <c r="O24" s="838"/>
      <c r="P24" s="880"/>
      <c r="Q24" s="837">
        <v>7200</v>
      </c>
      <c r="R24" s="838"/>
      <c r="S24" s="838"/>
      <c r="T24" s="838"/>
      <c r="U24" s="838"/>
      <c r="V24" s="880"/>
      <c r="W24" s="932"/>
      <c r="X24" s="933"/>
      <c r="Y24" s="934"/>
      <c r="Z24" s="836" t="s">
        <v>162</v>
      </c>
      <c r="AA24" s="816"/>
      <c r="AB24" s="816"/>
      <c r="AC24" s="816"/>
      <c r="AD24" s="816"/>
      <c r="AE24" s="816"/>
      <c r="AF24" s="816"/>
      <c r="AG24" s="817"/>
      <c r="AH24" s="837">
        <v>125</v>
      </c>
      <c r="AI24" s="838"/>
      <c r="AJ24" s="838"/>
      <c r="AK24" s="838"/>
      <c r="AL24" s="880"/>
      <c r="AM24" s="837">
        <v>365375</v>
      </c>
      <c r="AN24" s="838"/>
      <c r="AO24" s="838"/>
      <c r="AP24" s="838"/>
      <c r="AQ24" s="838"/>
      <c r="AR24" s="880"/>
      <c r="AS24" s="837">
        <v>2923</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3509178</v>
      </c>
      <c r="BO24" s="787"/>
      <c r="BP24" s="787"/>
      <c r="BQ24" s="787"/>
      <c r="BR24" s="787"/>
      <c r="BS24" s="787"/>
      <c r="BT24" s="787"/>
      <c r="BU24" s="788"/>
      <c r="BV24" s="786">
        <v>3011535</v>
      </c>
      <c r="BW24" s="787"/>
      <c r="BX24" s="787"/>
      <c r="BY24" s="787"/>
      <c r="BZ24" s="787"/>
      <c r="CA24" s="787"/>
      <c r="CB24" s="787"/>
      <c r="CC24" s="788"/>
      <c r="CD24" s="176"/>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2">
      <c r="A25" s="163"/>
      <c r="B25" s="957"/>
      <c r="C25" s="933"/>
      <c r="D25" s="934"/>
      <c r="E25" s="836" t="s">
        <v>164</v>
      </c>
      <c r="F25" s="816"/>
      <c r="G25" s="816"/>
      <c r="H25" s="816"/>
      <c r="I25" s="816"/>
      <c r="J25" s="816"/>
      <c r="K25" s="817"/>
      <c r="L25" s="837">
        <v>1</v>
      </c>
      <c r="M25" s="838"/>
      <c r="N25" s="838"/>
      <c r="O25" s="838"/>
      <c r="P25" s="880"/>
      <c r="Q25" s="837">
        <v>6100</v>
      </c>
      <c r="R25" s="838"/>
      <c r="S25" s="838"/>
      <c r="T25" s="838"/>
      <c r="U25" s="838"/>
      <c r="V25" s="880"/>
      <c r="W25" s="932"/>
      <c r="X25" s="933"/>
      <c r="Y25" s="934"/>
      <c r="Z25" s="836" t="s">
        <v>165</v>
      </c>
      <c r="AA25" s="816"/>
      <c r="AB25" s="816"/>
      <c r="AC25" s="816"/>
      <c r="AD25" s="816"/>
      <c r="AE25" s="816"/>
      <c r="AF25" s="816"/>
      <c r="AG25" s="817"/>
      <c r="AH25" s="837" t="s">
        <v>121</v>
      </c>
      <c r="AI25" s="838"/>
      <c r="AJ25" s="838"/>
      <c r="AK25" s="838"/>
      <c r="AL25" s="880"/>
      <c r="AM25" s="837" t="s">
        <v>121</v>
      </c>
      <c r="AN25" s="838"/>
      <c r="AO25" s="838"/>
      <c r="AP25" s="838"/>
      <c r="AQ25" s="838"/>
      <c r="AR25" s="880"/>
      <c r="AS25" s="837" t="s">
        <v>121</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454772</v>
      </c>
      <c r="BO25" s="750"/>
      <c r="BP25" s="750"/>
      <c r="BQ25" s="750"/>
      <c r="BR25" s="750"/>
      <c r="BS25" s="750"/>
      <c r="BT25" s="750"/>
      <c r="BU25" s="751"/>
      <c r="BV25" s="749">
        <v>564853</v>
      </c>
      <c r="BW25" s="750"/>
      <c r="BX25" s="750"/>
      <c r="BY25" s="750"/>
      <c r="BZ25" s="750"/>
      <c r="CA25" s="750"/>
      <c r="CB25" s="750"/>
      <c r="CC25" s="751"/>
      <c r="CD25" s="176"/>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2">
      <c r="A26" s="163"/>
      <c r="B26" s="957"/>
      <c r="C26" s="933"/>
      <c r="D26" s="934"/>
      <c r="E26" s="836" t="s">
        <v>167</v>
      </c>
      <c r="F26" s="816"/>
      <c r="G26" s="816"/>
      <c r="H26" s="816"/>
      <c r="I26" s="816"/>
      <c r="J26" s="816"/>
      <c r="K26" s="817"/>
      <c r="L26" s="837">
        <v>1</v>
      </c>
      <c r="M26" s="838"/>
      <c r="N26" s="838"/>
      <c r="O26" s="838"/>
      <c r="P26" s="880"/>
      <c r="Q26" s="837">
        <v>5500</v>
      </c>
      <c r="R26" s="838"/>
      <c r="S26" s="838"/>
      <c r="T26" s="838"/>
      <c r="U26" s="838"/>
      <c r="V26" s="880"/>
      <c r="W26" s="932"/>
      <c r="X26" s="933"/>
      <c r="Y26" s="934"/>
      <c r="Z26" s="836" t="s">
        <v>168</v>
      </c>
      <c r="AA26" s="938"/>
      <c r="AB26" s="938"/>
      <c r="AC26" s="938"/>
      <c r="AD26" s="938"/>
      <c r="AE26" s="938"/>
      <c r="AF26" s="938"/>
      <c r="AG26" s="939"/>
      <c r="AH26" s="837">
        <v>8</v>
      </c>
      <c r="AI26" s="838"/>
      <c r="AJ26" s="838"/>
      <c r="AK26" s="838"/>
      <c r="AL26" s="880"/>
      <c r="AM26" s="837">
        <v>20544</v>
      </c>
      <c r="AN26" s="838"/>
      <c r="AO26" s="838"/>
      <c r="AP26" s="838"/>
      <c r="AQ26" s="838"/>
      <c r="AR26" s="880"/>
      <c r="AS26" s="837">
        <v>2568</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t="s">
        <v>121</v>
      </c>
      <c r="BO26" s="787"/>
      <c r="BP26" s="787"/>
      <c r="BQ26" s="787"/>
      <c r="BR26" s="787"/>
      <c r="BS26" s="787"/>
      <c r="BT26" s="787"/>
      <c r="BU26" s="788"/>
      <c r="BV26" s="786" t="s">
        <v>121</v>
      </c>
      <c r="BW26" s="787"/>
      <c r="BX26" s="787"/>
      <c r="BY26" s="787"/>
      <c r="BZ26" s="787"/>
      <c r="CA26" s="787"/>
      <c r="CB26" s="787"/>
      <c r="CC26" s="788"/>
      <c r="CD26" s="176"/>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5">
      <c r="A27" s="163"/>
      <c r="B27" s="957"/>
      <c r="C27" s="933"/>
      <c r="D27" s="934"/>
      <c r="E27" s="836" t="s">
        <v>170</v>
      </c>
      <c r="F27" s="816"/>
      <c r="G27" s="816"/>
      <c r="H27" s="816"/>
      <c r="I27" s="816"/>
      <c r="J27" s="816"/>
      <c r="K27" s="817"/>
      <c r="L27" s="837">
        <v>1</v>
      </c>
      <c r="M27" s="838"/>
      <c r="N27" s="838"/>
      <c r="O27" s="838"/>
      <c r="P27" s="880"/>
      <c r="Q27" s="837">
        <v>3000</v>
      </c>
      <c r="R27" s="838"/>
      <c r="S27" s="838"/>
      <c r="T27" s="838"/>
      <c r="U27" s="838"/>
      <c r="V27" s="880"/>
      <c r="W27" s="932"/>
      <c r="X27" s="933"/>
      <c r="Y27" s="934"/>
      <c r="Z27" s="836" t="s">
        <v>171</v>
      </c>
      <c r="AA27" s="816"/>
      <c r="AB27" s="816"/>
      <c r="AC27" s="816"/>
      <c r="AD27" s="816"/>
      <c r="AE27" s="816"/>
      <c r="AF27" s="816"/>
      <c r="AG27" s="817"/>
      <c r="AH27" s="837">
        <v>1</v>
      </c>
      <c r="AI27" s="838"/>
      <c r="AJ27" s="838"/>
      <c r="AK27" s="838"/>
      <c r="AL27" s="880"/>
      <c r="AM27" s="837" t="s">
        <v>172</v>
      </c>
      <c r="AN27" s="838"/>
      <c r="AO27" s="838"/>
      <c r="AP27" s="838"/>
      <c r="AQ27" s="838"/>
      <c r="AR27" s="880"/>
      <c r="AS27" s="837" t="s">
        <v>172</v>
      </c>
      <c r="AT27" s="838"/>
      <c r="AU27" s="838"/>
      <c r="AV27" s="838"/>
      <c r="AW27" s="838"/>
      <c r="AX27" s="839"/>
      <c r="AY27" s="881" t="s">
        <v>173</v>
      </c>
      <c r="AZ27" s="882"/>
      <c r="BA27" s="882"/>
      <c r="BB27" s="882"/>
      <c r="BC27" s="882"/>
      <c r="BD27" s="882"/>
      <c r="BE27" s="882"/>
      <c r="BF27" s="882"/>
      <c r="BG27" s="882"/>
      <c r="BH27" s="882"/>
      <c r="BI27" s="882"/>
      <c r="BJ27" s="882"/>
      <c r="BK27" s="882"/>
      <c r="BL27" s="882"/>
      <c r="BM27" s="883"/>
      <c r="BN27" s="905">
        <v>151067</v>
      </c>
      <c r="BO27" s="906"/>
      <c r="BP27" s="906"/>
      <c r="BQ27" s="906"/>
      <c r="BR27" s="906"/>
      <c r="BS27" s="906"/>
      <c r="BT27" s="906"/>
      <c r="BU27" s="907"/>
      <c r="BV27" s="905">
        <v>151067</v>
      </c>
      <c r="BW27" s="906"/>
      <c r="BX27" s="906"/>
      <c r="BY27" s="906"/>
      <c r="BZ27" s="906"/>
      <c r="CA27" s="906"/>
      <c r="CB27" s="906"/>
      <c r="CC27" s="907"/>
      <c r="CD27" s="178"/>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2">
      <c r="A28" s="163"/>
      <c r="B28" s="957"/>
      <c r="C28" s="933"/>
      <c r="D28" s="934"/>
      <c r="E28" s="836" t="s">
        <v>174</v>
      </c>
      <c r="F28" s="816"/>
      <c r="G28" s="816"/>
      <c r="H28" s="816"/>
      <c r="I28" s="816"/>
      <c r="J28" s="816"/>
      <c r="K28" s="817"/>
      <c r="L28" s="837">
        <v>1</v>
      </c>
      <c r="M28" s="838"/>
      <c r="N28" s="838"/>
      <c r="O28" s="838"/>
      <c r="P28" s="880"/>
      <c r="Q28" s="837">
        <v>2400</v>
      </c>
      <c r="R28" s="838"/>
      <c r="S28" s="838"/>
      <c r="T28" s="838"/>
      <c r="U28" s="838"/>
      <c r="V28" s="880"/>
      <c r="W28" s="932"/>
      <c r="X28" s="933"/>
      <c r="Y28" s="934"/>
      <c r="Z28" s="836" t="s">
        <v>175</v>
      </c>
      <c r="AA28" s="816"/>
      <c r="AB28" s="816"/>
      <c r="AC28" s="816"/>
      <c r="AD28" s="816"/>
      <c r="AE28" s="816"/>
      <c r="AF28" s="816"/>
      <c r="AG28" s="817"/>
      <c r="AH28" s="837" t="s">
        <v>121</v>
      </c>
      <c r="AI28" s="838"/>
      <c r="AJ28" s="838"/>
      <c r="AK28" s="838"/>
      <c r="AL28" s="880"/>
      <c r="AM28" s="837" t="s">
        <v>121</v>
      </c>
      <c r="AN28" s="838"/>
      <c r="AO28" s="838"/>
      <c r="AP28" s="838"/>
      <c r="AQ28" s="838"/>
      <c r="AR28" s="880"/>
      <c r="AS28" s="837" t="s">
        <v>121</v>
      </c>
      <c r="AT28" s="838"/>
      <c r="AU28" s="838"/>
      <c r="AV28" s="838"/>
      <c r="AW28" s="838"/>
      <c r="AX28" s="839"/>
      <c r="AY28" s="940" t="s">
        <v>176</v>
      </c>
      <c r="AZ28" s="941"/>
      <c r="BA28" s="941"/>
      <c r="BB28" s="942"/>
      <c r="BC28" s="746" t="s">
        <v>46</v>
      </c>
      <c r="BD28" s="747"/>
      <c r="BE28" s="747"/>
      <c r="BF28" s="747"/>
      <c r="BG28" s="747"/>
      <c r="BH28" s="747"/>
      <c r="BI28" s="747"/>
      <c r="BJ28" s="747"/>
      <c r="BK28" s="747"/>
      <c r="BL28" s="747"/>
      <c r="BM28" s="748"/>
      <c r="BN28" s="749">
        <v>3161994</v>
      </c>
      <c r="BO28" s="750"/>
      <c r="BP28" s="750"/>
      <c r="BQ28" s="750"/>
      <c r="BR28" s="750"/>
      <c r="BS28" s="750"/>
      <c r="BT28" s="750"/>
      <c r="BU28" s="751"/>
      <c r="BV28" s="749">
        <v>2991039</v>
      </c>
      <c r="BW28" s="750"/>
      <c r="BX28" s="750"/>
      <c r="BY28" s="750"/>
      <c r="BZ28" s="750"/>
      <c r="CA28" s="750"/>
      <c r="CB28" s="750"/>
      <c r="CC28" s="751"/>
      <c r="CD28" s="176"/>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2">
      <c r="A29" s="163"/>
      <c r="B29" s="957"/>
      <c r="C29" s="933"/>
      <c r="D29" s="934"/>
      <c r="E29" s="836" t="s">
        <v>177</v>
      </c>
      <c r="F29" s="816"/>
      <c r="G29" s="816"/>
      <c r="H29" s="816"/>
      <c r="I29" s="816"/>
      <c r="J29" s="816"/>
      <c r="K29" s="817"/>
      <c r="L29" s="837">
        <v>10</v>
      </c>
      <c r="M29" s="838"/>
      <c r="N29" s="838"/>
      <c r="O29" s="838"/>
      <c r="P29" s="880"/>
      <c r="Q29" s="837">
        <v>2200</v>
      </c>
      <c r="R29" s="838"/>
      <c r="S29" s="838"/>
      <c r="T29" s="838"/>
      <c r="U29" s="838"/>
      <c r="V29" s="880"/>
      <c r="W29" s="935"/>
      <c r="X29" s="936"/>
      <c r="Y29" s="937"/>
      <c r="Z29" s="836" t="s">
        <v>178</v>
      </c>
      <c r="AA29" s="816"/>
      <c r="AB29" s="816"/>
      <c r="AC29" s="816"/>
      <c r="AD29" s="816"/>
      <c r="AE29" s="816"/>
      <c r="AF29" s="816"/>
      <c r="AG29" s="817"/>
      <c r="AH29" s="837">
        <v>126</v>
      </c>
      <c r="AI29" s="838"/>
      <c r="AJ29" s="838"/>
      <c r="AK29" s="838"/>
      <c r="AL29" s="880"/>
      <c r="AM29" s="837">
        <v>369461</v>
      </c>
      <c r="AN29" s="838"/>
      <c r="AO29" s="838"/>
      <c r="AP29" s="838"/>
      <c r="AQ29" s="838"/>
      <c r="AR29" s="880"/>
      <c r="AS29" s="837">
        <v>2932</v>
      </c>
      <c r="AT29" s="838"/>
      <c r="AU29" s="838"/>
      <c r="AV29" s="838"/>
      <c r="AW29" s="838"/>
      <c r="AX29" s="839"/>
      <c r="AY29" s="943"/>
      <c r="AZ29" s="944"/>
      <c r="BA29" s="944"/>
      <c r="BB29" s="945"/>
      <c r="BC29" s="820" t="s">
        <v>179</v>
      </c>
      <c r="BD29" s="821"/>
      <c r="BE29" s="821"/>
      <c r="BF29" s="821"/>
      <c r="BG29" s="821"/>
      <c r="BH29" s="821"/>
      <c r="BI29" s="821"/>
      <c r="BJ29" s="821"/>
      <c r="BK29" s="821"/>
      <c r="BL29" s="821"/>
      <c r="BM29" s="822"/>
      <c r="BN29" s="786">
        <v>84289</v>
      </c>
      <c r="BO29" s="787"/>
      <c r="BP29" s="787"/>
      <c r="BQ29" s="787"/>
      <c r="BR29" s="787"/>
      <c r="BS29" s="787"/>
      <c r="BT29" s="787"/>
      <c r="BU29" s="788"/>
      <c r="BV29" s="786">
        <v>69682</v>
      </c>
      <c r="BW29" s="787"/>
      <c r="BX29" s="787"/>
      <c r="BY29" s="787"/>
      <c r="BZ29" s="787"/>
      <c r="CA29" s="787"/>
      <c r="CB29" s="787"/>
      <c r="CC29" s="788"/>
      <c r="CD29" s="178"/>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5">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180</v>
      </c>
      <c r="X30" s="954"/>
      <c r="Y30" s="954"/>
      <c r="Z30" s="954"/>
      <c r="AA30" s="954"/>
      <c r="AB30" s="954"/>
      <c r="AC30" s="954"/>
      <c r="AD30" s="954"/>
      <c r="AE30" s="954"/>
      <c r="AF30" s="954"/>
      <c r="AG30" s="955"/>
      <c r="AH30" s="913">
        <v>98</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404077</v>
      </c>
      <c r="BO30" s="906"/>
      <c r="BP30" s="906"/>
      <c r="BQ30" s="906"/>
      <c r="BR30" s="906"/>
      <c r="BS30" s="906"/>
      <c r="BT30" s="906"/>
      <c r="BU30" s="907"/>
      <c r="BV30" s="905">
        <v>347374</v>
      </c>
      <c r="BW30" s="906"/>
      <c r="BX30" s="906"/>
      <c r="BY30" s="906"/>
      <c r="BZ30" s="906"/>
      <c r="CA30" s="906"/>
      <c r="CB30" s="906"/>
      <c r="CC30" s="907"/>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949" t="s">
        <v>181</v>
      </c>
      <c r="D32" s="949"/>
      <c r="E32" s="949"/>
      <c r="F32" s="949"/>
      <c r="G32" s="949"/>
      <c r="H32" s="949"/>
      <c r="I32" s="949"/>
      <c r="J32" s="949"/>
      <c r="K32" s="949"/>
      <c r="L32" s="949"/>
      <c r="M32" s="949"/>
      <c r="N32" s="949"/>
      <c r="O32" s="949"/>
      <c r="P32" s="949"/>
      <c r="Q32" s="949"/>
      <c r="R32" s="949"/>
      <c r="S32" s="949"/>
      <c r="U32" s="790" t="s">
        <v>182</v>
      </c>
      <c r="V32" s="790"/>
      <c r="W32" s="790"/>
      <c r="X32" s="790"/>
      <c r="Y32" s="790"/>
      <c r="Z32" s="790"/>
      <c r="AA32" s="790"/>
      <c r="AB32" s="790"/>
      <c r="AC32" s="790"/>
      <c r="AD32" s="790"/>
      <c r="AE32" s="790"/>
      <c r="AF32" s="790"/>
      <c r="AG32" s="790"/>
      <c r="AH32" s="790"/>
      <c r="AI32" s="790"/>
      <c r="AJ32" s="790"/>
      <c r="AK32" s="790"/>
      <c r="AM32" s="790" t="s">
        <v>183</v>
      </c>
      <c r="AN32" s="790"/>
      <c r="AO32" s="790"/>
      <c r="AP32" s="790"/>
      <c r="AQ32" s="790"/>
      <c r="AR32" s="790"/>
      <c r="AS32" s="790"/>
      <c r="AT32" s="790"/>
      <c r="AU32" s="790"/>
      <c r="AV32" s="790"/>
      <c r="AW32" s="790"/>
      <c r="AX32" s="790"/>
      <c r="AY32" s="790"/>
      <c r="AZ32" s="790"/>
      <c r="BA32" s="790"/>
      <c r="BB32" s="790"/>
      <c r="BC32" s="790"/>
      <c r="BE32" s="790" t="s">
        <v>184</v>
      </c>
      <c r="BF32" s="790"/>
      <c r="BG32" s="790"/>
      <c r="BH32" s="790"/>
      <c r="BI32" s="790"/>
      <c r="BJ32" s="790"/>
      <c r="BK32" s="790"/>
      <c r="BL32" s="790"/>
      <c r="BM32" s="790"/>
      <c r="BN32" s="790"/>
      <c r="BO32" s="790"/>
      <c r="BP32" s="790"/>
      <c r="BQ32" s="790"/>
      <c r="BR32" s="790"/>
      <c r="BS32" s="790"/>
      <c r="BT32" s="790"/>
      <c r="BU32" s="790"/>
      <c r="BW32" s="790" t="s">
        <v>185</v>
      </c>
      <c r="BX32" s="790"/>
      <c r="BY32" s="790"/>
      <c r="BZ32" s="790"/>
      <c r="CA32" s="790"/>
      <c r="CB32" s="790"/>
      <c r="CC32" s="790"/>
      <c r="CD32" s="790"/>
      <c r="CE32" s="790"/>
      <c r="CF32" s="790"/>
      <c r="CG32" s="790"/>
      <c r="CH32" s="790"/>
      <c r="CI32" s="790"/>
      <c r="CJ32" s="790"/>
      <c r="CK32" s="790"/>
      <c r="CL32" s="790"/>
      <c r="CM32" s="790"/>
      <c r="CO32" s="790" t="s">
        <v>186</v>
      </c>
      <c r="CP32" s="790"/>
      <c r="CQ32" s="790"/>
      <c r="CR32" s="790"/>
      <c r="CS32" s="790"/>
      <c r="CT32" s="790"/>
      <c r="CU32" s="790"/>
      <c r="CV32" s="790"/>
      <c r="CW32" s="790"/>
      <c r="CX32" s="790"/>
      <c r="CY32" s="790"/>
      <c r="CZ32" s="790"/>
      <c r="DA32" s="790"/>
      <c r="DB32" s="790"/>
      <c r="DC32" s="790"/>
      <c r="DD32" s="790"/>
      <c r="DE32" s="790"/>
      <c r="DI32" s="186"/>
    </row>
    <row r="33" spans="1:113" ht="13.5" customHeight="1" x14ac:dyDescent="0.2">
      <c r="A33" s="163"/>
      <c r="B33" s="187"/>
      <c r="C33" s="810" t="s">
        <v>187</v>
      </c>
      <c r="D33" s="810"/>
      <c r="E33" s="775" t="s">
        <v>188</v>
      </c>
      <c r="F33" s="775"/>
      <c r="G33" s="775"/>
      <c r="H33" s="775"/>
      <c r="I33" s="775"/>
      <c r="J33" s="775"/>
      <c r="K33" s="775"/>
      <c r="L33" s="775"/>
      <c r="M33" s="775"/>
      <c r="N33" s="775"/>
      <c r="O33" s="775"/>
      <c r="P33" s="775"/>
      <c r="Q33" s="775"/>
      <c r="R33" s="775"/>
      <c r="S33" s="775"/>
      <c r="T33" s="188"/>
      <c r="U33" s="810" t="s">
        <v>187</v>
      </c>
      <c r="V33" s="810"/>
      <c r="W33" s="775" t="s">
        <v>188</v>
      </c>
      <c r="X33" s="775"/>
      <c r="Y33" s="775"/>
      <c r="Z33" s="775"/>
      <c r="AA33" s="775"/>
      <c r="AB33" s="775"/>
      <c r="AC33" s="775"/>
      <c r="AD33" s="775"/>
      <c r="AE33" s="775"/>
      <c r="AF33" s="775"/>
      <c r="AG33" s="775"/>
      <c r="AH33" s="775"/>
      <c r="AI33" s="775"/>
      <c r="AJ33" s="775"/>
      <c r="AK33" s="775"/>
      <c r="AL33" s="188"/>
      <c r="AM33" s="810" t="s">
        <v>187</v>
      </c>
      <c r="AN33" s="810"/>
      <c r="AO33" s="775" t="s">
        <v>188</v>
      </c>
      <c r="AP33" s="775"/>
      <c r="AQ33" s="775"/>
      <c r="AR33" s="775"/>
      <c r="AS33" s="775"/>
      <c r="AT33" s="775"/>
      <c r="AU33" s="775"/>
      <c r="AV33" s="775"/>
      <c r="AW33" s="775"/>
      <c r="AX33" s="775"/>
      <c r="AY33" s="775"/>
      <c r="AZ33" s="775"/>
      <c r="BA33" s="775"/>
      <c r="BB33" s="775"/>
      <c r="BC33" s="775"/>
      <c r="BD33" s="189"/>
      <c r="BE33" s="775" t="s">
        <v>189</v>
      </c>
      <c r="BF33" s="775"/>
      <c r="BG33" s="775" t="s">
        <v>190</v>
      </c>
      <c r="BH33" s="775"/>
      <c r="BI33" s="775"/>
      <c r="BJ33" s="775"/>
      <c r="BK33" s="775"/>
      <c r="BL33" s="775"/>
      <c r="BM33" s="775"/>
      <c r="BN33" s="775"/>
      <c r="BO33" s="775"/>
      <c r="BP33" s="775"/>
      <c r="BQ33" s="775"/>
      <c r="BR33" s="775"/>
      <c r="BS33" s="775"/>
      <c r="BT33" s="775"/>
      <c r="BU33" s="775"/>
      <c r="BV33" s="189"/>
      <c r="BW33" s="810" t="s">
        <v>189</v>
      </c>
      <c r="BX33" s="810"/>
      <c r="BY33" s="775" t="s">
        <v>191</v>
      </c>
      <c r="BZ33" s="775"/>
      <c r="CA33" s="775"/>
      <c r="CB33" s="775"/>
      <c r="CC33" s="775"/>
      <c r="CD33" s="775"/>
      <c r="CE33" s="775"/>
      <c r="CF33" s="775"/>
      <c r="CG33" s="775"/>
      <c r="CH33" s="775"/>
      <c r="CI33" s="775"/>
      <c r="CJ33" s="775"/>
      <c r="CK33" s="775"/>
      <c r="CL33" s="775"/>
      <c r="CM33" s="775"/>
      <c r="CN33" s="188"/>
      <c r="CO33" s="810" t="s">
        <v>187</v>
      </c>
      <c r="CP33" s="810"/>
      <c r="CQ33" s="775" t="s">
        <v>192</v>
      </c>
      <c r="CR33" s="775"/>
      <c r="CS33" s="775"/>
      <c r="CT33" s="775"/>
      <c r="CU33" s="775"/>
      <c r="CV33" s="775"/>
      <c r="CW33" s="775"/>
      <c r="CX33" s="775"/>
      <c r="CY33" s="775"/>
      <c r="CZ33" s="775"/>
      <c r="DA33" s="775"/>
      <c r="DB33" s="775"/>
      <c r="DC33" s="775"/>
      <c r="DD33" s="775"/>
      <c r="DE33" s="775"/>
      <c r="DF33" s="188"/>
      <c r="DG33" s="975" t="s">
        <v>193</v>
      </c>
      <c r="DH33" s="975"/>
      <c r="DI33" s="190"/>
    </row>
    <row r="34" spans="1:113" ht="32.25" customHeight="1" x14ac:dyDescent="0.2">
      <c r="A34" s="163"/>
      <c r="B34" s="187"/>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5</v>
      </c>
      <c r="V34" s="976"/>
      <c r="W34" s="977" t="str">
        <f>IF('各会計、関係団体の財政状況及び健全化判断比率'!B28="","",'各会計、関係団体の財政状況及び健全化判断比率'!B28)</f>
        <v>勝央町国民健康保険事業勘定特別会計</v>
      </c>
      <c r="X34" s="977"/>
      <c r="Y34" s="977"/>
      <c r="Z34" s="977"/>
      <c r="AA34" s="977"/>
      <c r="AB34" s="977"/>
      <c r="AC34" s="977"/>
      <c r="AD34" s="977"/>
      <c r="AE34" s="977"/>
      <c r="AF34" s="977"/>
      <c r="AG34" s="977"/>
      <c r="AH34" s="977"/>
      <c r="AI34" s="977"/>
      <c r="AJ34" s="977"/>
      <c r="AK34" s="977"/>
      <c r="AL34" s="163"/>
      <c r="AM34" s="976">
        <f>IF(AO34="","",MAX(C34:D43,U34:V43)+1)</f>
        <v>8</v>
      </c>
      <c r="AN34" s="976"/>
      <c r="AO34" s="977" t="str">
        <f>IF('各会計、関係団体の財政状況及び健全化判断比率'!B31="","",'各会計、関係団体の財政状況及び健全化判断比率'!B31)</f>
        <v>勝央町水道事業会計</v>
      </c>
      <c r="AP34" s="977"/>
      <c r="AQ34" s="977"/>
      <c r="AR34" s="977"/>
      <c r="AS34" s="977"/>
      <c r="AT34" s="977"/>
      <c r="AU34" s="977"/>
      <c r="AV34" s="977"/>
      <c r="AW34" s="977"/>
      <c r="AX34" s="977"/>
      <c r="AY34" s="977"/>
      <c r="AZ34" s="977"/>
      <c r="BA34" s="977"/>
      <c r="BB34" s="977"/>
      <c r="BC34" s="977"/>
      <c r="BD34" s="163"/>
      <c r="BE34" s="976" t="str">
        <f>IF(BG34="","",MAX(C34:D43,U34:V43,AM34:AN43)+1)</f>
        <v/>
      </c>
      <c r="BF34" s="976"/>
      <c r="BG34" s="977"/>
      <c r="BH34" s="977"/>
      <c r="BI34" s="977"/>
      <c r="BJ34" s="977"/>
      <c r="BK34" s="977"/>
      <c r="BL34" s="977"/>
      <c r="BM34" s="977"/>
      <c r="BN34" s="977"/>
      <c r="BO34" s="977"/>
      <c r="BP34" s="977"/>
      <c r="BQ34" s="977"/>
      <c r="BR34" s="977"/>
      <c r="BS34" s="977"/>
      <c r="BT34" s="977"/>
      <c r="BU34" s="977"/>
      <c r="BV34" s="163"/>
      <c r="BW34" s="976">
        <f>IF(BY34="","",MAX(C34:D43,U34:V43,AM34:AN43,BE34:BF43)+1)</f>
        <v>10</v>
      </c>
      <c r="BX34" s="976"/>
      <c r="BY34" s="977" t="str">
        <f>IF('各会計、関係団体の財政状況及び健全化判断比率'!B68="","",'各会計、関係団体の財政状況及び健全化判断比率'!B68)</f>
        <v>岡山県広域水道企業団</v>
      </c>
      <c r="BZ34" s="977"/>
      <c r="CA34" s="977"/>
      <c r="CB34" s="977"/>
      <c r="CC34" s="977"/>
      <c r="CD34" s="977"/>
      <c r="CE34" s="977"/>
      <c r="CF34" s="977"/>
      <c r="CG34" s="977"/>
      <c r="CH34" s="977"/>
      <c r="CI34" s="977"/>
      <c r="CJ34" s="977"/>
      <c r="CK34" s="977"/>
      <c r="CL34" s="977"/>
      <c r="CM34" s="977"/>
      <c r="CN34" s="163"/>
      <c r="CO34" s="976">
        <f>IF(CQ34="","",MAX(C34:D43,U34:V43,AM34:AN43,BE34:BF43,BW34:BX43)+1)</f>
        <v>20</v>
      </c>
      <c r="CP34" s="976"/>
      <c r="CQ34" s="977" t="str">
        <f>IF('各会計、関係団体の財政状況及び健全化判断比率'!BS7="","",'各会計、関係団体の財政状況及び健全化判断比率'!BS7)</f>
        <v>（有）アグリスポット岡山</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90"/>
    </row>
    <row r="35" spans="1:113" ht="32.25" customHeight="1" x14ac:dyDescent="0.2">
      <c r="A35" s="163"/>
      <c r="B35" s="187"/>
      <c r="C35" s="976">
        <f>IF(E35="","",C34+1)</f>
        <v>2</v>
      </c>
      <c r="D35" s="976"/>
      <c r="E35" s="977" t="str">
        <f>IF('各会計、関係団体の財政状況及び健全化判断比率'!B8="","",'各会計、関係団体の財政状況及び健全化判断比率'!B8)</f>
        <v>勝央町住宅新築資金等貸付事業特別会計</v>
      </c>
      <c r="F35" s="977"/>
      <c r="G35" s="977"/>
      <c r="H35" s="977"/>
      <c r="I35" s="977"/>
      <c r="J35" s="977"/>
      <c r="K35" s="977"/>
      <c r="L35" s="977"/>
      <c r="M35" s="977"/>
      <c r="N35" s="977"/>
      <c r="O35" s="977"/>
      <c r="P35" s="977"/>
      <c r="Q35" s="977"/>
      <c r="R35" s="977"/>
      <c r="S35" s="977"/>
      <c r="T35" s="163"/>
      <c r="U35" s="976">
        <f>IF(W35="","",U34+1)</f>
        <v>6</v>
      </c>
      <c r="V35" s="976"/>
      <c r="W35" s="977" t="str">
        <f>IF('各会計、関係団体の財政状況及び健全化判断比率'!B29="","",'各会計、関係団体の財政状況及び健全化判断比率'!B29)</f>
        <v>勝央町介護保険特別会計</v>
      </c>
      <c r="X35" s="977"/>
      <c r="Y35" s="977"/>
      <c r="Z35" s="977"/>
      <c r="AA35" s="977"/>
      <c r="AB35" s="977"/>
      <c r="AC35" s="977"/>
      <c r="AD35" s="977"/>
      <c r="AE35" s="977"/>
      <c r="AF35" s="977"/>
      <c r="AG35" s="977"/>
      <c r="AH35" s="977"/>
      <c r="AI35" s="977"/>
      <c r="AJ35" s="977"/>
      <c r="AK35" s="977"/>
      <c r="AL35" s="163"/>
      <c r="AM35" s="976">
        <f t="shared" ref="AM35:AM43" si="0">IF(AO35="","",AM34+1)</f>
        <v>9</v>
      </c>
      <c r="AN35" s="976"/>
      <c r="AO35" s="977" t="str">
        <f>IF('各会計、関係団体の財政状況及び健全化判断比率'!B32="","",'各会計、関係団体の財政状況及び健全化判断比率'!B32)</f>
        <v>勝央町下水道事業会計</v>
      </c>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f t="shared" ref="BW35:BW43" si="2">IF(BY35="","",BW34+1)</f>
        <v>11</v>
      </c>
      <c r="BX35" s="976"/>
      <c r="BY35" s="977" t="str">
        <f>IF('各会計、関係団体の財政状況及び健全化判断比率'!B69="","",'各会計、関係団体の財政状況及び健全化判断比率'!B69)</f>
        <v>岡山県後期高齢者医療広域連合一般会計</v>
      </c>
      <c r="BZ35" s="977"/>
      <c r="CA35" s="977"/>
      <c r="CB35" s="977"/>
      <c r="CC35" s="977"/>
      <c r="CD35" s="977"/>
      <c r="CE35" s="977"/>
      <c r="CF35" s="977"/>
      <c r="CG35" s="977"/>
      <c r="CH35" s="977"/>
      <c r="CI35" s="977"/>
      <c r="CJ35" s="977"/>
      <c r="CK35" s="977"/>
      <c r="CL35" s="977"/>
      <c r="CM35" s="977"/>
      <c r="CN35" s="163"/>
      <c r="CO35" s="976">
        <f t="shared" ref="CO35:CO43" si="3">IF(CQ35="","",CO34+1)</f>
        <v>21</v>
      </c>
      <c r="CP35" s="976"/>
      <c r="CQ35" s="977" t="str">
        <f>IF('各会計、関係団体の財政状況及び健全化判断比率'!BS8="","",'各会計、関係団体の財政状況及び健全化判断比率'!BS8)</f>
        <v>（公財）金太郎スポーツ振興財団</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90"/>
    </row>
    <row r="36" spans="1:113" ht="32.25" customHeight="1" x14ac:dyDescent="0.2">
      <c r="A36" s="163"/>
      <c r="B36" s="187"/>
      <c r="C36" s="976">
        <f>IF(E36="","",C35+1)</f>
        <v>3</v>
      </c>
      <c r="D36" s="976"/>
      <c r="E36" s="977" t="str">
        <f>IF('各会計、関係団体の財政状況及び健全化判断比率'!B9="","",'各会計、関係団体の財政状況及び健全化判断比率'!B9)</f>
        <v>勝田郡介護認定等審査会特別会計</v>
      </c>
      <c r="F36" s="977"/>
      <c r="G36" s="977"/>
      <c r="H36" s="977"/>
      <c r="I36" s="977"/>
      <c r="J36" s="977"/>
      <c r="K36" s="977"/>
      <c r="L36" s="977"/>
      <c r="M36" s="977"/>
      <c r="N36" s="977"/>
      <c r="O36" s="977"/>
      <c r="P36" s="977"/>
      <c r="Q36" s="977"/>
      <c r="R36" s="977"/>
      <c r="S36" s="977"/>
      <c r="T36" s="163"/>
      <c r="U36" s="976">
        <f t="shared" ref="U36:U43" si="4">IF(W36="","",U35+1)</f>
        <v>7</v>
      </c>
      <c r="V36" s="976"/>
      <c r="W36" s="977" t="str">
        <f>IF('各会計、関係団体の財政状況及び健全化判断比率'!B30="","",'各会計、関係団体の財政状況及び健全化判断比率'!B30)</f>
        <v>勝央町後期高齢者医療特別会計</v>
      </c>
      <c r="X36" s="977"/>
      <c r="Y36" s="977"/>
      <c r="Z36" s="977"/>
      <c r="AA36" s="977"/>
      <c r="AB36" s="977"/>
      <c r="AC36" s="977"/>
      <c r="AD36" s="977"/>
      <c r="AE36" s="977"/>
      <c r="AF36" s="977"/>
      <c r="AG36" s="977"/>
      <c r="AH36" s="977"/>
      <c r="AI36" s="977"/>
      <c r="AJ36" s="977"/>
      <c r="AK36" s="977"/>
      <c r="AL36" s="163"/>
      <c r="AM36" s="976" t="str">
        <f t="shared" si="0"/>
        <v/>
      </c>
      <c r="AN36" s="976"/>
      <c r="AO36" s="977"/>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f t="shared" si="2"/>
        <v>12</v>
      </c>
      <c r="BX36" s="976"/>
      <c r="BY36" s="977" t="str">
        <f>IF('各会計、関係団体の財政状況及び健全化判断比率'!B70="","",'各会計、関係団体の財政状況及び健全化判断比率'!B70)</f>
        <v>岡山県後期高齢者医療広域連合特別会計</v>
      </c>
      <c r="BZ36" s="977"/>
      <c r="CA36" s="977"/>
      <c r="CB36" s="977"/>
      <c r="CC36" s="977"/>
      <c r="CD36" s="977"/>
      <c r="CE36" s="977"/>
      <c r="CF36" s="977"/>
      <c r="CG36" s="977"/>
      <c r="CH36" s="977"/>
      <c r="CI36" s="977"/>
      <c r="CJ36" s="977"/>
      <c r="CK36" s="977"/>
      <c r="CL36" s="977"/>
      <c r="CM36" s="977"/>
      <c r="CN36" s="163"/>
      <c r="CO36" s="976" t="str">
        <f t="shared" si="3"/>
        <v/>
      </c>
      <c r="CP36" s="976"/>
      <c r="CQ36" s="977" t="str">
        <f>IF('各会計、関係団体の財政状況及び健全化判断比率'!BS9="","",'各会計、関係団体の財政状況及び健全化判断比率'!BS9)</f>
        <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90"/>
    </row>
    <row r="37" spans="1:113" ht="32.25" customHeight="1" x14ac:dyDescent="0.2">
      <c r="A37" s="163"/>
      <c r="B37" s="187"/>
      <c r="C37" s="976">
        <f>IF(E37="","",C36+1)</f>
        <v>4</v>
      </c>
      <c r="D37" s="976"/>
      <c r="E37" s="977" t="str">
        <f>IF('各会計、関係団体の財政状況及び健全化判断比率'!B10="","",'各会計、関係団体の財政状況及び健全化判断比率'!B10)</f>
        <v>勝田郡障害者地域生活支援事業特別会計</v>
      </c>
      <c r="F37" s="977"/>
      <c r="G37" s="977"/>
      <c r="H37" s="977"/>
      <c r="I37" s="977"/>
      <c r="J37" s="977"/>
      <c r="K37" s="977"/>
      <c r="L37" s="977"/>
      <c r="M37" s="977"/>
      <c r="N37" s="977"/>
      <c r="O37" s="977"/>
      <c r="P37" s="977"/>
      <c r="Q37" s="977"/>
      <c r="R37" s="977"/>
      <c r="S37" s="977"/>
      <c r="T37" s="163"/>
      <c r="U37" s="976" t="str">
        <f t="shared" si="4"/>
        <v/>
      </c>
      <c r="V37" s="976"/>
      <c r="W37" s="977"/>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f t="shared" si="2"/>
        <v>13</v>
      </c>
      <c r="BX37" s="976"/>
      <c r="BY37" s="977" t="str">
        <f>IF('各会計、関係団体の財政状況及び健全化判断比率'!B71="","",'各会計、関係団体の財政状況及び健全化判断比率'!B71)</f>
        <v>岡山県市町村総合事務組合一般会計</v>
      </c>
      <c r="BZ37" s="977"/>
      <c r="CA37" s="977"/>
      <c r="CB37" s="977"/>
      <c r="CC37" s="977"/>
      <c r="CD37" s="977"/>
      <c r="CE37" s="977"/>
      <c r="CF37" s="977"/>
      <c r="CG37" s="977"/>
      <c r="CH37" s="977"/>
      <c r="CI37" s="977"/>
      <c r="CJ37" s="977"/>
      <c r="CK37" s="977"/>
      <c r="CL37" s="977"/>
      <c r="CM37" s="977"/>
      <c r="CN37" s="163"/>
      <c r="CO37" s="976" t="str">
        <f t="shared" si="3"/>
        <v/>
      </c>
      <c r="CP37" s="976"/>
      <c r="CQ37" s="977" t="str">
        <f>IF('各会計、関係団体の財政状況及び健全化判断比率'!BS10="","",'各会計、関係団体の財政状況及び健全化判断比率'!BS10)</f>
        <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90"/>
    </row>
    <row r="38" spans="1:113" ht="32.25" customHeight="1" x14ac:dyDescent="0.2">
      <c r="A38" s="163"/>
      <c r="B38" s="187"/>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14</v>
      </c>
      <c r="BX38" s="976"/>
      <c r="BY38" s="977" t="str">
        <f>IF('各会計、関係団体の財政状況及び健全化判断比率'!B72="","",'各会計、関係団体の財政状況及び健全化判断比率'!B72)</f>
        <v>岡山県市町村総合事務組合貸付金特別会計</v>
      </c>
      <c r="BZ38" s="977"/>
      <c r="CA38" s="977"/>
      <c r="CB38" s="977"/>
      <c r="CC38" s="977"/>
      <c r="CD38" s="977"/>
      <c r="CE38" s="977"/>
      <c r="CF38" s="977"/>
      <c r="CG38" s="977"/>
      <c r="CH38" s="977"/>
      <c r="CI38" s="977"/>
      <c r="CJ38" s="977"/>
      <c r="CK38" s="977"/>
      <c r="CL38" s="977"/>
      <c r="CM38" s="977"/>
      <c r="CN38" s="163"/>
      <c r="CO38" s="976" t="str">
        <f t="shared" si="3"/>
        <v/>
      </c>
      <c r="CP38" s="976"/>
      <c r="CQ38" s="977" t="str">
        <f>IF('各会計、関係団体の財政状況及び健全化判断比率'!BS11="","",'各会計、関係団体の財政状況及び健全化判断比率'!BS11)</f>
        <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90"/>
    </row>
    <row r="39" spans="1:113" ht="32.25" customHeight="1" x14ac:dyDescent="0.2">
      <c r="A39" s="163"/>
      <c r="B39" s="187"/>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15</v>
      </c>
      <c r="BX39" s="976"/>
      <c r="BY39" s="977" t="str">
        <f>IF('各会計、関係団体の財政状況及び健全化判断比率'!B73="","",'各会計、関係団体の財政状況及び健全化判断比率'!B73)</f>
        <v>岡山県市町村総合事務組合拠出金事業特別会計</v>
      </c>
      <c r="BZ39" s="977"/>
      <c r="CA39" s="977"/>
      <c r="CB39" s="977"/>
      <c r="CC39" s="977"/>
      <c r="CD39" s="977"/>
      <c r="CE39" s="977"/>
      <c r="CF39" s="977"/>
      <c r="CG39" s="977"/>
      <c r="CH39" s="977"/>
      <c r="CI39" s="977"/>
      <c r="CJ39" s="977"/>
      <c r="CK39" s="977"/>
      <c r="CL39" s="977"/>
      <c r="CM39" s="977"/>
      <c r="CN39" s="163"/>
      <c r="CO39" s="976" t="str">
        <f t="shared" si="3"/>
        <v/>
      </c>
      <c r="CP39" s="976"/>
      <c r="CQ39" s="977" t="str">
        <f>IF('各会計、関係団体の財政状況及び健全化判断比率'!BS12="","",'各会計、関係団体の財政状況及び健全化判断比率'!BS12)</f>
        <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90"/>
    </row>
    <row r="40" spans="1:113" ht="32.25" customHeight="1" x14ac:dyDescent="0.2">
      <c r="A40" s="163"/>
      <c r="B40" s="187"/>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f t="shared" si="2"/>
        <v>16</v>
      </c>
      <c r="BX40" s="976"/>
      <c r="BY40" s="977" t="str">
        <f>IF('各会計、関係団体の財政状況及び健全化判断比率'!B74="","",'各会計、関係団体の財政状況及び健全化判断比率'!B74)</f>
        <v>岡山県市町村税整理組合</v>
      </c>
      <c r="BZ40" s="977"/>
      <c r="CA40" s="977"/>
      <c r="CB40" s="977"/>
      <c r="CC40" s="977"/>
      <c r="CD40" s="977"/>
      <c r="CE40" s="977"/>
      <c r="CF40" s="977"/>
      <c r="CG40" s="977"/>
      <c r="CH40" s="977"/>
      <c r="CI40" s="977"/>
      <c r="CJ40" s="977"/>
      <c r="CK40" s="977"/>
      <c r="CL40" s="977"/>
      <c r="CM40" s="977"/>
      <c r="CN40" s="163"/>
      <c r="CO40" s="976" t="str">
        <f t="shared" si="3"/>
        <v/>
      </c>
      <c r="CP40" s="976"/>
      <c r="CQ40" s="977" t="str">
        <f>IF('各会計、関係団体の財政状況及び健全化判断比率'!BS13="","",'各会計、関係団体の財政状況及び健全化判断比率'!BS13)</f>
        <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90"/>
    </row>
    <row r="41" spans="1:113" ht="32.25" customHeight="1" x14ac:dyDescent="0.2">
      <c r="A41" s="163"/>
      <c r="B41" s="187"/>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f t="shared" si="2"/>
        <v>17</v>
      </c>
      <c r="BX41" s="976"/>
      <c r="BY41" s="977" t="str">
        <f>IF('各会計、関係団体の財政状況及び健全化判断比率'!B75="","",'各会計、関係団体の財政状況及び健全化判断比率'!B75)</f>
        <v>津山広域事務組合一般会計</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90"/>
    </row>
    <row r="42" spans="1:113" ht="32.25" customHeight="1" x14ac:dyDescent="0.2">
      <c r="B42" s="187"/>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f t="shared" si="2"/>
        <v>18</v>
      </c>
      <c r="BX42" s="976"/>
      <c r="BY42" s="977" t="str">
        <f>IF('各会計、関係団体の財政状況及び健全化判断比率'!B76="","",'各会計、関係団体の財政状況及び健全化判断比率'!B76)</f>
        <v>津山広域事務組合ふるさと振興事業特別会計</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90"/>
    </row>
    <row r="43" spans="1:113" ht="32.25" customHeight="1" x14ac:dyDescent="0.2">
      <c r="B43" s="187"/>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f t="shared" si="2"/>
        <v>19</v>
      </c>
      <c r="BX43" s="976"/>
      <c r="BY43" s="977" t="str">
        <f>IF('各会計、関係団体の財政状況及び健全化判断比率'!B77="","",'各会計、関係団体の財政状況及び健全化判断比率'!B77)</f>
        <v>勝田郡老人福祉施設組合一般会計</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979" t="s">
        <v>195</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2">
      <c r="E47" s="979" t="s">
        <v>196</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2">
      <c r="E48" s="979" t="s">
        <v>197</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2">
      <c r="E49" s="980" t="s">
        <v>198</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2">
      <c r="E50" s="979" t="s">
        <v>199</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2">
      <c r="E51" s="979" t="s">
        <v>200</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2">
      <c r="E52" s="979" t="s">
        <v>201</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2">
      <c r="E53" s="979" t="s">
        <v>202</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2"/>
    <row r="55" spans="5:113" x14ac:dyDescent="0.2"/>
    <row r="56" spans="5:113" x14ac:dyDescent="0.2"/>
  </sheetData>
  <sheetProtection algorithmName="SHA-512" hashValue="cQNepuQXNn5tNjCKEtpjMSbpVEUdn6C4YUM73uxpGqQGemz1J+Y2Hjg4eZnHzzAI50sys1jFAT97RzvKHOsQfg==" saltValue="S9lcsMdgvqH/fhDz+LjHn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K38" sqref="K38"/>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534</v>
      </c>
      <c r="D34" s="1136"/>
      <c r="E34" s="1137"/>
      <c r="F34" s="32" t="s">
        <v>535</v>
      </c>
      <c r="G34" s="33" t="s">
        <v>536</v>
      </c>
      <c r="H34" s="33" t="s">
        <v>536</v>
      </c>
      <c r="I34" s="33" t="s">
        <v>537</v>
      </c>
      <c r="J34" s="34" t="s">
        <v>538</v>
      </c>
      <c r="K34" s="22"/>
      <c r="L34" s="22"/>
      <c r="M34" s="22"/>
      <c r="N34" s="22"/>
      <c r="O34" s="22"/>
      <c r="P34" s="22"/>
    </row>
    <row r="35" spans="1:16" ht="39" customHeight="1" x14ac:dyDescent="0.2">
      <c r="A35" s="22"/>
      <c r="B35" s="35"/>
      <c r="C35" s="1132" t="s">
        <v>539</v>
      </c>
      <c r="D35" s="1132"/>
      <c r="E35" s="1133"/>
      <c r="F35" s="36">
        <v>10.94</v>
      </c>
      <c r="G35" s="37">
        <v>10.92</v>
      </c>
      <c r="H35" s="37">
        <v>11.49</v>
      </c>
      <c r="I35" s="37">
        <v>12.7</v>
      </c>
      <c r="J35" s="38">
        <v>12.97</v>
      </c>
      <c r="K35" s="22"/>
      <c r="L35" s="22"/>
      <c r="M35" s="22"/>
      <c r="N35" s="22"/>
      <c r="O35" s="22"/>
      <c r="P35" s="22"/>
    </row>
    <row r="36" spans="1:16" ht="39" customHeight="1" x14ac:dyDescent="0.2">
      <c r="A36" s="22"/>
      <c r="B36" s="35"/>
      <c r="C36" s="1132" t="s">
        <v>540</v>
      </c>
      <c r="D36" s="1132"/>
      <c r="E36" s="1133"/>
      <c r="F36" s="36">
        <v>10.9</v>
      </c>
      <c r="G36" s="37">
        <v>10.27</v>
      </c>
      <c r="H36" s="37">
        <v>10.71</v>
      </c>
      <c r="I36" s="37">
        <v>10</v>
      </c>
      <c r="J36" s="38">
        <v>11.17</v>
      </c>
      <c r="K36" s="22"/>
      <c r="L36" s="22"/>
      <c r="M36" s="22"/>
      <c r="N36" s="22"/>
      <c r="O36" s="22"/>
      <c r="P36" s="22"/>
    </row>
    <row r="37" spans="1:16" ht="39" customHeight="1" x14ac:dyDescent="0.2">
      <c r="A37" s="22"/>
      <c r="B37" s="35"/>
      <c r="C37" s="1132" t="s">
        <v>541</v>
      </c>
      <c r="D37" s="1132"/>
      <c r="E37" s="1133"/>
      <c r="F37" s="36">
        <v>4.92</v>
      </c>
      <c r="G37" s="37">
        <v>5</v>
      </c>
      <c r="H37" s="37">
        <v>5.67</v>
      </c>
      <c r="I37" s="37">
        <v>6.6</v>
      </c>
      <c r="J37" s="38">
        <v>6.96</v>
      </c>
      <c r="K37" s="22"/>
      <c r="L37" s="22"/>
      <c r="M37" s="22"/>
      <c r="N37" s="22"/>
      <c r="O37" s="22"/>
      <c r="P37" s="22"/>
    </row>
    <row r="38" spans="1:16" ht="39" customHeight="1" x14ac:dyDescent="0.2">
      <c r="A38" s="22"/>
      <c r="B38" s="35"/>
      <c r="C38" s="1132" t="s">
        <v>542</v>
      </c>
      <c r="D38" s="1132"/>
      <c r="E38" s="1133"/>
      <c r="F38" s="36">
        <v>3.18</v>
      </c>
      <c r="G38" s="37">
        <v>2.95</v>
      </c>
      <c r="H38" s="37">
        <v>3.17</v>
      </c>
      <c r="I38" s="37">
        <v>1.8</v>
      </c>
      <c r="J38" s="38">
        <v>2.0299999999999998</v>
      </c>
      <c r="K38" s="22"/>
      <c r="L38" s="22"/>
      <c r="M38" s="22"/>
      <c r="N38" s="22"/>
      <c r="O38" s="22"/>
      <c r="P38" s="22"/>
    </row>
    <row r="39" spans="1:16" ht="39" customHeight="1" x14ac:dyDescent="0.2">
      <c r="A39" s="22"/>
      <c r="B39" s="35"/>
      <c r="C39" s="1132" t="s">
        <v>543</v>
      </c>
      <c r="D39" s="1132"/>
      <c r="E39" s="1133"/>
      <c r="F39" s="36">
        <v>2.23</v>
      </c>
      <c r="G39" s="37">
        <v>2.38</v>
      </c>
      <c r="H39" s="37">
        <v>2.34</v>
      </c>
      <c r="I39" s="37">
        <v>1.59</v>
      </c>
      <c r="J39" s="38">
        <v>1.38</v>
      </c>
      <c r="K39" s="22"/>
      <c r="L39" s="22"/>
      <c r="M39" s="22"/>
      <c r="N39" s="22"/>
      <c r="O39" s="22"/>
      <c r="P39" s="22"/>
    </row>
    <row r="40" spans="1:16" ht="39" customHeight="1" x14ac:dyDescent="0.2">
      <c r="A40" s="22"/>
      <c r="B40" s="35"/>
      <c r="C40" s="1132" t="s">
        <v>544</v>
      </c>
      <c r="D40" s="1132"/>
      <c r="E40" s="1133"/>
      <c r="F40" s="36">
        <v>0.01</v>
      </c>
      <c r="G40" s="37">
        <v>0.01</v>
      </c>
      <c r="H40" s="37">
        <v>0</v>
      </c>
      <c r="I40" s="37">
        <v>0</v>
      </c>
      <c r="J40" s="38">
        <v>0.02</v>
      </c>
      <c r="K40" s="22"/>
      <c r="L40" s="22"/>
      <c r="M40" s="22"/>
      <c r="N40" s="22"/>
      <c r="O40" s="22"/>
      <c r="P40" s="22"/>
    </row>
    <row r="41" spans="1:16" ht="39" customHeight="1" x14ac:dyDescent="0.2">
      <c r="A41" s="22"/>
      <c r="B41" s="35"/>
      <c r="C41" s="1132" t="s">
        <v>545</v>
      </c>
      <c r="D41" s="1132"/>
      <c r="E41" s="1133"/>
      <c r="F41" s="36">
        <v>0</v>
      </c>
      <c r="G41" s="37">
        <v>0</v>
      </c>
      <c r="H41" s="37">
        <v>0.01</v>
      </c>
      <c r="I41" s="37">
        <v>0.02</v>
      </c>
      <c r="J41" s="38">
        <v>0.02</v>
      </c>
      <c r="K41" s="22"/>
      <c r="L41" s="22"/>
      <c r="M41" s="22"/>
      <c r="N41" s="22"/>
      <c r="O41" s="22"/>
      <c r="P41" s="22"/>
    </row>
    <row r="42" spans="1:16" ht="39" customHeight="1" x14ac:dyDescent="0.2">
      <c r="A42" s="22"/>
      <c r="B42" s="39"/>
      <c r="C42" s="1132" t="s">
        <v>546</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547</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hZUunSbZBMzQnbvzNIwF13+M81F+1EI6n919OP4YYLWaIUoSKokMj6exUWpM0VDdNAKteX0Zhoe3LFTILVUew==" saltValue="bTqjWBCS3SDxaC4HizFm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A2" sqref="A2"/>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637</v>
      </c>
      <c r="L45" s="58">
        <v>635</v>
      </c>
      <c r="M45" s="58">
        <v>637</v>
      </c>
      <c r="N45" s="58">
        <v>623</v>
      </c>
      <c r="O45" s="59">
        <v>537</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412</v>
      </c>
      <c r="L48" s="62">
        <v>403</v>
      </c>
      <c r="M48" s="62">
        <v>375</v>
      </c>
      <c r="N48" s="62">
        <v>374</v>
      </c>
      <c r="O48" s="63">
        <v>362</v>
      </c>
      <c r="P48" s="46"/>
      <c r="Q48" s="46"/>
      <c r="R48" s="46"/>
      <c r="S48" s="46"/>
      <c r="T48" s="46"/>
      <c r="U48" s="46"/>
    </row>
    <row r="49" spans="1:21" ht="30.75" customHeight="1" x14ac:dyDescent="0.2">
      <c r="A49" s="46"/>
      <c r="B49" s="1140"/>
      <c r="C49" s="1141"/>
      <c r="D49" s="60"/>
      <c r="E49" s="1146" t="s">
        <v>14</v>
      </c>
      <c r="F49" s="1146"/>
      <c r="G49" s="1146"/>
      <c r="H49" s="1146"/>
      <c r="I49" s="1146"/>
      <c r="J49" s="1147"/>
      <c r="K49" s="61">
        <v>78</v>
      </c>
      <c r="L49" s="62">
        <v>78</v>
      </c>
      <c r="M49" s="62">
        <v>84</v>
      </c>
      <c r="N49" s="62">
        <v>76</v>
      </c>
      <c r="O49" s="63">
        <v>73</v>
      </c>
      <c r="P49" s="46"/>
      <c r="Q49" s="46"/>
      <c r="R49" s="46"/>
      <c r="S49" s="46"/>
      <c r="T49" s="46"/>
      <c r="U49" s="46"/>
    </row>
    <row r="50" spans="1:21" ht="30.75" customHeight="1" x14ac:dyDescent="0.2">
      <c r="A50" s="46"/>
      <c r="B50" s="1140"/>
      <c r="C50" s="1141"/>
      <c r="D50" s="60"/>
      <c r="E50" s="1146" t="s">
        <v>15</v>
      </c>
      <c r="F50" s="1146"/>
      <c r="G50" s="1146"/>
      <c r="H50" s="1146"/>
      <c r="I50" s="1146"/>
      <c r="J50" s="1147"/>
      <c r="K50" s="61">
        <v>19</v>
      </c>
      <c r="L50" s="62">
        <v>18</v>
      </c>
      <c r="M50" s="62">
        <v>22</v>
      </c>
      <c r="N50" s="62">
        <v>18</v>
      </c>
      <c r="O50" s="63">
        <v>16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673</v>
      </c>
      <c r="L52" s="62">
        <v>661</v>
      </c>
      <c r="M52" s="62">
        <v>660</v>
      </c>
      <c r="N52" s="62">
        <v>615</v>
      </c>
      <c r="O52" s="63">
        <v>607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473</v>
      </c>
      <c r="L53" s="67">
        <v>473</v>
      </c>
      <c r="M53" s="67">
        <v>458</v>
      </c>
      <c r="N53" s="67">
        <v>476</v>
      </c>
      <c r="O53" s="68">
        <v>381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1aS5Odgfkm18CQg4ixxltmmCFUYeX4JhIxRuSeM4UCDXD3qZ1KR0PRzOy7PhqZyTBt79olXzpvZO5gmCIKLgA==" saltValue="aQcY486py6VjaymocdS+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30">
        <v>6233</v>
      </c>
      <c r="J41" s="331">
        <v>6118</v>
      </c>
      <c r="K41" s="331">
        <v>5836</v>
      </c>
      <c r="L41" s="331">
        <v>5484</v>
      </c>
      <c r="M41" s="332">
        <v>5768</v>
      </c>
    </row>
    <row r="42" spans="2:13" ht="27.75" customHeight="1" x14ac:dyDescent="0.2">
      <c r="B42" s="1171"/>
      <c r="C42" s="1172"/>
      <c r="D42" s="104"/>
      <c r="E42" s="1177" t="s">
        <v>32</v>
      </c>
      <c r="F42" s="1177"/>
      <c r="G42" s="1177"/>
      <c r="H42" s="1178"/>
      <c r="I42" s="333">
        <v>181</v>
      </c>
      <c r="J42" s="334">
        <v>191</v>
      </c>
      <c r="K42" s="334">
        <v>163</v>
      </c>
      <c r="L42" s="334">
        <v>236</v>
      </c>
      <c r="M42" s="335">
        <v>219</v>
      </c>
    </row>
    <row r="43" spans="2:13" ht="27.75" customHeight="1" x14ac:dyDescent="0.2">
      <c r="B43" s="1171"/>
      <c r="C43" s="1172"/>
      <c r="D43" s="104"/>
      <c r="E43" s="1177" t="s">
        <v>33</v>
      </c>
      <c r="F43" s="1177"/>
      <c r="G43" s="1177"/>
      <c r="H43" s="1178"/>
      <c r="I43" s="333">
        <v>4004</v>
      </c>
      <c r="J43" s="334">
        <v>3635</v>
      </c>
      <c r="K43" s="334">
        <v>3336</v>
      </c>
      <c r="L43" s="334">
        <v>3083</v>
      </c>
      <c r="M43" s="335">
        <v>2927</v>
      </c>
    </row>
    <row r="44" spans="2:13" ht="27.75" customHeight="1" x14ac:dyDescent="0.2">
      <c r="B44" s="1171"/>
      <c r="C44" s="1172"/>
      <c r="D44" s="104"/>
      <c r="E44" s="1177" t="s">
        <v>34</v>
      </c>
      <c r="F44" s="1177"/>
      <c r="G44" s="1177"/>
      <c r="H44" s="1178"/>
      <c r="I44" s="333">
        <v>672</v>
      </c>
      <c r="J44" s="334">
        <v>633</v>
      </c>
      <c r="K44" s="334">
        <v>573</v>
      </c>
      <c r="L44" s="334">
        <v>501</v>
      </c>
      <c r="M44" s="335">
        <v>456</v>
      </c>
    </row>
    <row r="45" spans="2:13" ht="27.75" customHeight="1" x14ac:dyDescent="0.2">
      <c r="B45" s="1171"/>
      <c r="C45" s="1172"/>
      <c r="D45" s="104"/>
      <c r="E45" s="1177" t="s">
        <v>35</v>
      </c>
      <c r="F45" s="1177"/>
      <c r="G45" s="1177"/>
      <c r="H45" s="1178"/>
      <c r="I45" s="333">
        <v>815</v>
      </c>
      <c r="J45" s="334">
        <v>800</v>
      </c>
      <c r="K45" s="334">
        <v>781</v>
      </c>
      <c r="L45" s="334">
        <v>798</v>
      </c>
      <c r="M45" s="335">
        <v>843</v>
      </c>
    </row>
    <row r="46" spans="2:13" ht="27.75" customHeight="1" x14ac:dyDescent="0.2">
      <c r="B46" s="1171"/>
      <c r="C46" s="1172"/>
      <c r="D46" s="105"/>
      <c r="E46" s="1177" t="s">
        <v>36</v>
      </c>
      <c r="F46" s="1177"/>
      <c r="G46" s="1177"/>
      <c r="H46" s="1178"/>
      <c r="I46" s="333" t="s">
        <v>489</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3142</v>
      </c>
      <c r="J50" s="334">
        <v>3599</v>
      </c>
      <c r="K50" s="334">
        <v>3825</v>
      </c>
      <c r="L50" s="334">
        <v>3757</v>
      </c>
      <c r="M50" s="335">
        <v>3999</v>
      </c>
    </row>
    <row r="51" spans="2:13" ht="27.75" customHeight="1" x14ac:dyDescent="0.2">
      <c r="B51" s="1171"/>
      <c r="C51" s="1172"/>
      <c r="D51" s="104"/>
      <c r="E51" s="1177" t="s">
        <v>42</v>
      </c>
      <c r="F51" s="1177"/>
      <c r="G51" s="1177"/>
      <c r="H51" s="1178"/>
      <c r="I51" s="333">
        <v>64</v>
      </c>
      <c r="J51" s="334">
        <v>79</v>
      </c>
      <c r="K51" s="334">
        <v>70</v>
      </c>
      <c r="L51" s="334">
        <v>118</v>
      </c>
      <c r="M51" s="335">
        <v>114</v>
      </c>
    </row>
    <row r="52" spans="2:13" ht="27.75" customHeight="1" x14ac:dyDescent="0.2">
      <c r="B52" s="1173"/>
      <c r="C52" s="1174"/>
      <c r="D52" s="104"/>
      <c r="E52" s="1177" t="s">
        <v>43</v>
      </c>
      <c r="F52" s="1177"/>
      <c r="G52" s="1177"/>
      <c r="H52" s="1178"/>
      <c r="I52" s="333">
        <v>6890</v>
      </c>
      <c r="J52" s="334">
        <v>6594</v>
      </c>
      <c r="K52" s="334">
        <v>6146</v>
      </c>
      <c r="L52" s="334">
        <v>6250</v>
      </c>
      <c r="M52" s="335">
        <v>5876</v>
      </c>
    </row>
    <row r="53" spans="2:13" ht="27.75" customHeight="1" thickBot="1" x14ac:dyDescent="0.25">
      <c r="B53" s="1184" t="s">
        <v>19</v>
      </c>
      <c r="C53" s="1185"/>
      <c r="D53" s="108"/>
      <c r="E53" s="1186" t="s">
        <v>44</v>
      </c>
      <c r="F53" s="1186"/>
      <c r="G53" s="1186"/>
      <c r="H53" s="1187"/>
      <c r="I53" s="336">
        <v>1808</v>
      </c>
      <c r="J53" s="337">
        <v>1105</v>
      </c>
      <c r="K53" s="337">
        <v>647</v>
      </c>
      <c r="L53" s="337">
        <v>-24</v>
      </c>
      <c r="M53" s="338">
        <v>224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1mLEd432Yl7Cpry0bOIqPZbDkazgBfIOPmZWrr4Yl4rqa6Cv/6s/Dnh0/1ZXdTQsdn+ZnPwqB26Cnet0hEO6sA==" saltValue="pYsCd919YGVK1TIhnYHb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196" t="s">
        <v>46</v>
      </c>
      <c r="D55" s="1196"/>
      <c r="E55" s="1197"/>
      <c r="F55" s="339">
        <v>3105</v>
      </c>
      <c r="G55" s="339">
        <v>2991</v>
      </c>
      <c r="H55" s="340">
        <v>3162</v>
      </c>
    </row>
    <row r="56" spans="2:8" ht="52.5" customHeight="1" x14ac:dyDescent="0.2">
      <c r="B56" s="120"/>
      <c r="C56" s="1198" t="s">
        <v>47</v>
      </c>
      <c r="D56" s="1198"/>
      <c r="E56" s="1199"/>
      <c r="F56" s="341">
        <v>70</v>
      </c>
      <c r="G56" s="341">
        <v>70</v>
      </c>
      <c r="H56" s="342">
        <v>84</v>
      </c>
    </row>
    <row r="57" spans="2:8" ht="53.25" customHeight="1" x14ac:dyDescent="0.2">
      <c r="B57" s="120"/>
      <c r="C57" s="1200" t="s">
        <v>48</v>
      </c>
      <c r="D57" s="1200"/>
      <c r="E57" s="1201"/>
      <c r="F57" s="343">
        <v>312</v>
      </c>
      <c r="G57" s="343">
        <v>347</v>
      </c>
      <c r="H57" s="344">
        <v>404</v>
      </c>
    </row>
    <row r="58" spans="2:8" ht="45.75" customHeight="1" x14ac:dyDescent="0.2">
      <c r="B58" s="121"/>
      <c r="C58" s="1188" t="s">
        <v>571</v>
      </c>
      <c r="D58" s="1189"/>
      <c r="E58" s="1190"/>
      <c r="F58" s="345">
        <v>150</v>
      </c>
      <c r="G58" s="345">
        <v>200</v>
      </c>
      <c r="H58" s="346">
        <v>250</v>
      </c>
    </row>
    <row r="59" spans="2:8" ht="45.75" customHeight="1" x14ac:dyDescent="0.2">
      <c r="B59" s="121"/>
      <c r="C59" s="1188" t="s">
        <v>572</v>
      </c>
      <c r="D59" s="1189"/>
      <c r="E59" s="1190"/>
      <c r="F59" s="345">
        <v>128</v>
      </c>
      <c r="G59" s="345">
        <v>128</v>
      </c>
      <c r="H59" s="346">
        <v>128</v>
      </c>
    </row>
    <row r="60" spans="2:8" ht="45.75" customHeight="1" x14ac:dyDescent="0.2">
      <c r="B60" s="121"/>
      <c r="C60" s="1188" t="s">
        <v>573</v>
      </c>
      <c r="D60" s="1189"/>
      <c r="E60" s="1190"/>
      <c r="F60" s="345">
        <v>11</v>
      </c>
      <c r="G60" s="345">
        <v>11</v>
      </c>
      <c r="H60" s="346">
        <v>11</v>
      </c>
    </row>
    <row r="61" spans="2:8" ht="45.75" customHeight="1" x14ac:dyDescent="0.2">
      <c r="B61" s="121"/>
      <c r="C61" s="1188" t="s">
        <v>574</v>
      </c>
      <c r="D61" s="1189"/>
      <c r="E61" s="1190"/>
      <c r="F61" s="345">
        <v>10</v>
      </c>
      <c r="G61" s="345">
        <v>6</v>
      </c>
      <c r="H61" s="346">
        <v>13</v>
      </c>
    </row>
    <row r="62" spans="2:8" ht="45.75" customHeight="1" thickBot="1" x14ac:dyDescent="0.25">
      <c r="B62" s="122"/>
      <c r="C62" s="1191" t="s">
        <v>575</v>
      </c>
      <c r="D62" s="1192"/>
      <c r="E62" s="1193"/>
      <c r="F62" s="347">
        <v>2</v>
      </c>
      <c r="G62" s="347">
        <v>2</v>
      </c>
      <c r="H62" s="348">
        <v>2</v>
      </c>
    </row>
    <row r="63" spans="2:8" ht="52.5" customHeight="1" thickBot="1" x14ac:dyDescent="0.25">
      <c r="B63" s="123"/>
      <c r="C63" s="1194" t="s">
        <v>49</v>
      </c>
      <c r="D63" s="1194"/>
      <c r="E63" s="1195"/>
      <c r="F63" s="349">
        <v>3487</v>
      </c>
      <c r="G63" s="349">
        <v>3408</v>
      </c>
      <c r="H63" s="350">
        <v>3650</v>
      </c>
    </row>
    <row r="64" spans="2:8" ht="13" x14ac:dyDescent="0.2"/>
  </sheetData>
  <sheetProtection algorithmName="SHA-512" hashValue="uWUSfKbiKL02PvRJsYiW8j8uIsGXuwENa0UfLLykfR1pd3ElqLBtzp2aX4DRZ27pQzBNi6qkP1xzQqaWffCuKQ==" saltValue="HRITAa9wrya431GdUt5U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86941</v>
      </c>
      <c r="E3" s="142"/>
      <c r="F3" s="143">
        <v>94796</v>
      </c>
      <c r="G3" s="144"/>
      <c r="H3" s="145"/>
    </row>
    <row r="4" spans="1:8" x14ac:dyDescent="0.2">
      <c r="A4" s="146"/>
      <c r="B4" s="147"/>
      <c r="C4" s="148"/>
      <c r="D4" s="149">
        <v>36867</v>
      </c>
      <c r="E4" s="150"/>
      <c r="F4" s="151">
        <v>55781</v>
      </c>
      <c r="G4" s="152"/>
      <c r="H4" s="153"/>
    </row>
    <row r="5" spans="1:8" x14ac:dyDescent="0.2">
      <c r="A5" s="134" t="s">
        <v>522</v>
      </c>
      <c r="B5" s="139"/>
      <c r="C5" s="140"/>
      <c r="D5" s="141">
        <v>55677</v>
      </c>
      <c r="E5" s="142"/>
      <c r="F5" s="143">
        <v>85942</v>
      </c>
      <c r="G5" s="144"/>
      <c r="H5" s="145"/>
    </row>
    <row r="6" spans="1:8" x14ac:dyDescent="0.2">
      <c r="A6" s="146"/>
      <c r="B6" s="147"/>
      <c r="C6" s="148"/>
      <c r="D6" s="149">
        <v>35746</v>
      </c>
      <c r="E6" s="150"/>
      <c r="F6" s="151">
        <v>48630</v>
      </c>
      <c r="G6" s="152"/>
      <c r="H6" s="153"/>
    </row>
    <row r="7" spans="1:8" x14ac:dyDescent="0.2">
      <c r="A7" s="134" t="s">
        <v>523</v>
      </c>
      <c r="B7" s="139"/>
      <c r="C7" s="140"/>
      <c r="D7" s="141">
        <v>51885</v>
      </c>
      <c r="E7" s="142"/>
      <c r="F7" s="143">
        <v>95007</v>
      </c>
      <c r="G7" s="144"/>
      <c r="H7" s="145"/>
    </row>
    <row r="8" spans="1:8" x14ac:dyDescent="0.2">
      <c r="A8" s="146"/>
      <c r="B8" s="147"/>
      <c r="C8" s="148"/>
      <c r="D8" s="149">
        <v>38431</v>
      </c>
      <c r="E8" s="150"/>
      <c r="F8" s="151">
        <v>48509</v>
      </c>
      <c r="G8" s="152"/>
      <c r="H8" s="153"/>
    </row>
    <row r="9" spans="1:8" x14ac:dyDescent="0.2">
      <c r="A9" s="134" t="s">
        <v>524</v>
      </c>
      <c r="B9" s="139"/>
      <c r="C9" s="140"/>
      <c r="D9" s="141">
        <v>41104</v>
      </c>
      <c r="E9" s="142"/>
      <c r="F9" s="143">
        <v>98176</v>
      </c>
      <c r="G9" s="144"/>
      <c r="H9" s="145"/>
    </row>
    <row r="10" spans="1:8" x14ac:dyDescent="0.2">
      <c r="A10" s="146"/>
      <c r="B10" s="147"/>
      <c r="C10" s="148"/>
      <c r="D10" s="149">
        <v>21468</v>
      </c>
      <c r="E10" s="150"/>
      <c r="F10" s="151">
        <v>58489</v>
      </c>
      <c r="G10" s="152"/>
      <c r="H10" s="153"/>
    </row>
    <row r="11" spans="1:8" x14ac:dyDescent="0.2">
      <c r="A11" s="134" t="s">
        <v>525</v>
      </c>
      <c r="B11" s="139"/>
      <c r="C11" s="140"/>
      <c r="D11" s="141">
        <v>96616</v>
      </c>
      <c r="E11" s="142"/>
      <c r="F11" s="143">
        <v>119283</v>
      </c>
      <c r="G11" s="144"/>
      <c r="H11" s="145"/>
    </row>
    <row r="12" spans="1:8" x14ac:dyDescent="0.2">
      <c r="A12" s="146"/>
      <c r="B12" s="147"/>
      <c r="C12" s="154"/>
      <c r="D12" s="149">
        <v>69741</v>
      </c>
      <c r="E12" s="150"/>
      <c r="F12" s="151">
        <v>64747</v>
      </c>
      <c r="G12" s="152"/>
      <c r="H12" s="153"/>
    </row>
    <row r="13" spans="1:8" x14ac:dyDescent="0.2">
      <c r="A13" s="134"/>
      <c r="B13" s="139"/>
      <c r="C13" s="140"/>
      <c r="D13" s="141">
        <v>66445</v>
      </c>
      <c r="E13" s="142"/>
      <c r="F13" s="143">
        <v>98641</v>
      </c>
      <c r="G13" s="155"/>
      <c r="H13" s="145"/>
    </row>
    <row r="14" spans="1:8" x14ac:dyDescent="0.2">
      <c r="A14" s="146"/>
      <c r="B14" s="147"/>
      <c r="C14" s="148"/>
      <c r="D14" s="149">
        <v>40451</v>
      </c>
      <c r="E14" s="150"/>
      <c r="F14" s="151">
        <v>55231</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10.18</v>
      </c>
      <c r="C19" s="156">
        <f>ROUND(VALUE(SUBSTITUTE(実質収支比率等に係る経年分析!G$48,"▲","-")),2)</f>
        <v>9.6</v>
      </c>
      <c r="D19" s="156">
        <f>ROUND(VALUE(SUBSTITUTE(実質収支比率等に係る経年分析!H$48,"▲","-")),2)</f>
        <v>10.039999999999999</v>
      </c>
      <c r="E19" s="156">
        <f>ROUND(VALUE(SUBSTITUTE(実質収支比率等に係る経年分析!I$48,"▲","-")),2)</f>
        <v>9.36</v>
      </c>
      <c r="F19" s="156">
        <f>ROUND(VALUE(SUBSTITUTE(実質収支比率等に係る経年分析!J$48,"▲","-")),2)</f>
        <v>10.58</v>
      </c>
    </row>
    <row r="20" spans="1:11" x14ac:dyDescent="0.2">
      <c r="A20" s="156" t="s">
        <v>53</v>
      </c>
      <c r="B20" s="156">
        <f>ROUND(VALUE(SUBSTITUTE(実質収支比率等に係る経年分析!F$47,"▲","-")),2)</f>
        <v>65.63</v>
      </c>
      <c r="C20" s="156">
        <f>ROUND(VALUE(SUBSTITUTE(実質収支比率等に係る経年分析!G$47,"▲","-")),2)</f>
        <v>70.73</v>
      </c>
      <c r="D20" s="156">
        <f>ROUND(VALUE(SUBSTITUTE(実質収支比率等に係る経年分析!H$47,"▲","-")),2)</f>
        <v>72.849999999999994</v>
      </c>
      <c r="E20" s="156">
        <f>ROUND(VALUE(SUBSTITUTE(実質収支比率等に係る経年分析!I$47,"▲","-")),2)</f>
        <v>69.650000000000006</v>
      </c>
      <c r="F20" s="156">
        <f>ROUND(VALUE(SUBSTITUTE(実質収支比率等に係る経年分析!J$47,"▲","-")),2)</f>
        <v>71.61</v>
      </c>
    </row>
    <row r="21" spans="1:11" x14ac:dyDescent="0.2">
      <c r="A21" s="156" t="s">
        <v>54</v>
      </c>
      <c r="B21" s="156">
        <f>IF(ISNUMBER(VALUE(SUBSTITUTE(実質収支比率等に係る経年分析!F$49,"▲","-"))),ROUND(VALUE(SUBSTITUTE(実質収支比率等に係る経年分析!F$49,"▲","-")),2),NA())</f>
        <v>3.76</v>
      </c>
      <c r="C21" s="156">
        <f>IF(ISNUMBER(VALUE(SUBSTITUTE(実質収支比率等に係る経年分析!G$49,"▲","-"))),ROUND(VALUE(SUBSTITUTE(実質収支比率等に係る経年分析!G$49,"▲","-")),2),NA())</f>
        <v>8.07</v>
      </c>
      <c r="D21" s="156">
        <f>IF(ISNUMBER(VALUE(SUBSTITUTE(実質収支比率等に係る経年分析!H$49,"▲","-"))),ROUND(VALUE(SUBSTITUTE(実質収支比率等に係る経年分析!H$49,"▲","-")),2),NA())</f>
        <v>1.1000000000000001</v>
      </c>
      <c r="E21" s="156">
        <f>IF(ISNUMBER(VALUE(SUBSTITUTE(実質収支比率等に係る経年分析!I$49,"▲","-"))),ROUND(VALUE(SUBSTITUTE(実質収支比率等に係る経年分析!I$49,"▲","-")),2),NA())</f>
        <v>-3.26</v>
      </c>
      <c r="F21" s="156">
        <f>IF(ISNUMBER(VALUE(SUBSTITUTE(実質収支比率等に係る経年分析!J$49,"▲","-"))),ROUND(VALUE(SUBSTITUTE(実質収支比率等に係る経年分析!J$49,"▲","-")),2),NA())</f>
        <v>5.35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勝田郡介護認定等審査会特別会計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勝田郡障害者地域生活支援事業特別会計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x14ac:dyDescent="0.2">
      <c r="A31" s="157" t="str">
        <f>IF(連結実質赤字比率に係る赤字・黒字の構成分析!C$39="",NA(),連結実質赤字比率に係る赤字・黒字の構成分析!C$39)</f>
        <v>勝央町国民健康保険事業勘定特別会計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2.23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2.38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2.34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1.59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1.38</v>
      </c>
    </row>
    <row r="32" spans="1:11" x14ac:dyDescent="0.2">
      <c r="A32" s="157" t="str">
        <f>IF(連結実質赤字比率に係る赤字・黒字の構成分析!C$38="",NA(),連結実質赤字比率に係る赤字・黒字の構成分析!C$38)</f>
        <v>勝央町介護保険特別会計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3.18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2.95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3.17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2.0299999999999998</v>
      </c>
    </row>
    <row r="33" spans="1:16" x14ac:dyDescent="0.2">
      <c r="A33" s="157" t="str">
        <f>IF(連結実質赤字比率に係る赤字・黒字の構成分析!C$37="",NA(),連結実質赤字比率に係る赤字・黒字の構成分析!C$37)</f>
        <v>勝央町水道事業会計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4.92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5.67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6.6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6.96</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10.27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10.71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11.17</v>
      </c>
    </row>
    <row r="35" spans="1:16" x14ac:dyDescent="0.2">
      <c r="A35" s="157" t="str">
        <f>IF(連結実質赤字比率に係る赤字・黒字の構成分析!C$35="",NA(),連結実質赤字比率に係る赤字・黒字の構成分析!C$35)</f>
        <v>勝央町下水道事業会計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10.94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10.92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11.49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12.97</v>
      </c>
    </row>
    <row r="36" spans="1:16" x14ac:dyDescent="0.2">
      <c r="A36" s="157" t="str">
        <f>IF(連結実質赤字比率に係る赤字・黒字の構成分析!C$34="",NA(),連結実質赤字比率に係る赤字・黒字の構成分析!C$34)</f>
        <v>勝央町住宅新築資金等貸付事業特別会計</v>
      </c>
      <c r="B36" s="157">
        <f>IF(ROUND(VALUE(SUBSTITUTE(連結実質赤字比率に係る赤字・黒字の構成分析!F$34,"▲", "-")), 2) &lt; 0, ABS(ROUND(VALUE(SUBSTITUTE(連結実質赤字比率に係る赤字・黒字の構成分析!F$34,"▲", "-")), 2)), NA())</f>
        <v>0.75</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0.69</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0.69</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0.67</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0.64</v>
      </c>
      <c r="K36" s="157" t="e">
        <f>IF(ROUND(VALUE(SUBSTITUTE(連結実質赤字比率に係る赤字・黒字の構成分析!J$34,"▲", "-")), 2) &gt;= 0, ABS(ROUND(VALUE(SUBSTITUTE(連結実質赤字比率に係る赤字・黒字の構成分析!J$34,"▲", "-")), 2)), NA())</f>
        <v>#N/A</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673</v>
      </c>
      <c r="E42" s="158"/>
      <c r="F42" s="158"/>
      <c r="G42" s="158">
        <f>'実質公債費比率（分子）の構造'!L$52</f>
        <v>661</v>
      </c>
      <c r="H42" s="158"/>
      <c r="I42" s="158"/>
      <c r="J42" s="158">
        <f>'実質公債費比率（分子）の構造'!M$52</f>
        <v>660</v>
      </c>
      <c r="K42" s="158"/>
      <c r="L42" s="158"/>
      <c r="M42" s="158">
        <f>'実質公債費比率（分子）の構造'!N$52</f>
        <v>615</v>
      </c>
      <c r="N42" s="158"/>
      <c r="O42" s="158"/>
      <c r="P42" s="158">
        <f>'実質公債費比率（分子）の構造'!O$52</f>
        <v>607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19</v>
      </c>
      <c r="C44" s="158"/>
      <c r="D44" s="158"/>
      <c r="E44" s="158">
        <f>'実質公債費比率（分子）の構造'!L$50</f>
        <v>18</v>
      </c>
      <c r="F44" s="158"/>
      <c r="G44" s="158"/>
      <c r="H44" s="158">
        <f>'実質公債費比率（分子）の構造'!M$50</f>
        <v>22</v>
      </c>
      <c r="I44" s="158"/>
      <c r="J44" s="158"/>
      <c r="K44" s="158">
        <f>'実質公債費比率（分子）の構造'!N$50</f>
        <v>18</v>
      </c>
      <c r="L44" s="158"/>
      <c r="M44" s="158"/>
      <c r="N44" s="158">
        <f>'実質公債費比率（分子）の構造'!O$50</f>
        <v>16</v>
      </c>
      <c r="O44" s="158"/>
      <c r="P44" s="158"/>
    </row>
    <row r="45" spans="1:16" x14ac:dyDescent="0.2">
      <c r="A45" s="158" t="s">
        <v>63</v>
      </c>
      <c r="B45" s="158">
        <f>'実質公債費比率（分子）の構造'!K$49</f>
        <v>78</v>
      </c>
      <c r="C45" s="158"/>
      <c r="D45" s="158"/>
      <c r="E45" s="158">
        <f>'実質公債費比率（分子）の構造'!L$49</f>
        <v>78</v>
      </c>
      <c r="F45" s="158"/>
      <c r="G45" s="158"/>
      <c r="H45" s="158">
        <f>'実質公債費比率（分子）の構造'!M$49</f>
        <v>84</v>
      </c>
      <c r="I45" s="158"/>
      <c r="J45" s="158"/>
      <c r="K45" s="158">
        <f>'実質公債費比率（分子）の構造'!N$49</f>
        <v>76</v>
      </c>
      <c r="L45" s="158"/>
      <c r="M45" s="158"/>
      <c r="N45" s="158">
        <f>'実質公債費比率（分子）の構造'!O$49</f>
        <v>73</v>
      </c>
      <c r="O45" s="158"/>
      <c r="P45" s="158"/>
    </row>
    <row r="46" spans="1:16" x14ac:dyDescent="0.2">
      <c r="A46" s="158" t="s">
        <v>64</v>
      </c>
      <c r="B46" s="158">
        <f>'実質公債費比率（分子）の構造'!K$48</f>
        <v>412</v>
      </c>
      <c r="C46" s="158"/>
      <c r="D46" s="158"/>
      <c r="E46" s="158">
        <f>'実質公債費比率（分子）の構造'!L$48</f>
        <v>403</v>
      </c>
      <c r="F46" s="158"/>
      <c r="G46" s="158"/>
      <c r="H46" s="158">
        <f>'実質公債費比率（分子）の構造'!M$48</f>
        <v>375</v>
      </c>
      <c r="I46" s="158"/>
      <c r="J46" s="158"/>
      <c r="K46" s="158">
        <f>'実質公債費比率（分子）の構造'!N$48</f>
        <v>374</v>
      </c>
      <c r="L46" s="158"/>
      <c r="M46" s="158"/>
      <c r="N46" s="158">
        <f>'実質公債費比率（分子）の構造'!O$48</f>
        <v>362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637</v>
      </c>
      <c r="C49" s="158"/>
      <c r="D49" s="158"/>
      <c r="E49" s="158">
        <f>'実質公債費比率（分子）の構造'!L$45</f>
        <v>635</v>
      </c>
      <c r="F49" s="158"/>
      <c r="G49" s="158"/>
      <c r="H49" s="158">
        <f>'実質公債費比率（分子）の構造'!M$45</f>
        <v>637</v>
      </c>
      <c r="I49" s="158"/>
      <c r="J49" s="158"/>
      <c r="K49" s="158">
        <f>'実質公債費比率（分子）の構造'!N$45</f>
        <v>623</v>
      </c>
      <c r="L49" s="158"/>
      <c r="M49" s="158"/>
      <c r="N49" s="158">
        <f>'実質公債費比率（分子）の構造'!O$45</f>
        <v>537</v>
      </c>
      <c r="O49" s="158"/>
      <c r="P49" s="158"/>
    </row>
    <row r="50" spans="1:16" x14ac:dyDescent="0.2">
      <c r="A50" s="158" t="s">
        <v>67</v>
      </c>
      <c r="B50" s="158" t="e">
        <f>NA()</f>
        <v>#N/A</v>
      </c>
      <c r="C50" s="158">
        <f>IF(ISNUMBER('実質公債費比率（分子）の構造'!K$53),'実質公債費比率（分子）の構造'!K$53,NA())</f>
        <v>473</v>
      </c>
      <c r="D50" s="158" t="e">
        <f>NA()</f>
        <v>#N/A</v>
      </c>
      <c r="E50" s="158" t="e">
        <f>NA()</f>
        <v>#N/A</v>
      </c>
      <c r="F50" s="158">
        <f>IF(ISNUMBER('実質公債費比率（分子）の構造'!L$53),'実質公債費比率（分子）の構造'!L$53,NA())</f>
        <v>473</v>
      </c>
      <c r="G50" s="158" t="e">
        <f>NA()</f>
        <v>#N/A</v>
      </c>
      <c r="H50" s="158" t="e">
        <f>NA()</f>
        <v>#N/A</v>
      </c>
      <c r="I50" s="158">
        <f>IF(ISNUMBER('実質公債費比率（分子）の構造'!M$53),'実質公債費比率（分子）の構造'!M$53,NA())</f>
        <v>458</v>
      </c>
      <c r="J50" s="158" t="e">
        <f>NA()</f>
        <v>#N/A</v>
      </c>
      <c r="K50" s="158" t="e">
        <f>NA()</f>
        <v>#N/A</v>
      </c>
      <c r="L50" s="158">
        <f>IF(ISNUMBER('実質公債費比率（分子）の構造'!N$53),'実質公債費比率（分子）の構造'!N$53,NA())</f>
        <v>476</v>
      </c>
      <c r="M50" s="158" t="e">
        <f>NA()</f>
        <v>#N/A</v>
      </c>
      <c r="N50" s="158" t="e">
        <f>NA()</f>
        <v>#N/A</v>
      </c>
      <c r="O50" s="158">
        <f>IF(ISNUMBER('実質公債費比率（分子）の構造'!O$53),'実質公債費比率（分子）の構造'!O$53,NA())</f>
        <v>381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6890</v>
      </c>
      <c r="E56" s="157"/>
      <c r="F56" s="157"/>
      <c r="G56" s="157">
        <f>'将来負担比率（分子）の構造'!J$52</f>
        <v>6594</v>
      </c>
      <c r="H56" s="157"/>
      <c r="I56" s="157"/>
      <c r="J56" s="157">
        <f>'将来負担比率（分子）の構造'!K$52</f>
        <v>6146</v>
      </c>
      <c r="K56" s="157"/>
      <c r="L56" s="157"/>
      <c r="M56" s="157">
        <f>'将来負担比率（分子）の構造'!L$52</f>
        <v>6250</v>
      </c>
      <c r="N56" s="157"/>
      <c r="O56" s="157"/>
      <c r="P56" s="157">
        <f>'将来負担比率（分子）の構造'!M$52</f>
        <v>5876</v>
      </c>
    </row>
    <row r="57" spans="1:16" x14ac:dyDescent="0.2">
      <c r="A57" s="157" t="s">
        <v>42</v>
      </c>
      <c r="B57" s="157"/>
      <c r="C57" s="157"/>
      <c r="D57" s="157">
        <f>'将来負担比率（分子）の構造'!I$51</f>
        <v>64</v>
      </c>
      <c r="E57" s="157"/>
      <c r="F57" s="157"/>
      <c r="G57" s="157">
        <f>'将来負担比率（分子）の構造'!J$51</f>
        <v>79</v>
      </c>
      <c r="H57" s="157"/>
      <c r="I57" s="157"/>
      <c r="J57" s="157">
        <f>'将来負担比率（分子）の構造'!K$51</f>
        <v>70</v>
      </c>
      <c r="K57" s="157"/>
      <c r="L57" s="157"/>
      <c r="M57" s="157">
        <f>'将来負担比率（分子）の構造'!L$51</f>
        <v>118</v>
      </c>
      <c r="N57" s="157"/>
      <c r="O57" s="157"/>
      <c r="P57" s="157">
        <f>'将来負担比率（分子）の構造'!M$51</f>
        <v>114</v>
      </c>
    </row>
    <row r="58" spans="1:16" x14ac:dyDescent="0.2">
      <c r="A58" s="157" t="s">
        <v>41</v>
      </c>
      <c r="B58" s="157"/>
      <c r="C58" s="157"/>
      <c r="D58" s="157">
        <f>'将来負担比率（分子）の構造'!I$50</f>
        <v>3142</v>
      </c>
      <c r="E58" s="157"/>
      <c r="F58" s="157"/>
      <c r="G58" s="157">
        <f>'将来負担比率（分子）の構造'!J$50</f>
        <v>3599</v>
      </c>
      <c r="H58" s="157"/>
      <c r="I58" s="157"/>
      <c r="J58" s="157">
        <f>'将来負担比率（分子）の構造'!K$50</f>
        <v>3825</v>
      </c>
      <c r="K58" s="157"/>
      <c r="L58" s="157"/>
      <c r="M58" s="157">
        <f>'将来負担比率（分子）の構造'!L$50</f>
        <v>3757</v>
      </c>
      <c r="N58" s="157"/>
      <c r="O58" s="157"/>
      <c r="P58" s="157">
        <f>'将来負担比率（分子）の構造'!M$50</f>
        <v>3999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815</v>
      </c>
      <c r="C62" s="157"/>
      <c r="D62" s="157"/>
      <c r="E62" s="157">
        <f>'将来負担比率（分子）の構造'!J$45</f>
        <v>800</v>
      </c>
      <c r="F62" s="157"/>
      <c r="G62" s="157"/>
      <c r="H62" s="157">
        <f>'将来負担比率（分子）の構造'!K$45</f>
        <v>781</v>
      </c>
      <c r="I62" s="157"/>
      <c r="J62" s="157"/>
      <c r="K62" s="157">
        <f>'将来負担比率（分子）の構造'!L$45</f>
        <v>798</v>
      </c>
      <c r="L62" s="157"/>
      <c r="M62" s="157"/>
      <c r="N62" s="157">
        <f>'将来負担比率（分子）の構造'!M$45</f>
        <v>843</v>
      </c>
      <c r="O62" s="157"/>
      <c r="P62" s="157"/>
    </row>
    <row r="63" spans="1:16" x14ac:dyDescent="0.2">
      <c r="A63" s="157" t="s">
        <v>34</v>
      </c>
      <c r="B63" s="157">
        <f>'将来負担比率（分子）の構造'!I$44</f>
        <v>672</v>
      </c>
      <c r="C63" s="157"/>
      <c r="D63" s="157"/>
      <c r="E63" s="157">
        <f>'将来負担比率（分子）の構造'!J$44</f>
        <v>633</v>
      </c>
      <c r="F63" s="157"/>
      <c r="G63" s="157"/>
      <c r="H63" s="157">
        <f>'将来負担比率（分子）の構造'!K$44</f>
        <v>573</v>
      </c>
      <c r="I63" s="157"/>
      <c r="J63" s="157"/>
      <c r="K63" s="157">
        <f>'将来負担比率（分子）の構造'!L$44</f>
        <v>501</v>
      </c>
      <c r="L63" s="157"/>
      <c r="M63" s="157"/>
      <c r="N63" s="157">
        <f>'将来負担比率（分子）の構造'!M$44</f>
        <v>456</v>
      </c>
      <c r="O63" s="157"/>
      <c r="P63" s="157"/>
    </row>
    <row r="64" spans="1:16" x14ac:dyDescent="0.2">
      <c r="A64" s="157" t="s">
        <v>33</v>
      </c>
      <c r="B64" s="157">
        <f>'将来負担比率（分子）の構造'!I$43</f>
        <v>4004</v>
      </c>
      <c r="C64" s="157"/>
      <c r="D64" s="157"/>
      <c r="E64" s="157">
        <f>'将来負担比率（分子）の構造'!J$43</f>
        <v>3635</v>
      </c>
      <c r="F64" s="157"/>
      <c r="G64" s="157"/>
      <c r="H64" s="157">
        <f>'将来負担比率（分子）の構造'!K$43</f>
        <v>3336</v>
      </c>
      <c r="I64" s="157"/>
      <c r="J64" s="157"/>
      <c r="K64" s="157">
        <f>'将来負担比率（分子）の構造'!L$43</f>
        <v>3083</v>
      </c>
      <c r="L64" s="157"/>
      <c r="M64" s="157"/>
      <c r="N64" s="157">
        <f>'将来負担比率（分子）の構造'!M$43</f>
        <v>2927</v>
      </c>
      <c r="O64" s="157"/>
      <c r="P64" s="157"/>
    </row>
    <row r="65" spans="1:16" x14ac:dyDescent="0.2">
      <c r="A65" s="157" t="s">
        <v>32</v>
      </c>
      <c r="B65" s="157">
        <f>'将来負担比率（分子）の構造'!I$42</f>
        <v>181</v>
      </c>
      <c r="C65" s="157"/>
      <c r="D65" s="157"/>
      <c r="E65" s="157">
        <f>'将来負担比率（分子）の構造'!J$42</f>
        <v>191</v>
      </c>
      <c r="F65" s="157"/>
      <c r="G65" s="157"/>
      <c r="H65" s="157">
        <f>'将来負担比率（分子）の構造'!K$42</f>
        <v>163</v>
      </c>
      <c r="I65" s="157"/>
      <c r="J65" s="157"/>
      <c r="K65" s="157">
        <f>'将来負担比率（分子）の構造'!L$42</f>
        <v>236</v>
      </c>
      <c r="L65" s="157"/>
      <c r="M65" s="157"/>
      <c r="N65" s="157">
        <f>'将来負担比率（分子）の構造'!M$42</f>
        <v>219</v>
      </c>
      <c r="O65" s="157"/>
      <c r="P65" s="157"/>
    </row>
    <row r="66" spans="1:16" x14ac:dyDescent="0.2">
      <c r="A66" s="157" t="s">
        <v>31</v>
      </c>
      <c r="B66" s="157">
        <f>'将来負担比率（分子）の構造'!I$41</f>
        <v>6233</v>
      </c>
      <c r="C66" s="157"/>
      <c r="D66" s="157"/>
      <c r="E66" s="157">
        <f>'将来負担比率（分子）の構造'!J$41</f>
        <v>6118</v>
      </c>
      <c r="F66" s="157"/>
      <c r="G66" s="157"/>
      <c r="H66" s="157">
        <f>'将来負担比率（分子）の構造'!K$41</f>
        <v>5836</v>
      </c>
      <c r="I66" s="157"/>
      <c r="J66" s="157"/>
      <c r="K66" s="157">
        <f>'将来負担比率（分子）の構造'!L$41</f>
        <v>5484</v>
      </c>
      <c r="L66" s="157"/>
      <c r="M66" s="157"/>
      <c r="N66" s="157">
        <f>'将来負担比率（分子）の構造'!M$41</f>
        <v>5768</v>
      </c>
      <c r="O66" s="157"/>
      <c r="P66" s="157"/>
    </row>
    <row r="67" spans="1:16" x14ac:dyDescent="0.2">
      <c r="A67" s="157" t="s">
        <v>71</v>
      </c>
      <c r="B67" s="157" t="e">
        <f>NA()</f>
        <v>#N/A</v>
      </c>
      <c r="C67" s="157">
        <f>IF(ISNUMBER('将来負担比率（分子）の構造'!I$53), IF('将来負担比率（分子）の構造'!I$53 &lt; 0, 0, '将来負担比率（分子）の構造'!I$53), NA())</f>
        <v>1808</v>
      </c>
      <c r="D67" s="157" t="e">
        <f>NA()</f>
        <v>#N/A</v>
      </c>
      <c r="E67" s="157" t="e">
        <f>NA()</f>
        <v>#N/A</v>
      </c>
      <c r="F67" s="157">
        <f>IF(ISNUMBER('将来負担比率（分子）の構造'!J$53), IF('将来負担比率（分子）の構造'!J$53 &lt; 0, 0, '将来負担比率（分子）の構造'!J$53), NA())</f>
        <v>1105</v>
      </c>
      <c r="G67" s="157" t="e">
        <f>NA()</f>
        <v>#N/A</v>
      </c>
      <c r="H67" s="157" t="e">
        <f>NA()</f>
        <v>#N/A</v>
      </c>
      <c r="I67" s="157">
        <f>IF(ISNUMBER('将来負担比率（分子）の構造'!K$53), IF('将来負担比率（分子）の構造'!K$53 &lt; 0, 0, '将来負担比率（分子）の構造'!K$53), NA())</f>
        <v>647</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224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3105</v>
      </c>
      <c r="C72" s="161">
        <f>基金残高に係る経年分析!G55</f>
        <v>2991</v>
      </c>
      <c r="D72" s="161">
        <f>基金残高に係る経年分析!H55</f>
        <v>3162</v>
      </c>
    </row>
    <row r="73" spans="1:16" x14ac:dyDescent="0.2">
      <c r="A73" s="160" t="s">
        <v>74</v>
      </c>
      <c r="B73" s="161">
        <f>基金残高に係る経年分析!F56</f>
        <v>70</v>
      </c>
      <c r="C73" s="161">
        <f>基金残高に係る経年分析!G56</f>
        <v>70</v>
      </c>
      <c r="D73" s="161">
        <f>基金残高に係る経年分析!H56</f>
        <v>84</v>
      </c>
    </row>
    <row r="74" spans="1:16" x14ac:dyDescent="0.2">
      <c r="A74" s="160" t="s">
        <v>75</v>
      </c>
      <c r="B74" s="161">
        <f>基金残高に係る経年分析!F57</f>
        <v>312</v>
      </c>
      <c r="C74" s="161">
        <f>基金残高に係る経年分析!G57</f>
        <v>347</v>
      </c>
      <c r="D74" s="161">
        <f>基金残高に係る経年分析!H57</f>
        <v>404</v>
      </c>
    </row>
  </sheetData>
  <sheetProtection algorithmName="SHA-512" hashValue="li25EsJDmyfEDCQogNE0xhlV2ECVS0y3rtHkTsouDgnv/Qm53Tw6qmJ5z1zOLAaXfgbiLgk3BxaGb/Xomr8KnA==" saltValue="WYdIO2Mzih+4i1wE1ome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203</v>
      </c>
      <c r="DI1" s="982"/>
      <c r="DJ1" s="982"/>
      <c r="DK1" s="982"/>
      <c r="DL1" s="982"/>
      <c r="DM1" s="982"/>
      <c r="DN1" s="983"/>
      <c r="DO1" s="196"/>
      <c r="DP1" s="981" t="s">
        <v>204</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206</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207</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208</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209</v>
      </c>
      <c r="S4" s="985"/>
      <c r="T4" s="985"/>
      <c r="U4" s="985"/>
      <c r="V4" s="985"/>
      <c r="W4" s="985"/>
      <c r="X4" s="985"/>
      <c r="Y4" s="986"/>
      <c r="Z4" s="984" t="s">
        <v>210</v>
      </c>
      <c r="AA4" s="985"/>
      <c r="AB4" s="985"/>
      <c r="AC4" s="986"/>
      <c r="AD4" s="984" t="s">
        <v>211</v>
      </c>
      <c r="AE4" s="985"/>
      <c r="AF4" s="985"/>
      <c r="AG4" s="985"/>
      <c r="AH4" s="985"/>
      <c r="AI4" s="985"/>
      <c r="AJ4" s="985"/>
      <c r="AK4" s="986"/>
      <c r="AL4" s="984" t="s">
        <v>210</v>
      </c>
      <c r="AM4" s="985"/>
      <c r="AN4" s="985"/>
      <c r="AO4" s="986"/>
      <c r="AP4" s="987" t="s">
        <v>212</v>
      </c>
      <c r="AQ4" s="987"/>
      <c r="AR4" s="987"/>
      <c r="AS4" s="987"/>
      <c r="AT4" s="987"/>
      <c r="AU4" s="987"/>
      <c r="AV4" s="987"/>
      <c r="AW4" s="987"/>
      <c r="AX4" s="987"/>
      <c r="AY4" s="987"/>
      <c r="AZ4" s="987"/>
      <c r="BA4" s="987"/>
      <c r="BB4" s="987"/>
      <c r="BC4" s="987"/>
      <c r="BD4" s="987"/>
      <c r="BE4" s="987"/>
      <c r="BF4" s="987"/>
      <c r="BG4" s="987" t="s">
        <v>213</v>
      </c>
      <c r="BH4" s="987"/>
      <c r="BI4" s="987"/>
      <c r="BJ4" s="987"/>
      <c r="BK4" s="987"/>
      <c r="BL4" s="987"/>
      <c r="BM4" s="987"/>
      <c r="BN4" s="987"/>
      <c r="BO4" s="987" t="s">
        <v>210</v>
      </c>
      <c r="BP4" s="987"/>
      <c r="BQ4" s="987"/>
      <c r="BR4" s="987"/>
      <c r="BS4" s="987" t="s">
        <v>214</v>
      </c>
      <c r="BT4" s="987"/>
      <c r="BU4" s="987"/>
      <c r="BV4" s="987"/>
      <c r="BW4" s="987"/>
      <c r="BX4" s="987"/>
      <c r="BY4" s="987"/>
      <c r="BZ4" s="987"/>
      <c r="CA4" s="987"/>
      <c r="CB4" s="987"/>
      <c r="CD4" s="984" t="s">
        <v>215</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216</v>
      </c>
      <c r="C5" s="989"/>
      <c r="D5" s="989"/>
      <c r="E5" s="989"/>
      <c r="F5" s="989"/>
      <c r="G5" s="989"/>
      <c r="H5" s="989"/>
      <c r="I5" s="989"/>
      <c r="J5" s="989"/>
      <c r="K5" s="989"/>
      <c r="L5" s="989"/>
      <c r="M5" s="989"/>
      <c r="N5" s="989"/>
      <c r="O5" s="989"/>
      <c r="P5" s="989"/>
      <c r="Q5" s="990"/>
      <c r="R5" s="991">
        <v>2031437</v>
      </c>
      <c r="S5" s="992"/>
      <c r="T5" s="992"/>
      <c r="U5" s="992"/>
      <c r="V5" s="992"/>
      <c r="W5" s="992"/>
      <c r="X5" s="992"/>
      <c r="Y5" s="993"/>
      <c r="Z5" s="994">
        <v>27.1</v>
      </c>
      <c r="AA5" s="994"/>
      <c r="AB5" s="994"/>
      <c r="AC5" s="994"/>
      <c r="AD5" s="995">
        <v>2031437</v>
      </c>
      <c r="AE5" s="995"/>
      <c r="AF5" s="995"/>
      <c r="AG5" s="995"/>
      <c r="AH5" s="995"/>
      <c r="AI5" s="995"/>
      <c r="AJ5" s="995"/>
      <c r="AK5" s="995"/>
      <c r="AL5" s="996">
        <v>44.6</v>
      </c>
      <c r="AM5" s="997"/>
      <c r="AN5" s="997"/>
      <c r="AO5" s="998"/>
      <c r="AP5" s="988" t="s">
        <v>217</v>
      </c>
      <c r="AQ5" s="989"/>
      <c r="AR5" s="989"/>
      <c r="AS5" s="989"/>
      <c r="AT5" s="989"/>
      <c r="AU5" s="989"/>
      <c r="AV5" s="989"/>
      <c r="AW5" s="989"/>
      <c r="AX5" s="989"/>
      <c r="AY5" s="989"/>
      <c r="AZ5" s="989"/>
      <c r="BA5" s="989"/>
      <c r="BB5" s="989"/>
      <c r="BC5" s="989"/>
      <c r="BD5" s="989"/>
      <c r="BE5" s="989"/>
      <c r="BF5" s="990"/>
      <c r="BG5" s="1002">
        <v>2031437</v>
      </c>
      <c r="BH5" s="1003"/>
      <c r="BI5" s="1003"/>
      <c r="BJ5" s="1003"/>
      <c r="BK5" s="1003"/>
      <c r="BL5" s="1003"/>
      <c r="BM5" s="1003"/>
      <c r="BN5" s="1004"/>
      <c r="BO5" s="1005">
        <v>100</v>
      </c>
      <c r="BP5" s="1005"/>
      <c r="BQ5" s="1005"/>
      <c r="BR5" s="1005"/>
      <c r="BS5" s="1006">
        <v>58269</v>
      </c>
      <c r="BT5" s="1006"/>
      <c r="BU5" s="1006"/>
      <c r="BV5" s="1006"/>
      <c r="BW5" s="1006"/>
      <c r="BX5" s="1006"/>
      <c r="BY5" s="1006"/>
      <c r="BZ5" s="1006"/>
      <c r="CA5" s="1006"/>
      <c r="CB5" s="1010"/>
      <c r="CD5" s="984" t="s">
        <v>212</v>
      </c>
      <c r="CE5" s="985"/>
      <c r="CF5" s="985"/>
      <c r="CG5" s="985"/>
      <c r="CH5" s="985"/>
      <c r="CI5" s="985"/>
      <c r="CJ5" s="985"/>
      <c r="CK5" s="985"/>
      <c r="CL5" s="985"/>
      <c r="CM5" s="985"/>
      <c r="CN5" s="985"/>
      <c r="CO5" s="985"/>
      <c r="CP5" s="985"/>
      <c r="CQ5" s="986"/>
      <c r="CR5" s="984" t="s">
        <v>218</v>
      </c>
      <c r="CS5" s="985"/>
      <c r="CT5" s="985"/>
      <c r="CU5" s="985"/>
      <c r="CV5" s="985"/>
      <c r="CW5" s="985"/>
      <c r="CX5" s="985"/>
      <c r="CY5" s="986"/>
      <c r="CZ5" s="984" t="s">
        <v>210</v>
      </c>
      <c r="DA5" s="985"/>
      <c r="DB5" s="985"/>
      <c r="DC5" s="986"/>
      <c r="DD5" s="984" t="s">
        <v>219</v>
      </c>
      <c r="DE5" s="985"/>
      <c r="DF5" s="985"/>
      <c r="DG5" s="985"/>
      <c r="DH5" s="985"/>
      <c r="DI5" s="985"/>
      <c r="DJ5" s="985"/>
      <c r="DK5" s="985"/>
      <c r="DL5" s="985"/>
      <c r="DM5" s="985"/>
      <c r="DN5" s="985"/>
      <c r="DO5" s="985"/>
      <c r="DP5" s="986"/>
      <c r="DQ5" s="984" t="s">
        <v>220</v>
      </c>
      <c r="DR5" s="985"/>
      <c r="DS5" s="985"/>
      <c r="DT5" s="985"/>
      <c r="DU5" s="985"/>
      <c r="DV5" s="985"/>
      <c r="DW5" s="985"/>
      <c r="DX5" s="985"/>
      <c r="DY5" s="985"/>
      <c r="DZ5" s="985"/>
      <c r="EA5" s="985"/>
      <c r="EB5" s="985"/>
      <c r="EC5" s="986"/>
    </row>
    <row r="6" spans="2:143" ht="11.25" customHeight="1" x14ac:dyDescent="0.2">
      <c r="B6" s="999" t="s">
        <v>221</v>
      </c>
      <c r="C6" s="1000"/>
      <c r="D6" s="1000"/>
      <c r="E6" s="1000"/>
      <c r="F6" s="1000"/>
      <c r="G6" s="1000"/>
      <c r="H6" s="1000"/>
      <c r="I6" s="1000"/>
      <c r="J6" s="1000"/>
      <c r="K6" s="1000"/>
      <c r="L6" s="1000"/>
      <c r="M6" s="1000"/>
      <c r="N6" s="1000"/>
      <c r="O6" s="1000"/>
      <c r="P6" s="1000"/>
      <c r="Q6" s="1001"/>
      <c r="R6" s="1002">
        <v>68196</v>
      </c>
      <c r="S6" s="1003"/>
      <c r="T6" s="1003"/>
      <c r="U6" s="1003"/>
      <c r="V6" s="1003"/>
      <c r="W6" s="1003"/>
      <c r="X6" s="1003"/>
      <c r="Y6" s="1004"/>
      <c r="Z6" s="1005">
        <v>0.9</v>
      </c>
      <c r="AA6" s="1005"/>
      <c r="AB6" s="1005"/>
      <c r="AC6" s="1005"/>
      <c r="AD6" s="1006">
        <v>68196</v>
      </c>
      <c r="AE6" s="1006"/>
      <c r="AF6" s="1006"/>
      <c r="AG6" s="1006"/>
      <c r="AH6" s="1006"/>
      <c r="AI6" s="1006"/>
      <c r="AJ6" s="1006"/>
      <c r="AK6" s="1006"/>
      <c r="AL6" s="1007">
        <v>1.5</v>
      </c>
      <c r="AM6" s="1008"/>
      <c r="AN6" s="1008"/>
      <c r="AO6" s="1009"/>
      <c r="AP6" s="999" t="s">
        <v>222</v>
      </c>
      <c r="AQ6" s="1000"/>
      <c r="AR6" s="1000"/>
      <c r="AS6" s="1000"/>
      <c r="AT6" s="1000"/>
      <c r="AU6" s="1000"/>
      <c r="AV6" s="1000"/>
      <c r="AW6" s="1000"/>
      <c r="AX6" s="1000"/>
      <c r="AY6" s="1000"/>
      <c r="AZ6" s="1000"/>
      <c r="BA6" s="1000"/>
      <c r="BB6" s="1000"/>
      <c r="BC6" s="1000"/>
      <c r="BD6" s="1000"/>
      <c r="BE6" s="1000"/>
      <c r="BF6" s="1001"/>
      <c r="BG6" s="1002">
        <v>2031437</v>
      </c>
      <c r="BH6" s="1003"/>
      <c r="BI6" s="1003"/>
      <c r="BJ6" s="1003"/>
      <c r="BK6" s="1003"/>
      <c r="BL6" s="1003"/>
      <c r="BM6" s="1003"/>
      <c r="BN6" s="1004"/>
      <c r="BO6" s="1005">
        <v>100</v>
      </c>
      <c r="BP6" s="1005"/>
      <c r="BQ6" s="1005"/>
      <c r="BR6" s="1005"/>
      <c r="BS6" s="1006">
        <v>58269</v>
      </c>
      <c r="BT6" s="1006"/>
      <c r="BU6" s="1006"/>
      <c r="BV6" s="1006"/>
      <c r="BW6" s="1006"/>
      <c r="BX6" s="1006"/>
      <c r="BY6" s="1006"/>
      <c r="BZ6" s="1006"/>
      <c r="CA6" s="1006"/>
      <c r="CB6" s="1010"/>
      <c r="CD6" s="988" t="s">
        <v>223</v>
      </c>
      <c r="CE6" s="989"/>
      <c r="CF6" s="989"/>
      <c r="CG6" s="989"/>
      <c r="CH6" s="989"/>
      <c r="CI6" s="989"/>
      <c r="CJ6" s="989"/>
      <c r="CK6" s="989"/>
      <c r="CL6" s="989"/>
      <c r="CM6" s="989"/>
      <c r="CN6" s="989"/>
      <c r="CO6" s="989"/>
      <c r="CP6" s="989"/>
      <c r="CQ6" s="990"/>
      <c r="CR6" s="1002">
        <v>72920</v>
      </c>
      <c r="CS6" s="1003"/>
      <c r="CT6" s="1003"/>
      <c r="CU6" s="1003"/>
      <c r="CV6" s="1003"/>
      <c r="CW6" s="1003"/>
      <c r="CX6" s="1003"/>
      <c r="CY6" s="1004"/>
      <c r="CZ6" s="996">
        <v>1.1000000000000001</v>
      </c>
      <c r="DA6" s="997"/>
      <c r="DB6" s="997"/>
      <c r="DC6" s="1013"/>
      <c r="DD6" s="1011" t="s">
        <v>121</v>
      </c>
      <c r="DE6" s="1003"/>
      <c r="DF6" s="1003"/>
      <c r="DG6" s="1003"/>
      <c r="DH6" s="1003"/>
      <c r="DI6" s="1003"/>
      <c r="DJ6" s="1003"/>
      <c r="DK6" s="1003"/>
      <c r="DL6" s="1003"/>
      <c r="DM6" s="1003"/>
      <c r="DN6" s="1003"/>
      <c r="DO6" s="1003"/>
      <c r="DP6" s="1004"/>
      <c r="DQ6" s="1011">
        <v>72920</v>
      </c>
      <c r="DR6" s="1003"/>
      <c r="DS6" s="1003"/>
      <c r="DT6" s="1003"/>
      <c r="DU6" s="1003"/>
      <c r="DV6" s="1003"/>
      <c r="DW6" s="1003"/>
      <c r="DX6" s="1003"/>
      <c r="DY6" s="1003"/>
      <c r="DZ6" s="1003"/>
      <c r="EA6" s="1003"/>
      <c r="EB6" s="1003"/>
      <c r="EC6" s="1012"/>
    </row>
    <row r="7" spans="2:143" ht="11.25" customHeight="1" x14ac:dyDescent="0.2">
      <c r="B7" s="999" t="s">
        <v>224</v>
      </c>
      <c r="C7" s="1000"/>
      <c r="D7" s="1000"/>
      <c r="E7" s="1000"/>
      <c r="F7" s="1000"/>
      <c r="G7" s="1000"/>
      <c r="H7" s="1000"/>
      <c r="I7" s="1000"/>
      <c r="J7" s="1000"/>
      <c r="K7" s="1000"/>
      <c r="L7" s="1000"/>
      <c r="M7" s="1000"/>
      <c r="N7" s="1000"/>
      <c r="O7" s="1000"/>
      <c r="P7" s="1000"/>
      <c r="Q7" s="1001"/>
      <c r="R7" s="1002">
        <v>665</v>
      </c>
      <c r="S7" s="1003"/>
      <c r="T7" s="1003"/>
      <c r="U7" s="1003"/>
      <c r="V7" s="1003"/>
      <c r="W7" s="1003"/>
      <c r="X7" s="1003"/>
      <c r="Y7" s="1004"/>
      <c r="Z7" s="1005">
        <v>0</v>
      </c>
      <c r="AA7" s="1005"/>
      <c r="AB7" s="1005"/>
      <c r="AC7" s="1005"/>
      <c r="AD7" s="1006">
        <v>665</v>
      </c>
      <c r="AE7" s="1006"/>
      <c r="AF7" s="1006"/>
      <c r="AG7" s="1006"/>
      <c r="AH7" s="1006"/>
      <c r="AI7" s="1006"/>
      <c r="AJ7" s="1006"/>
      <c r="AK7" s="1006"/>
      <c r="AL7" s="1007">
        <v>0</v>
      </c>
      <c r="AM7" s="1008"/>
      <c r="AN7" s="1008"/>
      <c r="AO7" s="1009"/>
      <c r="AP7" s="999" t="s">
        <v>225</v>
      </c>
      <c r="AQ7" s="1000"/>
      <c r="AR7" s="1000"/>
      <c r="AS7" s="1000"/>
      <c r="AT7" s="1000"/>
      <c r="AU7" s="1000"/>
      <c r="AV7" s="1000"/>
      <c r="AW7" s="1000"/>
      <c r="AX7" s="1000"/>
      <c r="AY7" s="1000"/>
      <c r="AZ7" s="1000"/>
      <c r="BA7" s="1000"/>
      <c r="BB7" s="1000"/>
      <c r="BC7" s="1000"/>
      <c r="BD7" s="1000"/>
      <c r="BE7" s="1000"/>
      <c r="BF7" s="1001"/>
      <c r="BG7" s="1002">
        <v>685810</v>
      </c>
      <c r="BH7" s="1003"/>
      <c r="BI7" s="1003"/>
      <c r="BJ7" s="1003"/>
      <c r="BK7" s="1003"/>
      <c r="BL7" s="1003"/>
      <c r="BM7" s="1003"/>
      <c r="BN7" s="1004"/>
      <c r="BO7" s="1005">
        <v>33.799999999999997</v>
      </c>
      <c r="BP7" s="1005"/>
      <c r="BQ7" s="1005"/>
      <c r="BR7" s="1005"/>
      <c r="BS7" s="1006">
        <v>58269</v>
      </c>
      <c r="BT7" s="1006"/>
      <c r="BU7" s="1006"/>
      <c r="BV7" s="1006"/>
      <c r="BW7" s="1006"/>
      <c r="BX7" s="1006"/>
      <c r="BY7" s="1006"/>
      <c r="BZ7" s="1006"/>
      <c r="CA7" s="1006"/>
      <c r="CB7" s="1010"/>
      <c r="CD7" s="999" t="s">
        <v>226</v>
      </c>
      <c r="CE7" s="1000"/>
      <c r="CF7" s="1000"/>
      <c r="CG7" s="1000"/>
      <c r="CH7" s="1000"/>
      <c r="CI7" s="1000"/>
      <c r="CJ7" s="1000"/>
      <c r="CK7" s="1000"/>
      <c r="CL7" s="1000"/>
      <c r="CM7" s="1000"/>
      <c r="CN7" s="1000"/>
      <c r="CO7" s="1000"/>
      <c r="CP7" s="1000"/>
      <c r="CQ7" s="1001"/>
      <c r="CR7" s="1002">
        <v>882762</v>
      </c>
      <c r="CS7" s="1003"/>
      <c r="CT7" s="1003"/>
      <c r="CU7" s="1003"/>
      <c r="CV7" s="1003"/>
      <c r="CW7" s="1003"/>
      <c r="CX7" s="1003"/>
      <c r="CY7" s="1004"/>
      <c r="CZ7" s="1005">
        <v>12.8</v>
      </c>
      <c r="DA7" s="1005"/>
      <c r="DB7" s="1005"/>
      <c r="DC7" s="1005"/>
      <c r="DD7" s="1011">
        <v>1421</v>
      </c>
      <c r="DE7" s="1003"/>
      <c r="DF7" s="1003"/>
      <c r="DG7" s="1003"/>
      <c r="DH7" s="1003"/>
      <c r="DI7" s="1003"/>
      <c r="DJ7" s="1003"/>
      <c r="DK7" s="1003"/>
      <c r="DL7" s="1003"/>
      <c r="DM7" s="1003"/>
      <c r="DN7" s="1003"/>
      <c r="DO7" s="1003"/>
      <c r="DP7" s="1004"/>
      <c r="DQ7" s="1011">
        <v>805281</v>
      </c>
      <c r="DR7" s="1003"/>
      <c r="DS7" s="1003"/>
      <c r="DT7" s="1003"/>
      <c r="DU7" s="1003"/>
      <c r="DV7" s="1003"/>
      <c r="DW7" s="1003"/>
      <c r="DX7" s="1003"/>
      <c r="DY7" s="1003"/>
      <c r="DZ7" s="1003"/>
      <c r="EA7" s="1003"/>
      <c r="EB7" s="1003"/>
      <c r="EC7" s="1012"/>
    </row>
    <row r="8" spans="2:143" ht="11.25" customHeight="1" x14ac:dyDescent="0.2">
      <c r="B8" s="999" t="s">
        <v>227</v>
      </c>
      <c r="C8" s="1000"/>
      <c r="D8" s="1000"/>
      <c r="E8" s="1000"/>
      <c r="F8" s="1000"/>
      <c r="G8" s="1000"/>
      <c r="H8" s="1000"/>
      <c r="I8" s="1000"/>
      <c r="J8" s="1000"/>
      <c r="K8" s="1000"/>
      <c r="L8" s="1000"/>
      <c r="M8" s="1000"/>
      <c r="N8" s="1000"/>
      <c r="O8" s="1000"/>
      <c r="P8" s="1000"/>
      <c r="Q8" s="1001"/>
      <c r="R8" s="1002">
        <v>9280</v>
      </c>
      <c r="S8" s="1003"/>
      <c r="T8" s="1003"/>
      <c r="U8" s="1003"/>
      <c r="V8" s="1003"/>
      <c r="W8" s="1003"/>
      <c r="X8" s="1003"/>
      <c r="Y8" s="1004"/>
      <c r="Z8" s="1005">
        <v>0.1</v>
      </c>
      <c r="AA8" s="1005"/>
      <c r="AB8" s="1005"/>
      <c r="AC8" s="1005"/>
      <c r="AD8" s="1006">
        <v>9280</v>
      </c>
      <c r="AE8" s="1006"/>
      <c r="AF8" s="1006"/>
      <c r="AG8" s="1006"/>
      <c r="AH8" s="1006"/>
      <c r="AI8" s="1006"/>
      <c r="AJ8" s="1006"/>
      <c r="AK8" s="1006"/>
      <c r="AL8" s="1007">
        <v>0.2</v>
      </c>
      <c r="AM8" s="1008"/>
      <c r="AN8" s="1008"/>
      <c r="AO8" s="1009"/>
      <c r="AP8" s="999" t="s">
        <v>228</v>
      </c>
      <c r="AQ8" s="1000"/>
      <c r="AR8" s="1000"/>
      <c r="AS8" s="1000"/>
      <c r="AT8" s="1000"/>
      <c r="AU8" s="1000"/>
      <c r="AV8" s="1000"/>
      <c r="AW8" s="1000"/>
      <c r="AX8" s="1000"/>
      <c r="AY8" s="1000"/>
      <c r="AZ8" s="1000"/>
      <c r="BA8" s="1000"/>
      <c r="BB8" s="1000"/>
      <c r="BC8" s="1000"/>
      <c r="BD8" s="1000"/>
      <c r="BE8" s="1000"/>
      <c r="BF8" s="1001"/>
      <c r="BG8" s="1002">
        <v>16499</v>
      </c>
      <c r="BH8" s="1003"/>
      <c r="BI8" s="1003"/>
      <c r="BJ8" s="1003"/>
      <c r="BK8" s="1003"/>
      <c r="BL8" s="1003"/>
      <c r="BM8" s="1003"/>
      <c r="BN8" s="1004"/>
      <c r="BO8" s="1005">
        <v>0.8</v>
      </c>
      <c r="BP8" s="1005"/>
      <c r="BQ8" s="1005"/>
      <c r="BR8" s="1005"/>
      <c r="BS8" s="1006" t="s">
        <v>121</v>
      </c>
      <c r="BT8" s="1006"/>
      <c r="BU8" s="1006"/>
      <c r="BV8" s="1006"/>
      <c r="BW8" s="1006"/>
      <c r="BX8" s="1006"/>
      <c r="BY8" s="1006"/>
      <c r="BZ8" s="1006"/>
      <c r="CA8" s="1006"/>
      <c r="CB8" s="1010"/>
      <c r="CD8" s="999" t="s">
        <v>229</v>
      </c>
      <c r="CE8" s="1000"/>
      <c r="CF8" s="1000"/>
      <c r="CG8" s="1000"/>
      <c r="CH8" s="1000"/>
      <c r="CI8" s="1000"/>
      <c r="CJ8" s="1000"/>
      <c r="CK8" s="1000"/>
      <c r="CL8" s="1000"/>
      <c r="CM8" s="1000"/>
      <c r="CN8" s="1000"/>
      <c r="CO8" s="1000"/>
      <c r="CP8" s="1000"/>
      <c r="CQ8" s="1001"/>
      <c r="CR8" s="1002">
        <v>2694648</v>
      </c>
      <c r="CS8" s="1003"/>
      <c r="CT8" s="1003"/>
      <c r="CU8" s="1003"/>
      <c r="CV8" s="1003"/>
      <c r="CW8" s="1003"/>
      <c r="CX8" s="1003"/>
      <c r="CY8" s="1004"/>
      <c r="CZ8" s="1005">
        <v>39.1</v>
      </c>
      <c r="DA8" s="1005"/>
      <c r="DB8" s="1005"/>
      <c r="DC8" s="1005"/>
      <c r="DD8" s="1011">
        <v>554554</v>
      </c>
      <c r="DE8" s="1003"/>
      <c r="DF8" s="1003"/>
      <c r="DG8" s="1003"/>
      <c r="DH8" s="1003"/>
      <c r="DI8" s="1003"/>
      <c r="DJ8" s="1003"/>
      <c r="DK8" s="1003"/>
      <c r="DL8" s="1003"/>
      <c r="DM8" s="1003"/>
      <c r="DN8" s="1003"/>
      <c r="DO8" s="1003"/>
      <c r="DP8" s="1004"/>
      <c r="DQ8" s="1011">
        <v>1523534</v>
      </c>
      <c r="DR8" s="1003"/>
      <c r="DS8" s="1003"/>
      <c r="DT8" s="1003"/>
      <c r="DU8" s="1003"/>
      <c r="DV8" s="1003"/>
      <c r="DW8" s="1003"/>
      <c r="DX8" s="1003"/>
      <c r="DY8" s="1003"/>
      <c r="DZ8" s="1003"/>
      <c r="EA8" s="1003"/>
      <c r="EB8" s="1003"/>
      <c r="EC8" s="1012"/>
    </row>
    <row r="9" spans="2:143" ht="11.25" customHeight="1" x14ac:dyDescent="0.2">
      <c r="B9" s="999" t="s">
        <v>230</v>
      </c>
      <c r="C9" s="1000"/>
      <c r="D9" s="1000"/>
      <c r="E9" s="1000"/>
      <c r="F9" s="1000"/>
      <c r="G9" s="1000"/>
      <c r="H9" s="1000"/>
      <c r="I9" s="1000"/>
      <c r="J9" s="1000"/>
      <c r="K9" s="1000"/>
      <c r="L9" s="1000"/>
      <c r="M9" s="1000"/>
      <c r="N9" s="1000"/>
      <c r="O9" s="1000"/>
      <c r="P9" s="1000"/>
      <c r="Q9" s="1001"/>
      <c r="R9" s="1002">
        <v>15128</v>
      </c>
      <c r="S9" s="1003"/>
      <c r="T9" s="1003"/>
      <c r="U9" s="1003"/>
      <c r="V9" s="1003"/>
      <c r="W9" s="1003"/>
      <c r="X9" s="1003"/>
      <c r="Y9" s="1004"/>
      <c r="Z9" s="1005">
        <v>0.2</v>
      </c>
      <c r="AA9" s="1005"/>
      <c r="AB9" s="1005"/>
      <c r="AC9" s="1005"/>
      <c r="AD9" s="1006">
        <v>15128</v>
      </c>
      <c r="AE9" s="1006"/>
      <c r="AF9" s="1006"/>
      <c r="AG9" s="1006"/>
      <c r="AH9" s="1006"/>
      <c r="AI9" s="1006"/>
      <c r="AJ9" s="1006"/>
      <c r="AK9" s="1006"/>
      <c r="AL9" s="1007">
        <v>0.3</v>
      </c>
      <c r="AM9" s="1008"/>
      <c r="AN9" s="1008"/>
      <c r="AO9" s="1009"/>
      <c r="AP9" s="999" t="s">
        <v>231</v>
      </c>
      <c r="AQ9" s="1000"/>
      <c r="AR9" s="1000"/>
      <c r="AS9" s="1000"/>
      <c r="AT9" s="1000"/>
      <c r="AU9" s="1000"/>
      <c r="AV9" s="1000"/>
      <c r="AW9" s="1000"/>
      <c r="AX9" s="1000"/>
      <c r="AY9" s="1000"/>
      <c r="AZ9" s="1000"/>
      <c r="BA9" s="1000"/>
      <c r="BB9" s="1000"/>
      <c r="BC9" s="1000"/>
      <c r="BD9" s="1000"/>
      <c r="BE9" s="1000"/>
      <c r="BF9" s="1001"/>
      <c r="BG9" s="1002">
        <v>409130</v>
      </c>
      <c r="BH9" s="1003"/>
      <c r="BI9" s="1003"/>
      <c r="BJ9" s="1003"/>
      <c r="BK9" s="1003"/>
      <c r="BL9" s="1003"/>
      <c r="BM9" s="1003"/>
      <c r="BN9" s="1004"/>
      <c r="BO9" s="1005">
        <v>20.100000000000001</v>
      </c>
      <c r="BP9" s="1005"/>
      <c r="BQ9" s="1005"/>
      <c r="BR9" s="1005"/>
      <c r="BS9" s="1006" t="s">
        <v>121</v>
      </c>
      <c r="BT9" s="1006"/>
      <c r="BU9" s="1006"/>
      <c r="BV9" s="1006"/>
      <c r="BW9" s="1006"/>
      <c r="BX9" s="1006"/>
      <c r="BY9" s="1006"/>
      <c r="BZ9" s="1006"/>
      <c r="CA9" s="1006"/>
      <c r="CB9" s="1010"/>
      <c r="CD9" s="999" t="s">
        <v>232</v>
      </c>
      <c r="CE9" s="1000"/>
      <c r="CF9" s="1000"/>
      <c r="CG9" s="1000"/>
      <c r="CH9" s="1000"/>
      <c r="CI9" s="1000"/>
      <c r="CJ9" s="1000"/>
      <c r="CK9" s="1000"/>
      <c r="CL9" s="1000"/>
      <c r="CM9" s="1000"/>
      <c r="CN9" s="1000"/>
      <c r="CO9" s="1000"/>
      <c r="CP9" s="1000"/>
      <c r="CQ9" s="1001"/>
      <c r="CR9" s="1002">
        <v>591832</v>
      </c>
      <c r="CS9" s="1003"/>
      <c r="CT9" s="1003"/>
      <c r="CU9" s="1003"/>
      <c r="CV9" s="1003"/>
      <c r="CW9" s="1003"/>
      <c r="CX9" s="1003"/>
      <c r="CY9" s="1004"/>
      <c r="CZ9" s="1005">
        <v>8.6</v>
      </c>
      <c r="DA9" s="1005"/>
      <c r="DB9" s="1005"/>
      <c r="DC9" s="1005"/>
      <c r="DD9" s="1011">
        <v>10825</v>
      </c>
      <c r="DE9" s="1003"/>
      <c r="DF9" s="1003"/>
      <c r="DG9" s="1003"/>
      <c r="DH9" s="1003"/>
      <c r="DI9" s="1003"/>
      <c r="DJ9" s="1003"/>
      <c r="DK9" s="1003"/>
      <c r="DL9" s="1003"/>
      <c r="DM9" s="1003"/>
      <c r="DN9" s="1003"/>
      <c r="DO9" s="1003"/>
      <c r="DP9" s="1004"/>
      <c r="DQ9" s="1011">
        <v>480706</v>
      </c>
      <c r="DR9" s="1003"/>
      <c r="DS9" s="1003"/>
      <c r="DT9" s="1003"/>
      <c r="DU9" s="1003"/>
      <c r="DV9" s="1003"/>
      <c r="DW9" s="1003"/>
      <c r="DX9" s="1003"/>
      <c r="DY9" s="1003"/>
      <c r="DZ9" s="1003"/>
      <c r="EA9" s="1003"/>
      <c r="EB9" s="1003"/>
      <c r="EC9" s="1012"/>
    </row>
    <row r="10" spans="2:143" ht="11.25" customHeight="1" x14ac:dyDescent="0.2">
      <c r="B10" s="999" t="s">
        <v>233</v>
      </c>
      <c r="C10" s="1000"/>
      <c r="D10" s="1000"/>
      <c r="E10" s="1000"/>
      <c r="F10" s="1000"/>
      <c r="G10" s="1000"/>
      <c r="H10" s="1000"/>
      <c r="I10" s="1000"/>
      <c r="J10" s="1000"/>
      <c r="K10" s="1000"/>
      <c r="L10" s="1000"/>
      <c r="M10" s="1000"/>
      <c r="N10" s="1000"/>
      <c r="O10" s="1000"/>
      <c r="P10" s="1000"/>
      <c r="Q10" s="1001"/>
      <c r="R10" s="1002" t="s">
        <v>121</v>
      </c>
      <c r="S10" s="1003"/>
      <c r="T10" s="1003"/>
      <c r="U10" s="1003"/>
      <c r="V10" s="1003"/>
      <c r="W10" s="1003"/>
      <c r="X10" s="1003"/>
      <c r="Y10" s="1004"/>
      <c r="Z10" s="1005" t="s">
        <v>121</v>
      </c>
      <c r="AA10" s="1005"/>
      <c r="AB10" s="1005"/>
      <c r="AC10" s="1005"/>
      <c r="AD10" s="1006" t="s">
        <v>121</v>
      </c>
      <c r="AE10" s="1006"/>
      <c r="AF10" s="1006"/>
      <c r="AG10" s="1006"/>
      <c r="AH10" s="1006"/>
      <c r="AI10" s="1006"/>
      <c r="AJ10" s="1006"/>
      <c r="AK10" s="1006"/>
      <c r="AL10" s="1007" t="s">
        <v>121</v>
      </c>
      <c r="AM10" s="1008"/>
      <c r="AN10" s="1008"/>
      <c r="AO10" s="1009"/>
      <c r="AP10" s="999" t="s">
        <v>234</v>
      </c>
      <c r="AQ10" s="1000"/>
      <c r="AR10" s="1000"/>
      <c r="AS10" s="1000"/>
      <c r="AT10" s="1000"/>
      <c r="AU10" s="1000"/>
      <c r="AV10" s="1000"/>
      <c r="AW10" s="1000"/>
      <c r="AX10" s="1000"/>
      <c r="AY10" s="1000"/>
      <c r="AZ10" s="1000"/>
      <c r="BA10" s="1000"/>
      <c r="BB10" s="1000"/>
      <c r="BC10" s="1000"/>
      <c r="BD10" s="1000"/>
      <c r="BE10" s="1000"/>
      <c r="BF10" s="1001"/>
      <c r="BG10" s="1002">
        <v>56234</v>
      </c>
      <c r="BH10" s="1003"/>
      <c r="BI10" s="1003"/>
      <c r="BJ10" s="1003"/>
      <c r="BK10" s="1003"/>
      <c r="BL10" s="1003"/>
      <c r="BM10" s="1003"/>
      <c r="BN10" s="1004"/>
      <c r="BO10" s="1005">
        <v>2.8</v>
      </c>
      <c r="BP10" s="1005"/>
      <c r="BQ10" s="1005"/>
      <c r="BR10" s="1005"/>
      <c r="BS10" s="1006" t="s">
        <v>121</v>
      </c>
      <c r="BT10" s="1006"/>
      <c r="BU10" s="1006"/>
      <c r="BV10" s="1006"/>
      <c r="BW10" s="1006"/>
      <c r="BX10" s="1006"/>
      <c r="BY10" s="1006"/>
      <c r="BZ10" s="1006"/>
      <c r="CA10" s="1006"/>
      <c r="CB10" s="1010"/>
      <c r="CD10" s="999" t="s">
        <v>235</v>
      </c>
      <c r="CE10" s="1000"/>
      <c r="CF10" s="1000"/>
      <c r="CG10" s="1000"/>
      <c r="CH10" s="1000"/>
      <c r="CI10" s="1000"/>
      <c r="CJ10" s="1000"/>
      <c r="CK10" s="1000"/>
      <c r="CL10" s="1000"/>
      <c r="CM10" s="1000"/>
      <c r="CN10" s="1000"/>
      <c r="CO10" s="1000"/>
      <c r="CP10" s="1000"/>
      <c r="CQ10" s="1001"/>
      <c r="CR10" s="1002">
        <v>5500</v>
      </c>
      <c r="CS10" s="1003"/>
      <c r="CT10" s="1003"/>
      <c r="CU10" s="1003"/>
      <c r="CV10" s="1003"/>
      <c r="CW10" s="1003"/>
      <c r="CX10" s="1003"/>
      <c r="CY10" s="1004"/>
      <c r="CZ10" s="1005">
        <v>0.1</v>
      </c>
      <c r="DA10" s="1005"/>
      <c r="DB10" s="1005"/>
      <c r="DC10" s="1005"/>
      <c r="DD10" s="1011" t="s">
        <v>121</v>
      </c>
      <c r="DE10" s="1003"/>
      <c r="DF10" s="1003"/>
      <c r="DG10" s="1003"/>
      <c r="DH10" s="1003"/>
      <c r="DI10" s="1003"/>
      <c r="DJ10" s="1003"/>
      <c r="DK10" s="1003"/>
      <c r="DL10" s="1003"/>
      <c r="DM10" s="1003"/>
      <c r="DN10" s="1003"/>
      <c r="DO10" s="1003"/>
      <c r="DP10" s="1004"/>
      <c r="DQ10" s="1011" t="s">
        <v>121</v>
      </c>
      <c r="DR10" s="1003"/>
      <c r="DS10" s="1003"/>
      <c r="DT10" s="1003"/>
      <c r="DU10" s="1003"/>
      <c r="DV10" s="1003"/>
      <c r="DW10" s="1003"/>
      <c r="DX10" s="1003"/>
      <c r="DY10" s="1003"/>
      <c r="DZ10" s="1003"/>
      <c r="EA10" s="1003"/>
      <c r="EB10" s="1003"/>
      <c r="EC10" s="1012"/>
    </row>
    <row r="11" spans="2:143" ht="11.25" customHeight="1" x14ac:dyDescent="0.2">
      <c r="B11" s="999" t="s">
        <v>236</v>
      </c>
      <c r="C11" s="1000"/>
      <c r="D11" s="1000"/>
      <c r="E11" s="1000"/>
      <c r="F11" s="1000"/>
      <c r="G11" s="1000"/>
      <c r="H11" s="1000"/>
      <c r="I11" s="1000"/>
      <c r="J11" s="1000"/>
      <c r="K11" s="1000"/>
      <c r="L11" s="1000"/>
      <c r="M11" s="1000"/>
      <c r="N11" s="1000"/>
      <c r="O11" s="1000"/>
      <c r="P11" s="1000"/>
      <c r="Q11" s="1001"/>
      <c r="R11" s="1002">
        <v>305406</v>
      </c>
      <c r="S11" s="1003"/>
      <c r="T11" s="1003"/>
      <c r="U11" s="1003"/>
      <c r="V11" s="1003"/>
      <c r="W11" s="1003"/>
      <c r="X11" s="1003"/>
      <c r="Y11" s="1004"/>
      <c r="Z11" s="1007">
        <v>4.0999999999999996</v>
      </c>
      <c r="AA11" s="1008"/>
      <c r="AB11" s="1008"/>
      <c r="AC11" s="1014"/>
      <c r="AD11" s="1011">
        <v>305406</v>
      </c>
      <c r="AE11" s="1003"/>
      <c r="AF11" s="1003"/>
      <c r="AG11" s="1003"/>
      <c r="AH11" s="1003"/>
      <c r="AI11" s="1003"/>
      <c r="AJ11" s="1003"/>
      <c r="AK11" s="1004"/>
      <c r="AL11" s="1007">
        <v>6.7</v>
      </c>
      <c r="AM11" s="1008"/>
      <c r="AN11" s="1008"/>
      <c r="AO11" s="1009"/>
      <c r="AP11" s="999" t="s">
        <v>237</v>
      </c>
      <c r="AQ11" s="1000"/>
      <c r="AR11" s="1000"/>
      <c r="AS11" s="1000"/>
      <c r="AT11" s="1000"/>
      <c r="AU11" s="1000"/>
      <c r="AV11" s="1000"/>
      <c r="AW11" s="1000"/>
      <c r="AX11" s="1000"/>
      <c r="AY11" s="1000"/>
      <c r="AZ11" s="1000"/>
      <c r="BA11" s="1000"/>
      <c r="BB11" s="1000"/>
      <c r="BC11" s="1000"/>
      <c r="BD11" s="1000"/>
      <c r="BE11" s="1000"/>
      <c r="BF11" s="1001"/>
      <c r="BG11" s="1002">
        <v>203947</v>
      </c>
      <c r="BH11" s="1003"/>
      <c r="BI11" s="1003"/>
      <c r="BJ11" s="1003"/>
      <c r="BK11" s="1003"/>
      <c r="BL11" s="1003"/>
      <c r="BM11" s="1003"/>
      <c r="BN11" s="1004"/>
      <c r="BO11" s="1005">
        <v>10</v>
      </c>
      <c r="BP11" s="1005"/>
      <c r="BQ11" s="1005"/>
      <c r="BR11" s="1005"/>
      <c r="BS11" s="1006">
        <v>58269</v>
      </c>
      <c r="BT11" s="1006"/>
      <c r="BU11" s="1006"/>
      <c r="BV11" s="1006"/>
      <c r="BW11" s="1006"/>
      <c r="BX11" s="1006"/>
      <c r="BY11" s="1006"/>
      <c r="BZ11" s="1006"/>
      <c r="CA11" s="1006"/>
      <c r="CB11" s="1010"/>
      <c r="CD11" s="999" t="s">
        <v>238</v>
      </c>
      <c r="CE11" s="1000"/>
      <c r="CF11" s="1000"/>
      <c r="CG11" s="1000"/>
      <c r="CH11" s="1000"/>
      <c r="CI11" s="1000"/>
      <c r="CJ11" s="1000"/>
      <c r="CK11" s="1000"/>
      <c r="CL11" s="1000"/>
      <c r="CM11" s="1000"/>
      <c r="CN11" s="1000"/>
      <c r="CO11" s="1000"/>
      <c r="CP11" s="1000"/>
      <c r="CQ11" s="1001"/>
      <c r="CR11" s="1002">
        <v>283155</v>
      </c>
      <c r="CS11" s="1003"/>
      <c r="CT11" s="1003"/>
      <c r="CU11" s="1003"/>
      <c r="CV11" s="1003"/>
      <c r="CW11" s="1003"/>
      <c r="CX11" s="1003"/>
      <c r="CY11" s="1004"/>
      <c r="CZ11" s="1005">
        <v>4.0999999999999996</v>
      </c>
      <c r="DA11" s="1005"/>
      <c r="DB11" s="1005"/>
      <c r="DC11" s="1005"/>
      <c r="DD11" s="1011">
        <v>94349</v>
      </c>
      <c r="DE11" s="1003"/>
      <c r="DF11" s="1003"/>
      <c r="DG11" s="1003"/>
      <c r="DH11" s="1003"/>
      <c r="DI11" s="1003"/>
      <c r="DJ11" s="1003"/>
      <c r="DK11" s="1003"/>
      <c r="DL11" s="1003"/>
      <c r="DM11" s="1003"/>
      <c r="DN11" s="1003"/>
      <c r="DO11" s="1003"/>
      <c r="DP11" s="1004"/>
      <c r="DQ11" s="1011">
        <v>189594</v>
      </c>
      <c r="DR11" s="1003"/>
      <c r="DS11" s="1003"/>
      <c r="DT11" s="1003"/>
      <c r="DU11" s="1003"/>
      <c r="DV11" s="1003"/>
      <c r="DW11" s="1003"/>
      <c r="DX11" s="1003"/>
      <c r="DY11" s="1003"/>
      <c r="DZ11" s="1003"/>
      <c r="EA11" s="1003"/>
      <c r="EB11" s="1003"/>
      <c r="EC11" s="1012"/>
    </row>
    <row r="12" spans="2:143" ht="11.25" customHeight="1" x14ac:dyDescent="0.2">
      <c r="B12" s="999" t="s">
        <v>239</v>
      </c>
      <c r="C12" s="1000"/>
      <c r="D12" s="1000"/>
      <c r="E12" s="1000"/>
      <c r="F12" s="1000"/>
      <c r="G12" s="1000"/>
      <c r="H12" s="1000"/>
      <c r="I12" s="1000"/>
      <c r="J12" s="1000"/>
      <c r="K12" s="1000"/>
      <c r="L12" s="1000"/>
      <c r="M12" s="1000"/>
      <c r="N12" s="1000"/>
      <c r="O12" s="1000"/>
      <c r="P12" s="1000"/>
      <c r="Q12" s="1001"/>
      <c r="R12" s="1002" t="s">
        <v>121</v>
      </c>
      <c r="S12" s="1003"/>
      <c r="T12" s="1003"/>
      <c r="U12" s="1003"/>
      <c r="V12" s="1003"/>
      <c r="W12" s="1003"/>
      <c r="X12" s="1003"/>
      <c r="Y12" s="1004"/>
      <c r="Z12" s="1005" t="s">
        <v>121</v>
      </c>
      <c r="AA12" s="1005"/>
      <c r="AB12" s="1005"/>
      <c r="AC12" s="1005"/>
      <c r="AD12" s="1006" t="s">
        <v>121</v>
      </c>
      <c r="AE12" s="1006"/>
      <c r="AF12" s="1006"/>
      <c r="AG12" s="1006"/>
      <c r="AH12" s="1006"/>
      <c r="AI12" s="1006"/>
      <c r="AJ12" s="1006"/>
      <c r="AK12" s="1006"/>
      <c r="AL12" s="1007" t="s">
        <v>121</v>
      </c>
      <c r="AM12" s="1008"/>
      <c r="AN12" s="1008"/>
      <c r="AO12" s="1009"/>
      <c r="AP12" s="999" t="s">
        <v>240</v>
      </c>
      <c r="AQ12" s="1000"/>
      <c r="AR12" s="1000"/>
      <c r="AS12" s="1000"/>
      <c r="AT12" s="1000"/>
      <c r="AU12" s="1000"/>
      <c r="AV12" s="1000"/>
      <c r="AW12" s="1000"/>
      <c r="AX12" s="1000"/>
      <c r="AY12" s="1000"/>
      <c r="AZ12" s="1000"/>
      <c r="BA12" s="1000"/>
      <c r="BB12" s="1000"/>
      <c r="BC12" s="1000"/>
      <c r="BD12" s="1000"/>
      <c r="BE12" s="1000"/>
      <c r="BF12" s="1001"/>
      <c r="BG12" s="1002">
        <v>1208981</v>
      </c>
      <c r="BH12" s="1003"/>
      <c r="BI12" s="1003"/>
      <c r="BJ12" s="1003"/>
      <c r="BK12" s="1003"/>
      <c r="BL12" s="1003"/>
      <c r="BM12" s="1003"/>
      <c r="BN12" s="1004"/>
      <c r="BO12" s="1005">
        <v>59.5</v>
      </c>
      <c r="BP12" s="1005"/>
      <c r="BQ12" s="1005"/>
      <c r="BR12" s="1005"/>
      <c r="BS12" s="1006" t="s">
        <v>121</v>
      </c>
      <c r="BT12" s="1006"/>
      <c r="BU12" s="1006"/>
      <c r="BV12" s="1006"/>
      <c r="BW12" s="1006"/>
      <c r="BX12" s="1006"/>
      <c r="BY12" s="1006"/>
      <c r="BZ12" s="1006"/>
      <c r="CA12" s="1006"/>
      <c r="CB12" s="1010"/>
      <c r="CD12" s="999" t="s">
        <v>241</v>
      </c>
      <c r="CE12" s="1000"/>
      <c r="CF12" s="1000"/>
      <c r="CG12" s="1000"/>
      <c r="CH12" s="1000"/>
      <c r="CI12" s="1000"/>
      <c r="CJ12" s="1000"/>
      <c r="CK12" s="1000"/>
      <c r="CL12" s="1000"/>
      <c r="CM12" s="1000"/>
      <c r="CN12" s="1000"/>
      <c r="CO12" s="1000"/>
      <c r="CP12" s="1000"/>
      <c r="CQ12" s="1001"/>
      <c r="CR12" s="1002">
        <v>39351</v>
      </c>
      <c r="CS12" s="1003"/>
      <c r="CT12" s="1003"/>
      <c r="CU12" s="1003"/>
      <c r="CV12" s="1003"/>
      <c r="CW12" s="1003"/>
      <c r="CX12" s="1003"/>
      <c r="CY12" s="1004"/>
      <c r="CZ12" s="1005">
        <v>0.6</v>
      </c>
      <c r="DA12" s="1005"/>
      <c r="DB12" s="1005"/>
      <c r="DC12" s="1005"/>
      <c r="DD12" s="1011" t="s">
        <v>121</v>
      </c>
      <c r="DE12" s="1003"/>
      <c r="DF12" s="1003"/>
      <c r="DG12" s="1003"/>
      <c r="DH12" s="1003"/>
      <c r="DI12" s="1003"/>
      <c r="DJ12" s="1003"/>
      <c r="DK12" s="1003"/>
      <c r="DL12" s="1003"/>
      <c r="DM12" s="1003"/>
      <c r="DN12" s="1003"/>
      <c r="DO12" s="1003"/>
      <c r="DP12" s="1004"/>
      <c r="DQ12" s="1011">
        <v>38943</v>
      </c>
      <c r="DR12" s="1003"/>
      <c r="DS12" s="1003"/>
      <c r="DT12" s="1003"/>
      <c r="DU12" s="1003"/>
      <c r="DV12" s="1003"/>
      <c r="DW12" s="1003"/>
      <c r="DX12" s="1003"/>
      <c r="DY12" s="1003"/>
      <c r="DZ12" s="1003"/>
      <c r="EA12" s="1003"/>
      <c r="EB12" s="1003"/>
      <c r="EC12" s="1012"/>
    </row>
    <row r="13" spans="2:143" ht="11.25" customHeight="1" x14ac:dyDescent="0.2">
      <c r="B13" s="999" t="s">
        <v>242</v>
      </c>
      <c r="C13" s="1000"/>
      <c r="D13" s="1000"/>
      <c r="E13" s="1000"/>
      <c r="F13" s="1000"/>
      <c r="G13" s="1000"/>
      <c r="H13" s="1000"/>
      <c r="I13" s="1000"/>
      <c r="J13" s="1000"/>
      <c r="K13" s="1000"/>
      <c r="L13" s="1000"/>
      <c r="M13" s="1000"/>
      <c r="N13" s="1000"/>
      <c r="O13" s="1000"/>
      <c r="P13" s="1000"/>
      <c r="Q13" s="1001"/>
      <c r="R13" s="1002" t="s">
        <v>121</v>
      </c>
      <c r="S13" s="1003"/>
      <c r="T13" s="1003"/>
      <c r="U13" s="1003"/>
      <c r="V13" s="1003"/>
      <c r="W13" s="1003"/>
      <c r="X13" s="1003"/>
      <c r="Y13" s="1004"/>
      <c r="Z13" s="1005" t="s">
        <v>121</v>
      </c>
      <c r="AA13" s="1005"/>
      <c r="AB13" s="1005"/>
      <c r="AC13" s="1005"/>
      <c r="AD13" s="1006" t="s">
        <v>121</v>
      </c>
      <c r="AE13" s="1006"/>
      <c r="AF13" s="1006"/>
      <c r="AG13" s="1006"/>
      <c r="AH13" s="1006"/>
      <c r="AI13" s="1006"/>
      <c r="AJ13" s="1006"/>
      <c r="AK13" s="1006"/>
      <c r="AL13" s="1007" t="s">
        <v>121</v>
      </c>
      <c r="AM13" s="1008"/>
      <c r="AN13" s="1008"/>
      <c r="AO13" s="1009"/>
      <c r="AP13" s="999" t="s">
        <v>243</v>
      </c>
      <c r="AQ13" s="1000"/>
      <c r="AR13" s="1000"/>
      <c r="AS13" s="1000"/>
      <c r="AT13" s="1000"/>
      <c r="AU13" s="1000"/>
      <c r="AV13" s="1000"/>
      <c r="AW13" s="1000"/>
      <c r="AX13" s="1000"/>
      <c r="AY13" s="1000"/>
      <c r="AZ13" s="1000"/>
      <c r="BA13" s="1000"/>
      <c r="BB13" s="1000"/>
      <c r="BC13" s="1000"/>
      <c r="BD13" s="1000"/>
      <c r="BE13" s="1000"/>
      <c r="BF13" s="1001"/>
      <c r="BG13" s="1002">
        <v>1207980</v>
      </c>
      <c r="BH13" s="1003"/>
      <c r="BI13" s="1003"/>
      <c r="BJ13" s="1003"/>
      <c r="BK13" s="1003"/>
      <c r="BL13" s="1003"/>
      <c r="BM13" s="1003"/>
      <c r="BN13" s="1004"/>
      <c r="BO13" s="1005">
        <v>59.5</v>
      </c>
      <c r="BP13" s="1005"/>
      <c r="BQ13" s="1005"/>
      <c r="BR13" s="1005"/>
      <c r="BS13" s="1006" t="s">
        <v>121</v>
      </c>
      <c r="BT13" s="1006"/>
      <c r="BU13" s="1006"/>
      <c r="BV13" s="1006"/>
      <c r="BW13" s="1006"/>
      <c r="BX13" s="1006"/>
      <c r="BY13" s="1006"/>
      <c r="BZ13" s="1006"/>
      <c r="CA13" s="1006"/>
      <c r="CB13" s="1010"/>
      <c r="CD13" s="999" t="s">
        <v>244</v>
      </c>
      <c r="CE13" s="1000"/>
      <c r="CF13" s="1000"/>
      <c r="CG13" s="1000"/>
      <c r="CH13" s="1000"/>
      <c r="CI13" s="1000"/>
      <c r="CJ13" s="1000"/>
      <c r="CK13" s="1000"/>
      <c r="CL13" s="1000"/>
      <c r="CM13" s="1000"/>
      <c r="CN13" s="1000"/>
      <c r="CO13" s="1000"/>
      <c r="CP13" s="1000"/>
      <c r="CQ13" s="1001"/>
      <c r="CR13" s="1002">
        <v>704627</v>
      </c>
      <c r="CS13" s="1003"/>
      <c r="CT13" s="1003"/>
      <c r="CU13" s="1003"/>
      <c r="CV13" s="1003"/>
      <c r="CW13" s="1003"/>
      <c r="CX13" s="1003"/>
      <c r="CY13" s="1004"/>
      <c r="CZ13" s="1005">
        <v>10.199999999999999</v>
      </c>
      <c r="DA13" s="1005"/>
      <c r="DB13" s="1005"/>
      <c r="DC13" s="1005"/>
      <c r="DD13" s="1011">
        <v>140639</v>
      </c>
      <c r="DE13" s="1003"/>
      <c r="DF13" s="1003"/>
      <c r="DG13" s="1003"/>
      <c r="DH13" s="1003"/>
      <c r="DI13" s="1003"/>
      <c r="DJ13" s="1003"/>
      <c r="DK13" s="1003"/>
      <c r="DL13" s="1003"/>
      <c r="DM13" s="1003"/>
      <c r="DN13" s="1003"/>
      <c r="DO13" s="1003"/>
      <c r="DP13" s="1004"/>
      <c r="DQ13" s="1011">
        <v>585592</v>
      </c>
      <c r="DR13" s="1003"/>
      <c r="DS13" s="1003"/>
      <c r="DT13" s="1003"/>
      <c r="DU13" s="1003"/>
      <c r="DV13" s="1003"/>
      <c r="DW13" s="1003"/>
      <c r="DX13" s="1003"/>
      <c r="DY13" s="1003"/>
      <c r="DZ13" s="1003"/>
      <c r="EA13" s="1003"/>
      <c r="EB13" s="1003"/>
      <c r="EC13" s="1012"/>
    </row>
    <row r="14" spans="2:143" ht="11.25" customHeight="1" x14ac:dyDescent="0.2">
      <c r="B14" s="999" t="s">
        <v>245</v>
      </c>
      <c r="C14" s="1000"/>
      <c r="D14" s="1000"/>
      <c r="E14" s="1000"/>
      <c r="F14" s="1000"/>
      <c r="G14" s="1000"/>
      <c r="H14" s="1000"/>
      <c r="I14" s="1000"/>
      <c r="J14" s="1000"/>
      <c r="K14" s="1000"/>
      <c r="L14" s="1000"/>
      <c r="M14" s="1000"/>
      <c r="N14" s="1000"/>
      <c r="O14" s="1000"/>
      <c r="P14" s="1000"/>
      <c r="Q14" s="1001"/>
      <c r="R14" s="1002" t="s">
        <v>121</v>
      </c>
      <c r="S14" s="1003"/>
      <c r="T14" s="1003"/>
      <c r="U14" s="1003"/>
      <c r="V14" s="1003"/>
      <c r="W14" s="1003"/>
      <c r="X14" s="1003"/>
      <c r="Y14" s="1004"/>
      <c r="Z14" s="1005" t="s">
        <v>121</v>
      </c>
      <c r="AA14" s="1005"/>
      <c r="AB14" s="1005"/>
      <c r="AC14" s="1005"/>
      <c r="AD14" s="1006" t="s">
        <v>121</v>
      </c>
      <c r="AE14" s="1006"/>
      <c r="AF14" s="1006"/>
      <c r="AG14" s="1006"/>
      <c r="AH14" s="1006"/>
      <c r="AI14" s="1006"/>
      <c r="AJ14" s="1006"/>
      <c r="AK14" s="1006"/>
      <c r="AL14" s="1007" t="s">
        <v>121</v>
      </c>
      <c r="AM14" s="1008"/>
      <c r="AN14" s="1008"/>
      <c r="AO14" s="1009"/>
      <c r="AP14" s="999" t="s">
        <v>246</v>
      </c>
      <c r="AQ14" s="1000"/>
      <c r="AR14" s="1000"/>
      <c r="AS14" s="1000"/>
      <c r="AT14" s="1000"/>
      <c r="AU14" s="1000"/>
      <c r="AV14" s="1000"/>
      <c r="AW14" s="1000"/>
      <c r="AX14" s="1000"/>
      <c r="AY14" s="1000"/>
      <c r="AZ14" s="1000"/>
      <c r="BA14" s="1000"/>
      <c r="BB14" s="1000"/>
      <c r="BC14" s="1000"/>
      <c r="BD14" s="1000"/>
      <c r="BE14" s="1000"/>
      <c r="BF14" s="1001"/>
      <c r="BG14" s="1002">
        <v>51548</v>
      </c>
      <c r="BH14" s="1003"/>
      <c r="BI14" s="1003"/>
      <c r="BJ14" s="1003"/>
      <c r="BK14" s="1003"/>
      <c r="BL14" s="1003"/>
      <c r="BM14" s="1003"/>
      <c r="BN14" s="1004"/>
      <c r="BO14" s="1005">
        <v>2.5</v>
      </c>
      <c r="BP14" s="1005"/>
      <c r="BQ14" s="1005"/>
      <c r="BR14" s="1005"/>
      <c r="BS14" s="1006" t="s">
        <v>121</v>
      </c>
      <c r="BT14" s="1006"/>
      <c r="BU14" s="1006"/>
      <c r="BV14" s="1006"/>
      <c r="BW14" s="1006"/>
      <c r="BX14" s="1006"/>
      <c r="BY14" s="1006"/>
      <c r="BZ14" s="1006"/>
      <c r="CA14" s="1006"/>
      <c r="CB14" s="1010"/>
      <c r="CD14" s="999" t="s">
        <v>247</v>
      </c>
      <c r="CE14" s="1000"/>
      <c r="CF14" s="1000"/>
      <c r="CG14" s="1000"/>
      <c r="CH14" s="1000"/>
      <c r="CI14" s="1000"/>
      <c r="CJ14" s="1000"/>
      <c r="CK14" s="1000"/>
      <c r="CL14" s="1000"/>
      <c r="CM14" s="1000"/>
      <c r="CN14" s="1000"/>
      <c r="CO14" s="1000"/>
      <c r="CP14" s="1000"/>
      <c r="CQ14" s="1001"/>
      <c r="CR14" s="1002">
        <v>197382</v>
      </c>
      <c r="CS14" s="1003"/>
      <c r="CT14" s="1003"/>
      <c r="CU14" s="1003"/>
      <c r="CV14" s="1003"/>
      <c r="CW14" s="1003"/>
      <c r="CX14" s="1003"/>
      <c r="CY14" s="1004"/>
      <c r="CZ14" s="1005">
        <v>2.9</v>
      </c>
      <c r="DA14" s="1005"/>
      <c r="DB14" s="1005"/>
      <c r="DC14" s="1005"/>
      <c r="DD14" s="1011" t="s">
        <v>121</v>
      </c>
      <c r="DE14" s="1003"/>
      <c r="DF14" s="1003"/>
      <c r="DG14" s="1003"/>
      <c r="DH14" s="1003"/>
      <c r="DI14" s="1003"/>
      <c r="DJ14" s="1003"/>
      <c r="DK14" s="1003"/>
      <c r="DL14" s="1003"/>
      <c r="DM14" s="1003"/>
      <c r="DN14" s="1003"/>
      <c r="DO14" s="1003"/>
      <c r="DP14" s="1004"/>
      <c r="DQ14" s="1011">
        <v>197176</v>
      </c>
      <c r="DR14" s="1003"/>
      <c r="DS14" s="1003"/>
      <c r="DT14" s="1003"/>
      <c r="DU14" s="1003"/>
      <c r="DV14" s="1003"/>
      <c r="DW14" s="1003"/>
      <c r="DX14" s="1003"/>
      <c r="DY14" s="1003"/>
      <c r="DZ14" s="1003"/>
      <c r="EA14" s="1003"/>
      <c r="EB14" s="1003"/>
      <c r="EC14" s="1012"/>
    </row>
    <row r="15" spans="2:143" ht="11.25" customHeight="1" x14ac:dyDescent="0.2">
      <c r="B15" s="999" t="s">
        <v>248</v>
      </c>
      <c r="C15" s="1000"/>
      <c r="D15" s="1000"/>
      <c r="E15" s="1000"/>
      <c r="F15" s="1000"/>
      <c r="G15" s="1000"/>
      <c r="H15" s="1000"/>
      <c r="I15" s="1000"/>
      <c r="J15" s="1000"/>
      <c r="K15" s="1000"/>
      <c r="L15" s="1000"/>
      <c r="M15" s="1000"/>
      <c r="N15" s="1000"/>
      <c r="O15" s="1000"/>
      <c r="P15" s="1000"/>
      <c r="Q15" s="1001"/>
      <c r="R15" s="1002">
        <v>7824</v>
      </c>
      <c r="S15" s="1003"/>
      <c r="T15" s="1003"/>
      <c r="U15" s="1003"/>
      <c r="V15" s="1003"/>
      <c r="W15" s="1003"/>
      <c r="X15" s="1003"/>
      <c r="Y15" s="1004"/>
      <c r="Z15" s="1005">
        <v>0.1</v>
      </c>
      <c r="AA15" s="1005"/>
      <c r="AB15" s="1005"/>
      <c r="AC15" s="1005"/>
      <c r="AD15" s="1006">
        <v>7824</v>
      </c>
      <c r="AE15" s="1006"/>
      <c r="AF15" s="1006"/>
      <c r="AG15" s="1006"/>
      <c r="AH15" s="1006"/>
      <c r="AI15" s="1006"/>
      <c r="AJ15" s="1006"/>
      <c r="AK15" s="1006"/>
      <c r="AL15" s="1007">
        <v>0.2</v>
      </c>
      <c r="AM15" s="1008"/>
      <c r="AN15" s="1008"/>
      <c r="AO15" s="1009"/>
      <c r="AP15" s="999" t="s">
        <v>249</v>
      </c>
      <c r="AQ15" s="1000"/>
      <c r="AR15" s="1000"/>
      <c r="AS15" s="1000"/>
      <c r="AT15" s="1000"/>
      <c r="AU15" s="1000"/>
      <c r="AV15" s="1000"/>
      <c r="AW15" s="1000"/>
      <c r="AX15" s="1000"/>
      <c r="AY15" s="1000"/>
      <c r="AZ15" s="1000"/>
      <c r="BA15" s="1000"/>
      <c r="BB15" s="1000"/>
      <c r="BC15" s="1000"/>
      <c r="BD15" s="1000"/>
      <c r="BE15" s="1000"/>
      <c r="BF15" s="1001"/>
      <c r="BG15" s="1002">
        <v>85098</v>
      </c>
      <c r="BH15" s="1003"/>
      <c r="BI15" s="1003"/>
      <c r="BJ15" s="1003"/>
      <c r="BK15" s="1003"/>
      <c r="BL15" s="1003"/>
      <c r="BM15" s="1003"/>
      <c r="BN15" s="1004"/>
      <c r="BO15" s="1005">
        <v>4.2</v>
      </c>
      <c r="BP15" s="1005"/>
      <c r="BQ15" s="1005"/>
      <c r="BR15" s="1005"/>
      <c r="BS15" s="1006" t="s">
        <v>121</v>
      </c>
      <c r="BT15" s="1006"/>
      <c r="BU15" s="1006"/>
      <c r="BV15" s="1006"/>
      <c r="BW15" s="1006"/>
      <c r="BX15" s="1006"/>
      <c r="BY15" s="1006"/>
      <c r="BZ15" s="1006"/>
      <c r="CA15" s="1006"/>
      <c r="CB15" s="1010"/>
      <c r="CD15" s="999" t="s">
        <v>250</v>
      </c>
      <c r="CE15" s="1000"/>
      <c r="CF15" s="1000"/>
      <c r="CG15" s="1000"/>
      <c r="CH15" s="1000"/>
      <c r="CI15" s="1000"/>
      <c r="CJ15" s="1000"/>
      <c r="CK15" s="1000"/>
      <c r="CL15" s="1000"/>
      <c r="CM15" s="1000"/>
      <c r="CN15" s="1000"/>
      <c r="CO15" s="1000"/>
      <c r="CP15" s="1000"/>
      <c r="CQ15" s="1001"/>
      <c r="CR15" s="1002">
        <v>877668</v>
      </c>
      <c r="CS15" s="1003"/>
      <c r="CT15" s="1003"/>
      <c r="CU15" s="1003"/>
      <c r="CV15" s="1003"/>
      <c r="CW15" s="1003"/>
      <c r="CX15" s="1003"/>
      <c r="CY15" s="1004"/>
      <c r="CZ15" s="1005">
        <v>12.7</v>
      </c>
      <c r="DA15" s="1005"/>
      <c r="DB15" s="1005"/>
      <c r="DC15" s="1005"/>
      <c r="DD15" s="1011">
        <v>235576</v>
      </c>
      <c r="DE15" s="1003"/>
      <c r="DF15" s="1003"/>
      <c r="DG15" s="1003"/>
      <c r="DH15" s="1003"/>
      <c r="DI15" s="1003"/>
      <c r="DJ15" s="1003"/>
      <c r="DK15" s="1003"/>
      <c r="DL15" s="1003"/>
      <c r="DM15" s="1003"/>
      <c r="DN15" s="1003"/>
      <c r="DO15" s="1003"/>
      <c r="DP15" s="1004"/>
      <c r="DQ15" s="1011">
        <v>590670</v>
      </c>
      <c r="DR15" s="1003"/>
      <c r="DS15" s="1003"/>
      <c r="DT15" s="1003"/>
      <c r="DU15" s="1003"/>
      <c r="DV15" s="1003"/>
      <c r="DW15" s="1003"/>
      <c r="DX15" s="1003"/>
      <c r="DY15" s="1003"/>
      <c r="DZ15" s="1003"/>
      <c r="EA15" s="1003"/>
      <c r="EB15" s="1003"/>
      <c r="EC15" s="1012"/>
    </row>
    <row r="16" spans="2:143" ht="11.25" customHeight="1" x14ac:dyDescent="0.2">
      <c r="B16" s="999" t="s">
        <v>251</v>
      </c>
      <c r="C16" s="1000"/>
      <c r="D16" s="1000"/>
      <c r="E16" s="1000"/>
      <c r="F16" s="1000"/>
      <c r="G16" s="1000"/>
      <c r="H16" s="1000"/>
      <c r="I16" s="1000"/>
      <c r="J16" s="1000"/>
      <c r="K16" s="1000"/>
      <c r="L16" s="1000"/>
      <c r="M16" s="1000"/>
      <c r="N16" s="1000"/>
      <c r="O16" s="1000"/>
      <c r="P16" s="1000"/>
      <c r="Q16" s="1001"/>
      <c r="R16" s="1002">
        <v>36233</v>
      </c>
      <c r="S16" s="1003"/>
      <c r="T16" s="1003"/>
      <c r="U16" s="1003"/>
      <c r="V16" s="1003"/>
      <c r="W16" s="1003"/>
      <c r="X16" s="1003"/>
      <c r="Y16" s="1004"/>
      <c r="Z16" s="1005">
        <v>0.5</v>
      </c>
      <c r="AA16" s="1005"/>
      <c r="AB16" s="1005"/>
      <c r="AC16" s="1005"/>
      <c r="AD16" s="1006">
        <v>36233</v>
      </c>
      <c r="AE16" s="1006"/>
      <c r="AF16" s="1006"/>
      <c r="AG16" s="1006"/>
      <c r="AH16" s="1006"/>
      <c r="AI16" s="1006"/>
      <c r="AJ16" s="1006"/>
      <c r="AK16" s="1006"/>
      <c r="AL16" s="1007">
        <v>0.8</v>
      </c>
      <c r="AM16" s="1008"/>
      <c r="AN16" s="1008"/>
      <c r="AO16" s="1009"/>
      <c r="AP16" s="999" t="s">
        <v>252</v>
      </c>
      <c r="AQ16" s="1000"/>
      <c r="AR16" s="1000"/>
      <c r="AS16" s="1000"/>
      <c r="AT16" s="1000"/>
      <c r="AU16" s="1000"/>
      <c r="AV16" s="1000"/>
      <c r="AW16" s="1000"/>
      <c r="AX16" s="1000"/>
      <c r="AY16" s="1000"/>
      <c r="AZ16" s="1000"/>
      <c r="BA16" s="1000"/>
      <c r="BB16" s="1000"/>
      <c r="BC16" s="1000"/>
      <c r="BD16" s="1000"/>
      <c r="BE16" s="1000"/>
      <c r="BF16" s="1001"/>
      <c r="BG16" s="1002" t="s">
        <v>121</v>
      </c>
      <c r="BH16" s="1003"/>
      <c r="BI16" s="1003"/>
      <c r="BJ16" s="1003"/>
      <c r="BK16" s="1003"/>
      <c r="BL16" s="1003"/>
      <c r="BM16" s="1003"/>
      <c r="BN16" s="1004"/>
      <c r="BO16" s="1005" t="s">
        <v>121</v>
      </c>
      <c r="BP16" s="1005"/>
      <c r="BQ16" s="1005"/>
      <c r="BR16" s="1005"/>
      <c r="BS16" s="1006" t="s">
        <v>121</v>
      </c>
      <c r="BT16" s="1006"/>
      <c r="BU16" s="1006"/>
      <c r="BV16" s="1006"/>
      <c r="BW16" s="1006"/>
      <c r="BX16" s="1006"/>
      <c r="BY16" s="1006"/>
      <c r="BZ16" s="1006"/>
      <c r="CA16" s="1006"/>
      <c r="CB16" s="1010"/>
      <c r="CD16" s="999" t="s">
        <v>253</v>
      </c>
      <c r="CE16" s="1000"/>
      <c r="CF16" s="1000"/>
      <c r="CG16" s="1000"/>
      <c r="CH16" s="1000"/>
      <c r="CI16" s="1000"/>
      <c r="CJ16" s="1000"/>
      <c r="CK16" s="1000"/>
      <c r="CL16" s="1000"/>
      <c r="CM16" s="1000"/>
      <c r="CN16" s="1000"/>
      <c r="CO16" s="1000"/>
      <c r="CP16" s="1000"/>
      <c r="CQ16" s="1001"/>
      <c r="CR16" s="1002">
        <v>9469</v>
      </c>
      <c r="CS16" s="1003"/>
      <c r="CT16" s="1003"/>
      <c r="CU16" s="1003"/>
      <c r="CV16" s="1003"/>
      <c r="CW16" s="1003"/>
      <c r="CX16" s="1003"/>
      <c r="CY16" s="1004"/>
      <c r="CZ16" s="1005">
        <v>0.1</v>
      </c>
      <c r="DA16" s="1005"/>
      <c r="DB16" s="1005"/>
      <c r="DC16" s="1005"/>
      <c r="DD16" s="1011" t="s">
        <v>121</v>
      </c>
      <c r="DE16" s="1003"/>
      <c r="DF16" s="1003"/>
      <c r="DG16" s="1003"/>
      <c r="DH16" s="1003"/>
      <c r="DI16" s="1003"/>
      <c r="DJ16" s="1003"/>
      <c r="DK16" s="1003"/>
      <c r="DL16" s="1003"/>
      <c r="DM16" s="1003"/>
      <c r="DN16" s="1003"/>
      <c r="DO16" s="1003"/>
      <c r="DP16" s="1004"/>
      <c r="DQ16" s="1011">
        <v>4168</v>
      </c>
      <c r="DR16" s="1003"/>
      <c r="DS16" s="1003"/>
      <c r="DT16" s="1003"/>
      <c r="DU16" s="1003"/>
      <c r="DV16" s="1003"/>
      <c r="DW16" s="1003"/>
      <c r="DX16" s="1003"/>
      <c r="DY16" s="1003"/>
      <c r="DZ16" s="1003"/>
      <c r="EA16" s="1003"/>
      <c r="EB16" s="1003"/>
      <c r="EC16" s="1012"/>
    </row>
    <row r="17" spans="2:133" ht="11.25" customHeight="1" x14ac:dyDescent="0.2">
      <c r="B17" s="999" t="s">
        <v>254</v>
      </c>
      <c r="C17" s="1000"/>
      <c r="D17" s="1000"/>
      <c r="E17" s="1000"/>
      <c r="F17" s="1000"/>
      <c r="G17" s="1000"/>
      <c r="H17" s="1000"/>
      <c r="I17" s="1000"/>
      <c r="J17" s="1000"/>
      <c r="K17" s="1000"/>
      <c r="L17" s="1000"/>
      <c r="M17" s="1000"/>
      <c r="N17" s="1000"/>
      <c r="O17" s="1000"/>
      <c r="P17" s="1000"/>
      <c r="Q17" s="1001"/>
      <c r="R17" s="1002">
        <v>60437</v>
      </c>
      <c r="S17" s="1003"/>
      <c r="T17" s="1003"/>
      <c r="U17" s="1003"/>
      <c r="V17" s="1003"/>
      <c r="W17" s="1003"/>
      <c r="X17" s="1003"/>
      <c r="Y17" s="1004"/>
      <c r="Z17" s="1005">
        <v>0.8</v>
      </c>
      <c r="AA17" s="1005"/>
      <c r="AB17" s="1005"/>
      <c r="AC17" s="1005"/>
      <c r="AD17" s="1006">
        <v>60437</v>
      </c>
      <c r="AE17" s="1006"/>
      <c r="AF17" s="1006"/>
      <c r="AG17" s="1006"/>
      <c r="AH17" s="1006"/>
      <c r="AI17" s="1006"/>
      <c r="AJ17" s="1006"/>
      <c r="AK17" s="1006"/>
      <c r="AL17" s="1007">
        <v>1.3</v>
      </c>
      <c r="AM17" s="1008"/>
      <c r="AN17" s="1008"/>
      <c r="AO17" s="1009"/>
      <c r="AP17" s="999" t="s">
        <v>255</v>
      </c>
      <c r="AQ17" s="1000"/>
      <c r="AR17" s="1000"/>
      <c r="AS17" s="1000"/>
      <c r="AT17" s="1000"/>
      <c r="AU17" s="1000"/>
      <c r="AV17" s="1000"/>
      <c r="AW17" s="1000"/>
      <c r="AX17" s="1000"/>
      <c r="AY17" s="1000"/>
      <c r="AZ17" s="1000"/>
      <c r="BA17" s="1000"/>
      <c r="BB17" s="1000"/>
      <c r="BC17" s="1000"/>
      <c r="BD17" s="1000"/>
      <c r="BE17" s="1000"/>
      <c r="BF17" s="1001"/>
      <c r="BG17" s="1002" t="s">
        <v>121</v>
      </c>
      <c r="BH17" s="1003"/>
      <c r="BI17" s="1003"/>
      <c r="BJ17" s="1003"/>
      <c r="BK17" s="1003"/>
      <c r="BL17" s="1003"/>
      <c r="BM17" s="1003"/>
      <c r="BN17" s="1004"/>
      <c r="BO17" s="1005" t="s">
        <v>121</v>
      </c>
      <c r="BP17" s="1005"/>
      <c r="BQ17" s="1005"/>
      <c r="BR17" s="1005"/>
      <c r="BS17" s="1006" t="s">
        <v>121</v>
      </c>
      <c r="BT17" s="1006"/>
      <c r="BU17" s="1006"/>
      <c r="BV17" s="1006"/>
      <c r="BW17" s="1006"/>
      <c r="BX17" s="1006"/>
      <c r="BY17" s="1006"/>
      <c r="BZ17" s="1006"/>
      <c r="CA17" s="1006"/>
      <c r="CB17" s="1010"/>
      <c r="CD17" s="999" t="s">
        <v>256</v>
      </c>
      <c r="CE17" s="1000"/>
      <c r="CF17" s="1000"/>
      <c r="CG17" s="1000"/>
      <c r="CH17" s="1000"/>
      <c r="CI17" s="1000"/>
      <c r="CJ17" s="1000"/>
      <c r="CK17" s="1000"/>
      <c r="CL17" s="1000"/>
      <c r="CM17" s="1000"/>
      <c r="CN17" s="1000"/>
      <c r="CO17" s="1000"/>
      <c r="CP17" s="1000"/>
      <c r="CQ17" s="1001"/>
      <c r="CR17" s="1002">
        <v>536598</v>
      </c>
      <c r="CS17" s="1003"/>
      <c r="CT17" s="1003"/>
      <c r="CU17" s="1003"/>
      <c r="CV17" s="1003"/>
      <c r="CW17" s="1003"/>
      <c r="CX17" s="1003"/>
      <c r="CY17" s="1004"/>
      <c r="CZ17" s="1005">
        <v>7.8</v>
      </c>
      <c r="DA17" s="1005"/>
      <c r="DB17" s="1005"/>
      <c r="DC17" s="1005"/>
      <c r="DD17" s="1011" t="s">
        <v>121</v>
      </c>
      <c r="DE17" s="1003"/>
      <c r="DF17" s="1003"/>
      <c r="DG17" s="1003"/>
      <c r="DH17" s="1003"/>
      <c r="DI17" s="1003"/>
      <c r="DJ17" s="1003"/>
      <c r="DK17" s="1003"/>
      <c r="DL17" s="1003"/>
      <c r="DM17" s="1003"/>
      <c r="DN17" s="1003"/>
      <c r="DO17" s="1003"/>
      <c r="DP17" s="1004"/>
      <c r="DQ17" s="1011">
        <v>536598</v>
      </c>
      <c r="DR17" s="1003"/>
      <c r="DS17" s="1003"/>
      <c r="DT17" s="1003"/>
      <c r="DU17" s="1003"/>
      <c r="DV17" s="1003"/>
      <c r="DW17" s="1003"/>
      <c r="DX17" s="1003"/>
      <c r="DY17" s="1003"/>
      <c r="DZ17" s="1003"/>
      <c r="EA17" s="1003"/>
      <c r="EB17" s="1003"/>
      <c r="EC17" s="1012"/>
    </row>
    <row r="18" spans="2:133" ht="11.25" customHeight="1" x14ac:dyDescent="0.2">
      <c r="B18" s="999" t="s">
        <v>257</v>
      </c>
      <c r="C18" s="1000"/>
      <c r="D18" s="1000"/>
      <c r="E18" s="1000"/>
      <c r="F18" s="1000"/>
      <c r="G18" s="1000"/>
      <c r="H18" s="1000"/>
      <c r="I18" s="1000"/>
      <c r="J18" s="1000"/>
      <c r="K18" s="1000"/>
      <c r="L18" s="1000"/>
      <c r="M18" s="1000"/>
      <c r="N18" s="1000"/>
      <c r="O18" s="1000"/>
      <c r="P18" s="1000"/>
      <c r="Q18" s="1001"/>
      <c r="R18" s="1002">
        <v>13947</v>
      </c>
      <c r="S18" s="1003"/>
      <c r="T18" s="1003"/>
      <c r="U18" s="1003"/>
      <c r="V18" s="1003"/>
      <c r="W18" s="1003"/>
      <c r="X18" s="1003"/>
      <c r="Y18" s="1004"/>
      <c r="Z18" s="1005">
        <v>0.2</v>
      </c>
      <c r="AA18" s="1005"/>
      <c r="AB18" s="1005"/>
      <c r="AC18" s="1005"/>
      <c r="AD18" s="1006">
        <v>13947</v>
      </c>
      <c r="AE18" s="1006"/>
      <c r="AF18" s="1006"/>
      <c r="AG18" s="1006"/>
      <c r="AH18" s="1006"/>
      <c r="AI18" s="1006"/>
      <c r="AJ18" s="1006"/>
      <c r="AK18" s="1006"/>
      <c r="AL18" s="1007">
        <v>0.3</v>
      </c>
      <c r="AM18" s="1008"/>
      <c r="AN18" s="1008"/>
      <c r="AO18" s="1009"/>
      <c r="AP18" s="999" t="s">
        <v>258</v>
      </c>
      <c r="AQ18" s="1000"/>
      <c r="AR18" s="1000"/>
      <c r="AS18" s="1000"/>
      <c r="AT18" s="1000"/>
      <c r="AU18" s="1000"/>
      <c r="AV18" s="1000"/>
      <c r="AW18" s="1000"/>
      <c r="AX18" s="1000"/>
      <c r="AY18" s="1000"/>
      <c r="AZ18" s="1000"/>
      <c r="BA18" s="1000"/>
      <c r="BB18" s="1000"/>
      <c r="BC18" s="1000"/>
      <c r="BD18" s="1000"/>
      <c r="BE18" s="1000"/>
      <c r="BF18" s="1001"/>
      <c r="BG18" s="1002" t="s">
        <v>121</v>
      </c>
      <c r="BH18" s="1003"/>
      <c r="BI18" s="1003"/>
      <c r="BJ18" s="1003"/>
      <c r="BK18" s="1003"/>
      <c r="BL18" s="1003"/>
      <c r="BM18" s="1003"/>
      <c r="BN18" s="1004"/>
      <c r="BO18" s="1005" t="s">
        <v>121</v>
      </c>
      <c r="BP18" s="1005"/>
      <c r="BQ18" s="1005"/>
      <c r="BR18" s="1005"/>
      <c r="BS18" s="1006" t="s">
        <v>121</v>
      </c>
      <c r="BT18" s="1006"/>
      <c r="BU18" s="1006"/>
      <c r="BV18" s="1006"/>
      <c r="BW18" s="1006"/>
      <c r="BX18" s="1006"/>
      <c r="BY18" s="1006"/>
      <c r="BZ18" s="1006"/>
      <c r="CA18" s="1006"/>
      <c r="CB18" s="1010"/>
      <c r="CD18" s="999" t="s">
        <v>259</v>
      </c>
      <c r="CE18" s="1000"/>
      <c r="CF18" s="1000"/>
      <c r="CG18" s="1000"/>
      <c r="CH18" s="1000"/>
      <c r="CI18" s="1000"/>
      <c r="CJ18" s="1000"/>
      <c r="CK18" s="1000"/>
      <c r="CL18" s="1000"/>
      <c r="CM18" s="1000"/>
      <c r="CN18" s="1000"/>
      <c r="CO18" s="1000"/>
      <c r="CP18" s="1000"/>
      <c r="CQ18" s="1001"/>
      <c r="CR18" s="1002" t="s">
        <v>121</v>
      </c>
      <c r="CS18" s="1003"/>
      <c r="CT18" s="1003"/>
      <c r="CU18" s="1003"/>
      <c r="CV18" s="1003"/>
      <c r="CW18" s="1003"/>
      <c r="CX18" s="1003"/>
      <c r="CY18" s="1004"/>
      <c r="CZ18" s="1005" t="s">
        <v>121</v>
      </c>
      <c r="DA18" s="1005"/>
      <c r="DB18" s="1005"/>
      <c r="DC18" s="1005"/>
      <c r="DD18" s="1011" t="s">
        <v>121</v>
      </c>
      <c r="DE18" s="1003"/>
      <c r="DF18" s="1003"/>
      <c r="DG18" s="1003"/>
      <c r="DH18" s="1003"/>
      <c r="DI18" s="1003"/>
      <c r="DJ18" s="1003"/>
      <c r="DK18" s="1003"/>
      <c r="DL18" s="1003"/>
      <c r="DM18" s="1003"/>
      <c r="DN18" s="1003"/>
      <c r="DO18" s="1003"/>
      <c r="DP18" s="1004"/>
      <c r="DQ18" s="1011" t="s">
        <v>121</v>
      </c>
      <c r="DR18" s="1003"/>
      <c r="DS18" s="1003"/>
      <c r="DT18" s="1003"/>
      <c r="DU18" s="1003"/>
      <c r="DV18" s="1003"/>
      <c r="DW18" s="1003"/>
      <c r="DX18" s="1003"/>
      <c r="DY18" s="1003"/>
      <c r="DZ18" s="1003"/>
      <c r="EA18" s="1003"/>
      <c r="EB18" s="1003"/>
      <c r="EC18" s="1012"/>
    </row>
    <row r="19" spans="2:133" ht="11.25" customHeight="1" x14ac:dyDescent="0.2">
      <c r="B19" s="999" t="s">
        <v>260</v>
      </c>
      <c r="C19" s="1000"/>
      <c r="D19" s="1000"/>
      <c r="E19" s="1000"/>
      <c r="F19" s="1000"/>
      <c r="G19" s="1000"/>
      <c r="H19" s="1000"/>
      <c r="I19" s="1000"/>
      <c r="J19" s="1000"/>
      <c r="K19" s="1000"/>
      <c r="L19" s="1000"/>
      <c r="M19" s="1000"/>
      <c r="N19" s="1000"/>
      <c r="O19" s="1000"/>
      <c r="P19" s="1000"/>
      <c r="Q19" s="1001"/>
      <c r="R19" s="1002">
        <v>46490</v>
      </c>
      <c r="S19" s="1003"/>
      <c r="T19" s="1003"/>
      <c r="U19" s="1003"/>
      <c r="V19" s="1003"/>
      <c r="W19" s="1003"/>
      <c r="X19" s="1003"/>
      <c r="Y19" s="1004"/>
      <c r="Z19" s="1005">
        <v>0.6</v>
      </c>
      <c r="AA19" s="1005"/>
      <c r="AB19" s="1005"/>
      <c r="AC19" s="1005"/>
      <c r="AD19" s="1006">
        <v>46490</v>
      </c>
      <c r="AE19" s="1006"/>
      <c r="AF19" s="1006"/>
      <c r="AG19" s="1006"/>
      <c r="AH19" s="1006"/>
      <c r="AI19" s="1006"/>
      <c r="AJ19" s="1006"/>
      <c r="AK19" s="1006"/>
      <c r="AL19" s="1007">
        <v>1</v>
      </c>
      <c r="AM19" s="1008"/>
      <c r="AN19" s="1008"/>
      <c r="AO19" s="1009"/>
      <c r="AP19" s="999" t="s">
        <v>261</v>
      </c>
      <c r="AQ19" s="1000"/>
      <c r="AR19" s="1000"/>
      <c r="AS19" s="1000"/>
      <c r="AT19" s="1000"/>
      <c r="AU19" s="1000"/>
      <c r="AV19" s="1000"/>
      <c r="AW19" s="1000"/>
      <c r="AX19" s="1000"/>
      <c r="AY19" s="1000"/>
      <c r="AZ19" s="1000"/>
      <c r="BA19" s="1000"/>
      <c r="BB19" s="1000"/>
      <c r="BC19" s="1000"/>
      <c r="BD19" s="1000"/>
      <c r="BE19" s="1000"/>
      <c r="BF19" s="1001"/>
      <c r="BG19" s="1002" t="s">
        <v>121</v>
      </c>
      <c r="BH19" s="1003"/>
      <c r="BI19" s="1003"/>
      <c r="BJ19" s="1003"/>
      <c r="BK19" s="1003"/>
      <c r="BL19" s="1003"/>
      <c r="BM19" s="1003"/>
      <c r="BN19" s="1004"/>
      <c r="BO19" s="1005" t="s">
        <v>121</v>
      </c>
      <c r="BP19" s="1005"/>
      <c r="BQ19" s="1005"/>
      <c r="BR19" s="1005"/>
      <c r="BS19" s="1006" t="s">
        <v>121</v>
      </c>
      <c r="BT19" s="1006"/>
      <c r="BU19" s="1006"/>
      <c r="BV19" s="1006"/>
      <c r="BW19" s="1006"/>
      <c r="BX19" s="1006"/>
      <c r="BY19" s="1006"/>
      <c r="BZ19" s="1006"/>
      <c r="CA19" s="1006"/>
      <c r="CB19" s="1010"/>
      <c r="CD19" s="999" t="s">
        <v>262</v>
      </c>
      <c r="CE19" s="1000"/>
      <c r="CF19" s="1000"/>
      <c r="CG19" s="1000"/>
      <c r="CH19" s="1000"/>
      <c r="CI19" s="1000"/>
      <c r="CJ19" s="1000"/>
      <c r="CK19" s="1000"/>
      <c r="CL19" s="1000"/>
      <c r="CM19" s="1000"/>
      <c r="CN19" s="1000"/>
      <c r="CO19" s="1000"/>
      <c r="CP19" s="1000"/>
      <c r="CQ19" s="1001"/>
      <c r="CR19" s="1002" t="s">
        <v>121</v>
      </c>
      <c r="CS19" s="1003"/>
      <c r="CT19" s="1003"/>
      <c r="CU19" s="1003"/>
      <c r="CV19" s="1003"/>
      <c r="CW19" s="1003"/>
      <c r="CX19" s="1003"/>
      <c r="CY19" s="1004"/>
      <c r="CZ19" s="1005" t="s">
        <v>121</v>
      </c>
      <c r="DA19" s="1005"/>
      <c r="DB19" s="1005"/>
      <c r="DC19" s="1005"/>
      <c r="DD19" s="1011" t="s">
        <v>121</v>
      </c>
      <c r="DE19" s="1003"/>
      <c r="DF19" s="1003"/>
      <c r="DG19" s="1003"/>
      <c r="DH19" s="1003"/>
      <c r="DI19" s="1003"/>
      <c r="DJ19" s="1003"/>
      <c r="DK19" s="1003"/>
      <c r="DL19" s="1003"/>
      <c r="DM19" s="1003"/>
      <c r="DN19" s="1003"/>
      <c r="DO19" s="1003"/>
      <c r="DP19" s="1004"/>
      <c r="DQ19" s="1011" t="s">
        <v>121</v>
      </c>
      <c r="DR19" s="1003"/>
      <c r="DS19" s="1003"/>
      <c r="DT19" s="1003"/>
      <c r="DU19" s="1003"/>
      <c r="DV19" s="1003"/>
      <c r="DW19" s="1003"/>
      <c r="DX19" s="1003"/>
      <c r="DY19" s="1003"/>
      <c r="DZ19" s="1003"/>
      <c r="EA19" s="1003"/>
      <c r="EB19" s="1003"/>
      <c r="EC19" s="1012"/>
    </row>
    <row r="20" spans="2:133" ht="11.25" customHeight="1" x14ac:dyDescent="0.2">
      <c r="B20" s="1015" t="s">
        <v>263</v>
      </c>
      <c r="C20" s="1016"/>
      <c r="D20" s="1016"/>
      <c r="E20" s="1016"/>
      <c r="F20" s="1016"/>
      <c r="G20" s="1016"/>
      <c r="H20" s="1016"/>
      <c r="I20" s="1016"/>
      <c r="J20" s="1016"/>
      <c r="K20" s="1016"/>
      <c r="L20" s="1016"/>
      <c r="M20" s="1016"/>
      <c r="N20" s="1016"/>
      <c r="O20" s="1016"/>
      <c r="P20" s="1016"/>
      <c r="Q20" s="1017"/>
      <c r="R20" s="1002" t="s">
        <v>121</v>
      </c>
      <c r="S20" s="1003"/>
      <c r="T20" s="1003"/>
      <c r="U20" s="1003"/>
      <c r="V20" s="1003"/>
      <c r="W20" s="1003"/>
      <c r="X20" s="1003"/>
      <c r="Y20" s="1004"/>
      <c r="Z20" s="1005" t="s">
        <v>121</v>
      </c>
      <c r="AA20" s="1005"/>
      <c r="AB20" s="1005"/>
      <c r="AC20" s="1005"/>
      <c r="AD20" s="1006" t="s">
        <v>121</v>
      </c>
      <c r="AE20" s="1006"/>
      <c r="AF20" s="1006"/>
      <c r="AG20" s="1006"/>
      <c r="AH20" s="1006"/>
      <c r="AI20" s="1006"/>
      <c r="AJ20" s="1006"/>
      <c r="AK20" s="1006"/>
      <c r="AL20" s="1007" t="s">
        <v>121</v>
      </c>
      <c r="AM20" s="1008"/>
      <c r="AN20" s="1008"/>
      <c r="AO20" s="1009"/>
      <c r="AP20" s="999" t="s">
        <v>264</v>
      </c>
      <c r="AQ20" s="1000"/>
      <c r="AR20" s="1000"/>
      <c r="AS20" s="1000"/>
      <c r="AT20" s="1000"/>
      <c r="AU20" s="1000"/>
      <c r="AV20" s="1000"/>
      <c r="AW20" s="1000"/>
      <c r="AX20" s="1000"/>
      <c r="AY20" s="1000"/>
      <c r="AZ20" s="1000"/>
      <c r="BA20" s="1000"/>
      <c r="BB20" s="1000"/>
      <c r="BC20" s="1000"/>
      <c r="BD20" s="1000"/>
      <c r="BE20" s="1000"/>
      <c r="BF20" s="1001"/>
      <c r="BG20" s="1002" t="s">
        <v>121</v>
      </c>
      <c r="BH20" s="1003"/>
      <c r="BI20" s="1003"/>
      <c r="BJ20" s="1003"/>
      <c r="BK20" s="1003"/>
      <c r="BL20" s="1003"/>
      <c r="BM20" s="1003"/>
      <c r="BN20" s="1004"/>
      <c r="BO20" s="1005" t="s">
        <v>121</v>
      </c>
      <c r="BP20" s="1005"/>
      <c r="BQ20" s="1005"/>
      <c r="BR20" s="1005"/>
      <c r="BS20" s="1006" t="s">
        <v>121</v>
      </c>
      <c r="BT20" s="1006"/>
      <c r="BU20" s="1006"/>
      <c r="BV20" s="1006"/>
      <c r="BW20" s="1006"/>
      <c r="BX20" s="1006"/>
      <c r="BY20" s="1006"/>
      <c r="BZ20" s="1006"/>
      <c r="CA20" s="1006"/>
      <c r="CB20" s="1010"/>
      <c r="CD20" s="999" t="s">
        <v>265</v>
      </c>
      <c r="CE20" s="1000"/>
      <c r="CF20" s="1000"/>
      <c r="CG20" s="1000"/>
      <c r="CH20" s="1000"/>
      <c r="CI20" s="1000"/>
      <c r="CJ20" s="1000"/>
      <c r="CK20" s="1000"/>
      <c r="CL20" s="1000"/>
      <c r="CM20" s="1000"/>
      <c r="CN20" s="1000"/>
      <c r="CO20" s="1000"/>
      <c r="CP20" s="1000"/>
      <c r="CQ20" s="1001"/>
      <c r="CR20" s="1002">
        <v>6895912</v>
      </c>
      <c r="CS20" s="1003"/>
      <c r="CT20" s="1003"/>
      <c r="CU20" s="1003"/>
      <c r="CV20" s="1003"/>
      <c r="CW20" s="1003"/>
      <c r="CX20" s="1003"/>
      <c r="CY20" s="1004"/>
      <c r="CZ20" s="1005">
        <v>100</v>
      </c>
      <c r="DA20" s="1005"/>
      <c r="DB20" s="1005"/>
      <c r="DC20" s="1005"/>
      <c r="DD20" s="1011">
        <v>1037364</v>
      </c>
      <c r="DE20" s="1003"/>
      <c r="DF20" s="1003"/>
      <c r="DG20" s="1003"/>
      <c r="DH20" s="1003"/>
      <c r="DI20" s="1003"/>
      <c r="DJ20" s="1003"/>
      <c r="DK20" s="1003"/>
      <c r="DL20" s="1003"/>
      <c r="DM20" s="1003"/>
      <c r="DN20" s="1003"/>
      <c r="DO20" s="1003"/>
      <c r="DP20" s="1004"/>
      <c r="DQ20" s="1011">
        <v>5025182</v>
      </c>
      <c r="DR20" s="1003"/>
      <c r="DS20" s="1003"/>
      <c r="DT20" s="1003"/>
      <c r="DU20" s="1003"/>
      <c r="DV20" s="1003"/>
      <c r="DW20" s="1003"/>
      <c r="DX20" s="1003"/>
      <c r="DY20" s="1003"/>
      <c r="DZ20" s="1003"/>
      <c r="EA20" s="1003"/>
      <c r="EB20" s="1003"/>
      <c r="EC20" s="1012"/>
    </row>
    <row r="21" spans="2:133" ht="11.25" customHeight="1" x14ac:dyDescent="0.2">
      <c r="B21" s="999" t="s">
        <v>266</v>
      </c>
      <c r="C21" s="1000"/>
      <c r="D21" s="1000"/>
      <c r="E21" s="1000"/>
      <c r="F21" s="1000"/>
      <c r="G21" s="1000"/>
      <c r="H21" s="1000"/>
      <c r="I21" s="1000"/>
      <c r="J21" s="1000"/>
      <c r="K21" s="1000"/>
      <c r="L21" s="1000"/>
      <c r="M21" s="1000"/>
      <c r="N21" s="1000"/>
      <c r="O21" s="1000"/>
      <c r="P21" s="1000"/>
      <c r="Q21" s="1001"/>
      <c r="R21" s="1002">
        <v>2183657</v>
      </c>
      <c r="S21" s="1003"/>
      <c r="T21" s="1003"/>
      <c r="U21" s="1003"/>
      <c r="V21" s="1003"/>
      <c r="W21" s="1003"/>
      <c r="X21" s="1003"/>
      <c r="Y21" s="1004"/>
      <c r="Z21" s="1005">
        <v>29.1</v>
      </c>
      <c r="AA21" s="1005"/>
      <c r="AB21" s="1005"/>
      <c r="AC21" s="1005"/>
      <c r="AD21" s="1006">
        <v>2011469</v>
      </c>
      <c r="AE21" s="1006"/>
      <c r="AF21" s="1006"/>
      <c r="AG21" s="1006"/>
      <c r="AH21" s="1006"/>
      <c r="AI21" s="1006"/>
      <c r="AJ21" s="1006"/>
      <c r="AK21" s="1006"/>
      <c r="AL21" s="1007">
        <v>44.2</v>
      </c>
      <c r="AM21" s="1008"/>
      <c r="AN21" s="1008"/>
      <c r="AO21" s="1009"/>
      <c r="AP21" s="999" t="s">
        <v>267</v>
      </c>
      <c r="AQ21" s="1018"/>
      <c r="AR21" s="1018"/>
      <c r="AS21" s="1018"/>
      <c r="AT21" s="1018"/>
      <c r="AU21" s="1018"/>
      <c r="AV21" s="1018"/>
      <c r="AW21" s="1018"/>
      <c r="AX21" s="1018"/>
      <c r="AY21" s="1018"/>
      <c r="AZ21" s="1018"/>
      <c r="BA21" s="1018"/>
      <c r="BB21" s="1018"/>
      <c r="BC21" s="1018"/>
      <c r="BD21" s="1018"/>
      <c r="BE21" s="1018"/>
      <c r="BF21" s="1019"/>
      <c r="BG21" s="1002" t="s">
        <v>121</v>
      </c>
      <c r="BH21" s="1003"/>
      <c r="BI21" s="1003"/>
      <c r="BJ21" s="1003"/>
      <c r="BK21" s="1003"/>
      <c r="BL21" s="1003"/>
      <c r="BM21" s="1003"/>
      <c r="BN21" s="1004"/>
      <c r="BO21" s="1005" t="s">
        <v>121</v>
      </c>
      <c r="BP21" s="1005"/>
      <c r="BQ21" s="1005"/>
      <c r="BR21" s="1005"/>
      <c r="BS21" s="1006" t="s">
        <v>121</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2">
      <c r="B22" s="999" t="s">
        <v>268</v>
      </c>
      <c r="C22" s="1000"/>
      <c r="D22" s="1000"/>
      <c r="E22" s="1000"/>
      <c r="F22" s="1000"/>
      <c r="G22" s="1000"/>
      <c r="H22" s="1000"/>
      <c r="I22" s="1000"/>
      <c r="J22" s="1000"/>
      <c r="K22" s="1000"/>
      <c r="L22" s="1000"/>
      <c r="M22" s="1000"/>
      <c r="N22" s="1000"/>
      <c r="O22" s="1000"/>
      <c r="P22" s="1000"/>
      <c r="Q22" s="1001"/>
      <c r="R22" s="1002">
        <v>2011469</v>
      </c>
      <c r="S22" s="1003"/>
      <c r="T22" s="1003"/>
      <c r="U22" s="1003"/>
      <c r="V22" s="1003"/>
      <c r="W22" s="1003"/>
      <c r="X22" s="1003"/>
      <c r="Y22" s="1004"/>
      <c r="Z22" s="1005">
        <v>26.8</v>
      </c>
      <c r="AA22" s="1005"/>
      <c r="AB22" s="1005"/>
      <c r="AC22" s="1005"/>
      <c r="AD22" s="1006">
        <v>2011469</v>
      </c>
      <c r="AE22" s="1006"/>
      <c r="AF22" s="1006"/>
      <c r="AG22" s="1006"/>
      <c r="AH22" s="1006"/>
      <c r="AI22" s="1006"/>
      <c r="AJ22" s="1006"/>
      <c r="AK22" s="1006"/>
      <c r="AL22" s="1007">
        <v>44.2</v>
      </c>
      <c r="AM22" s="1008"/>
      <c r="AN22" s="1008"/>
      <c r="AO22" s="1009"/>
      <c r="AP22" s="999" t="s">
        <v>269</v>
      </c>
      <c r="AQ22" s="1018"/>
      <c r="AR22" s="1018"/>
      <c r="AS22" s="1018"/>
      <c r="AT22" s="1018"/>
      <c r="AU22" s="1018"/>
      <c r="AV22" s="1018"/>
      <c r="AW22" s="1018"/>
      <c r="AX22" s="1018"/>
      <c r="AY22" s="1018"/>
      <c r="AZ22" s="1018"/>
      <c r="BA22" s="1018"/>
      <c r="BB22" s="1018"/>
      <c r="BC22" s="1018"/>
      <c r="BD22" s="1018"/>
      <c r="BE22" s="1018"/>
      <c r="BF22" s="1019"/>
      <c r="BG22" s="1002" t="s">
        <v>121</v>
      </c>
      <c r="BH22" s="1003"/>
      <c r="BI22" s="1003"/>
      <c r="BJ22" s="1003"/>
      <c r="BK22" s="1003"/>
      <c r="BL22" s="1003"/>
      <c r="BM22" s="1003"/>
      <c r="BN22" s="1004"/>
      <c r="BO22" s="1005" t="s">
        <v>121</v>
      </c>
      <c r="BP22" s="1005"/>
      <c r="BQ22" s="1005"/>
      <c r="BR22" s="1005"/>
      <c r="BS22" s="1006" t="s">
        <v>121</v>
      </c>
      <c r="BT22" s="1006"/>
      <c r="BU22" s="1006"/>
      <c r="BV22" s="1006"/>
      <c r="BW22" s="1006"/>
      <c r="BX22" s="1006"/>
      <c r="BY22" s="1006"/>
      <c r="BZ22" s="1006"/>
      <c r="CA22" s="1006"/>
      <c r="CB22" s="1010"/>
      <c r="CD22" s="984" t="s">
        <v>270</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271</v>
      </c>
      <c r="C23" s="1000"/>
      <c r="D23" s="1000"/>
      <c r="E23" s="1000"/>
      <c r="F23" s="1000"/>
      <c r="G23" s="1000"/>
      <c r="H23" s="1000"/>
      <c r="I23" s="1000"/>
      <c r="J23" s="1000"/>
      <c r="K23" s="1000"/>
      <c r="L23" s="1000"/>
      <c r="M23" s="1000"/>
      <c r="N23" s="1000"/>
      <c r="O23" s="1000"/>
      <c r="P23" s="1000"/>
      <c r="Q23" s="1001"/>
      <c r="R23" s="1002">
        <v>172188</v>
      </c>
      <c r="S23" s="1003"/>
      <c r="T23" s="1003"/>
      <c r="U23" s="1003"/>
      <c r="V23" s="1003"/>
      <c r="W23" s="1003"/>
      <c r="X23" s="1003"/>
      <c r="Y23" s="1004"/>
      <c r="Z23" s="1005">
        <v>2.2999999999999998</v>
      </c>
      <c r="AA23" s="1005"/>
      <c r="AB23" s="1005"/>
      <c r="AC23" s="1005"/>
      <c r="AD23" s="1006" t="s">
        <v>121</v>
      </c>
      <c r="AE23" s="1006"/>
      <c r="AF23" s="1006"/>
      <c r="AG23" s="1006"/>
      <c r="AH23" s="1006"/>
      <c r="AI23" s="1006"/>
      <c r="AJ23" s="1006"/>
      <c r="AK23" s="1006"/>
      <c r="AL23" s="1007" t="s">
        <v>121</v>
      </c>
      <c r="AM23" s="1008"/>
      <c r="AN23" s="1008"/>
      <c r="AO23" s="1009"/>
      <c r="AP23" s="999" t="s">
        <v>272</v>
      </c>
      <c r="AQ23" s="1018"/>
      <c r="AR23" s="1018"/>
      <c r="AS23" s="1018"/>
      <c r="AT23" s="1018"/>
      <c r="AU23" s="1018"/>
      <c r="AV23" s="1018"/>
      <c r="AW23" s="1018"/>
      <c r="AX23" s="1018"/>
      <c r="AY23" s="1018"/>
      <c r="AZ23" s="1018"/>
      <c r="BA23" s="1018"/>
      <c r="BB23" s="1018"/>
      <c r="BC23" s="1018"/>
      <c r="BD23" s="1018"/>
      <c r="BE23" s="1018"/>
      <c r="BF23" s="1019"/>
      <c r="BG23" s="1002" t="s">
        <v>121</v>
      </c>
      <c r="BH23" s="1003"/>
      <c r="BI23" s="1003"/>
      <c r="BJ23" s="1003"/>
      <c r="BK23" s="1003"/>
      <c r="BL23" s="1003"/>
      <c r="BM23" s="1003"/>
      <c r="BN23" s="1004"/>
      <c r="BO23" s="1005" t="s">
        <v>121</v>
      </c>
      <c r="BP23" s="1005"/>
      <c r="BQ23" s="1005"/>
      <c r="BR23" s="1005"/>
      <c r="BS23" s="1006" t="s">
        <v>121</v>
      </c>
      <c r="BT23" s="1006"/>
      <c r="BU23" s="1006"/>
      <c r="BV23" s="1006"/>
      <c r="BW23" s="1006"/>
      <c r="BX23" s="1006"/>
      <c r="BY23" s="1006"/>
      <c r="BZ23" s="1006"/>
      <c r="CA23" s="1006"/>
      <c r="CB23" s="1010"/>
      <c r="CD23" s="984" t="s">
        <v>212</v>
      </c>
      <c r="CE23" s="985"/>
      <c r="CF23" s="985"/>
      <c r="CG23" s="985"/>
      <c r="CH23" s="985"/>
      <c r="CI23" s="985"/>
      <c r="CJ23" s="985"/>
      <c r="CK23" s="985"/>
      <c r="CL23" s="985"/>
      <c r="CM23" s="985"/>
      <c r="CN23" s="985"/>
      <c r="CO23" s="985"/>
      <c r="CP23" s="985"/>
      <c r="CQ23" s="986"/>
      <c r="CR23" s="984" t="s">
        <v>273</v>
      </c>
      <c r="CS23" s="985"/>
      <c r="CT23" s="985"/>
      <c r="CU23" s="985"/>
      <c r="CV23" s="985"/>
      <c r="CW23" s="985"/>
      <c r="CX23" s="985"/>
      <c r="CY23" s="986"/>
      <c r="CZ23" s="984" t="s">
        <v>274</v>
      </c>
      <c r="DA23" s="985"/>
      <c r="DB23" s="985"/>
      <c r="DC23" s="986"/>
      <c r="DD23" s="984" t="s">
        <v>275</v>
      </c>
      <c r="DE23" s="985"/>
      <c r="DF23" s="985"/>
      <c r="DG23" s="985"/>
      <c r="DH23" s="985"/>
      <c r="DI23" s="985"/>
      <c r="DJ23" s="985"/>
      <c r="DK23" s="986"/>
      <c r="DL23" s="1029" t="s">
        <v>276</v>
      </c>
      <c r="DM23" s="1030"/>
      <c r="DN23" s="1030"/>
      <c r="DO23" s="1030"/>
      <c r="DP23" s="1030"/>
      <c r="DQ23" s="1030"/>
      <c r="DR23" s="1030"/>
      <c r="DS23" s="1030"/>
      <c r="DT23" s="1030"/>
      <c r="DU23" s="1030"/>
      <c r="DV23" s="1031"/>
      <c r="DW23" s="984" t="s">
        <v>277</v>
      </c>
      <c r="DX23" s="985"/>
      <c r="DY23" s="985"/>
      <c r="DZ23" s="985"/>
      <c r="EA23" s="985"/>
      <c r="EB23" s="985"/>
      <c r="EC23" s="986"/>
    </row>
    <row r="24" spans="2:133" ht="11.25" customHeight="1" x14ac:dyDescent="0.2">
      <c r="B24" s="999" t="s">
        <v>278</v>
      </c>
      <c r="C24" s="1000"/>
      <c r="D24" s="1000"/>
      <c r="E24" s="1000"/>
      <c r="F24" s="1000"/>
      <c r="G24" s="1000"/>
      <c r="H24" s="1000"/>
      <c r="I24" s="1000"/>
      <c r="J24" s="1000"/>
      <c r="K24" s="1000"/>
      <c r="L24" s="1000"/>
      <c r="M24" s="1000"/>
      <c r="N24" s="1000"/>
      <c r="O24" s="1000"/>
      <c r="P24" s="1000"/>
      <c r="Q24" s="1001"/>
      <c r="R24" s="1002" t="s">
        <v>121</v>
      </c>
      <c r="S24" s="1003"/>
      <c r="T24" s="1003"/>
      <c r="U24" s="1003"/>
      <c r="V24" s="1003"/>
      <c r="W24" s="1003"/>
      <c r="X24" s="1003"/>
      <c r="Y24" s="1004"/>
      <c r="Z24" s="1005" t="s">
        <v>121</v>
      </c>
      <c r="AA24" s="1005"/>
      <c r="AB24" s="1005"/>
      <c r="AC24" s="1005"/>
      <c r="AD24" s="1006" t="s">
        <v>121</v>
      </c>
      <c r="AE24" s="1006"/>
      <c r="AF24" s="1006"/>
      <c r="AG24" s="1006"/>
      <c r="AH24" s="1006"/>
      <c r="AI24" s="1006"/>
      <c r="AJ24" s="1006"/>
      <c r="AK24" s="1006"/>
      <c r="AL24" s="1007" t="s">
        <v>121</v>
      </c>
      <c r="AM24" s="1008"/>
      <c r="AN24" s="1008"/>
      <c r="AO24" s="1009"/>
      <c r="AP24" s="999" t="s">
        <v>279</v>
      </c>
      <c r="AQ24" s="1018"/>
      <c r="AR24" s="1018"/>
      <c r="AS24" s="1018"/>
      <c r="AT24" s="1018"/>
      <c r="AU24" s="1018"/>
      <c r="AV24" s="1018"/>
      <c r="AW24" s="1018"/>
      <c r="AX24" s="1018"/>
      <c r="AY24" s="1018"/>
      <c r="AZ24" s="1018"/>
      <c r="BA24" s="1018"/>
      <c r="BB24" s="1018"/>
      <c r="BC24" s="1018"/>
      <c r="BD24" s="1018"/>
      <c r="BE24" s="1018"/>
      <c r="BF24" s="1019"/>
      <c r="BG24" s="1002" t="s">
        <v>121</v>
      </c>
      <c r="BH24" s="1003"/>
      <c r="BI24" s="1003"/>
      <c r="BJ24" s="1003"/>
      <c r="BK24" s="1003"/>
      <c r="BL24" s="1003"/>
      <c r="BM24" s="1003"/>
      <c r="BN24" s="1004"/>
      <c r="BO24" s="1005" t="s">
        <v>121</v>
      </c>
      <c r="BP24" s="1005"/>
      <c r="BQ24" s="1005"/>
      <c r="BR24" s="1005"/>
      <c r="BS24" s="1006" t="s">
        <v>121</v>
      </c>
      <c r="BT24" s="1006"/>
      <c r="BU24" s="1006"/>
      <c r="BV24" s="1006"/>
      <c r="BW24" s="1006"/>
      <c r="BX24" s="1006"/>
      <c r="BY24" s="1006"/>
      <c r="BZ24" s="1006"/>
      <c r="CA24" s="1006"/>
      <c r="CB24" s="1010"/>
      <c r="CD24" s="988" t="s">
        <v>280</v>
      </c>
      <c r="CE24" s="989"/>
      <c r="CF24" s="989"/>
      <c r="CG24" s="989"/>
      <c r="CH24" s="989"/>
      <c r="CI24" s="989"/>
      <c r="CJ24" s="989"/>
      <c r="CK24" s="989"/>
      <c r="CL24" s="989"/>
      <c r="CM24" s="989"/>
      <c r="CN24" s="989"/>
      <c r="CO24" s="989"/>
      <c r="CP24" s="989"/>
      <c r="CQ24" s="990"/>
      <c r="CR24" s="991">
        <v>2884607</v>
      </c>
      <c r="CS24" s="992"/>
      <c r="CT24" s="992"/>
      <c r="CU24" s="992"/>
      <c r="CV24" s="992"/>
      <c r="CW24" s="992"/>
      <c r="CX24" s="992"/>
      <c r="CY24" s="993"/>
      <c r="CZ24" s="996">
        <v>41.8</v>
      </c>
      <c r="DA24" s="997"/>
      <c r="DB24" s="997"/>
      <c r="DC24" s="1013"/>
      <c r="DD24" s="1034">
        <v>2275089</v>
      </c>
      <c r="DE24" s="992"/>
      <c r="DF24" s="992"/>
      <c r="DG24" s="992"/>
      <c r="DH24" s="992"/>
      <c r="DI24" s="992"/>
      <c r="DJ24" s="992"/>
      <c r="DK24" s="993"/>
      <c r="DL24" s="1034">
        <v>1864673</v>
      </c>
      <c r="DM24" s="992"/>
      <c r="DN24" s="992"/>
      <c r="DO24" s="992"/>
      <c r="DP24" s="992"/>
      <c r="DQ24" s="992"/>
      <c r="DR24" s="992"/>
      <c r="DS24" s="992"/>
      <c r="DT24" s="992"/>
      <c r="DU24" s="992"/>
      <c r="DV24" s="993"/>
      <c r="DW24" s="996">
        <v>40.799999999999997</v>
      </c>
      <c r="DX24" s="997"/>
      <c r="DY24" s="997"/>
      <c r="DZ24" s="997"/>
      <c r="EA24" s="997"/>
      <c r="EB24" s="997"/>
      <c r="EC24" s="998"/>
    </row>
    <row r="25" spans="2:133" ht="11.25" customHeight="1" x14ac:dyDescent="0.2">
      <c r="B25" s="999" t="s">
        <v>281</v>
      </c>
      <c r="C25" s="1000"/>
      <c r="D25" s="1000"/>
      <c r="E25" s="1000"/>
      <c r="F25" s="1000"/>
      <c r="G25" s="1000"/>
      <c r="H25" s="1000"/>
      <c r="I25" s="1000"/>
      <c r="J25" s="1000"/>
      <c r="K25" s="1000"/>
      <c r="L25" s="1000"/>
      <c r="M25" s="1000"/>
      <c r="N25" s="1000"/>
      <c r="O25" s="1000"/>
      <c r="P25" s="1000"/>
      <c r="Q25" s="1001"/>
      <c r="R25" s="1002">
        <v>4718263</v>
      </c>
      <c r="S25" s="1003"/>
      <c r="T25" s="1003"/>
      <c r="U25" s="1003"/>
      <c r="V25" s="1003"/>
      <c r="W25" s="1003"/>
      <c r="X25" s="1003"/>
      <c r="Y25" s="1004"/>
      <c r="Z25" s="1005">
        <v>62.8</v>
      </c>
      <c r="AA25" s="1005"/>
      <c r="AB25" s="1005"/>
      <c r="AC25" s="1005"/>
      <c r="AD25" s="1006">
        <v>4546075</v>
      </c>
      <c r="AE25" s="1006"/>
      <c r="AF25" s="1006"/>
      <c r="AG25" s="1006"/>
      <c r="AH25" s="1006"/>
      <c r="AI25" s="1006"/>
      <c r="AJ25" s="1006"/>
      <c r="AK25" s="1006"/>
      <c r="AL25" s="1007">
        <v>99.8</v>
      </c>
      <c r="AM25" s="1008"/>
      <c r="AN25" s="1008"/>
      <c r="AO25" s="1009"/>
      <c r="AP25" s="999" t="s">
        <v>282</v>
      </c>
      <c r="AQ25" s="1018"/>
      <c r="AR25" s="1018"/>
      <c r="AS25" s="1018"/>
      <c r="AT25" s="1018"/>
      <c r="AU25" s="1018"/>
      <c r="AV25" s="1018"/>
      <c r="AW25" s="1018"/>
      <c r="AX25" s="1018"/>
      <c r="AY25" s="1018"/>
      <c r="AZ25" s="1018"/>
      <c r="BA25" s="1018"/>
      <c r="BB25" s="1018"/>
      <c r="BC25" s="1018"/>
      <c r="BD25" s="1018"/>
      <c r="BE25" s="1018"/>
      <c r="BF25" s="1019"/>
      <c r="BG25" s="1002" t="s">
        <v>121</v>
      </c>
      <c r="BH25" s="1003"/>
      <c r="BI25" s="1003"/>
      <c r="BJ25" s="1003"/>
      <c r="BK25" s="1003"/>
      <c r="BL25" s="1003"/>
      <c r="BM25" s="1003"/>
      <c r="BN25" s="1004"/>
      <c r="BO25" s="1005" t="s">
        <v>121</v>
      </c>
      <c r="BP25" s="1005"/>
      <c r="BQ25" s="1005"/>
      <c r="BR25" s="1005"/>
      <c r="BS25" s="1006" t="s">
        <v>121</v>
      </c>
      <c r="BT25" s="1006"/>
      <c r="BU25" s="1006"/>
      <c r="BV25" s="1006"/>
      <c r="BW25" s="1006"/>
      <c r="BX25" s="1006"/>
      <c r="BY25" s="1006"/>
      <c r="BZ25" s="1006"/>
      <c r="CA25" s="1006"/>
      <c r="CB25" s="1010"/>
      <c r="CD25" s="999" t="s">
        <v>283</v>
      </c>
      <c r="CE25" s="1000"/>
      <c r="CF25" s="1000"/>
      <c r="CG25" s="1000"/>
      <c r="CH25" s="1000"/>
      <c r="CI25" s="1000"/>
      <c r="CJ25" s="1000"/>
      <c r="CK25" s="1000"/>
      <c r="CL25" s="1000"/>
      <c r="CM25" s="1000"/>
      <c r="CN25" s="1000"/>
      <c r="CO25" s="1000"/>
      <c r="CP25" s="1000"/>
      <c r="CQ25" s="1001"/>
      <c r="CR25" s="1002">
        <v>1386525</v>
      </c>
      <c r="CS25" s="1035"/>
      <c r="CT25" s="1035"/>
      <c r="CU25" s="1035"/>
      <c r="CV25" s="1035"/>
      <c r="CW25" s="1035"/>
      <c r="CX25" s="1035"/>
      <c r="CY25" s="1036"/>
      <c r="CZ25" s="1007">
        <v>20.100000000000001</v>
      </c>
      <c r="DA25" s="1032"/>
      <c r="DB25" s="1032"/>
      <c r="DC25" s="1037"/>
      <c r="DD25" s="1011">
        <v>1287642</v>
      </c>
      <c r="DE25" s="1035"/>
      <c r="DF25" s="1035"/>
      <c r="DG25" s="1035"/>
      <c r="DH25" s="1035"/>
      <c r="DI25" s="1035"/>
      <c r="DJ25" s="1035"/>
      <c r="DK25" s="1036"/>
      <c r="DL25" s="1011">
        <v>1036556</v>
      </c>
      <c r="DM25" s="1035"/>
      <c r="DN25" s="1035"/>
      <c r="DO25" s="1035"/>
      <c r="DP25" s="1035"/>
      <c r="DQ25" s="1035"/>
      <c r="DR25" s="1035"/>
      <c r="DS25" s="1035"/>
      <c r="DT25" s="1035"/>
      <c r="DU25" s="1035"/>
      <c r="DV25" s="1036"/>
      <c r="DW25" s="1007">
        <v>22.7</v>
      </c>
      <c r="DX25" s="1032"/>
      <c r="DY25" s="1032"/>
      <c r="DZ25" s="1032"/>
      <c r="EA25" s="1032"/>
      <c r="EB25" s="1032"/>
      <c r="EC25" s="1033"/>
    </row>
    <row r="26" spans="2:133" ht="11.25" customHeight="1" x14ac:dyDescent="0.2">
      <c r="B26" s="999" t="s">
        <v>284</v>
      </c>
      <c r="C26" s="1000"/>
      <c r="D26" s="1000"/>
      <c r="E26" s="1000"/>
      <c r="F26" s="1000"/>
      <c r="G26" s="1000"/>
      <c r="H26" s="1000"/>
      <c r="I26" s="1000"/>
      <c r="J26" s="1000"/>
      <c r="K26" s="1000"/>
      <c r="L26" s="1000"/>
      <c r="M26" s="1000"/>
      <c r="N26" s="1000"/>
      <c r="O26" s="1000"/>
      <c r="P26" s="1000"/>
      <c r="Q26" s="1001"/>
      <c r="R26" s="1002">
        <v>1001</v>
      </c>
      <c r="S26" s="1003"/>
      <c r="T26" s="1003"/>
      <c r="U26" s="1003"/>
      <c r="V26" s="1003"/>
      <c r="W26" s="1003"/>
      <c r="X26" s="1003"/>
      <c r="Y26" s="1004"/>
      <c r="Z26" s="1005">
        <v>0</v>
      </c>
      <c r="AA26" s="1005"/>
      <c r="AB26" s="1005"/>
      <c r="AC26" s="1005"/>
      <c r="AD26" s="1006">
        <v>1001</v>
      </c>
      <c r="AE26" s="1006"/>
      <c r="AF26" s="1006"/>
      <c r="AG26" s="1006"/>
      <c r="AH26" s="1006"/>
      <c r="AI26" s="1006"/>
      <c r="AJ26" s="1006"/>
      <c r="AK26" s="1006"/>
      <c r="AL26" s="1007">
        <v>0</v>
      </c>
      <c r="AM26" s="1008"/>
      <c r="AN26" s="1008"/>
      <c r="AO26" s="1009"/>
      <c r="AP26" s="999" t="s">
        <v>285</v>
      </c>
      <c r="AQ26" s="1018"/>
      <c r="AR26" s="1018"/>
      <c r="AS26" s="1018"/>
      <c r="AT26" s="1018"/>
      <c r="AU26" s="1018"/>
      <c r="AV26" s="1018"/>
      <c r="AW26" s="1018"/>
      <c r="AX26" s="1018"/>
      <c r="AY26" s="1018"/>
      <c r="AZ26" s="1018"/>
      <c r="BA26" s="1018"/>
      <c r="BB26" s="1018"/>
      <c r="BC26" s="1018"/>
      <c r="BD26" s="1018"/>
      <c r="BE26" s="1018"/>
      <c r="BF26" s="1019"/>
      <c r="BG26" s="1002" t="s">
        <v>121</v>
      </c>
      <c r="BH26" s="1003"/>
      <c r="BI26" s="1003"/>
      <c r="BJ26" s="1003"/>
      <c r="BK26" s="1003"/>
      <c r="BL26" s="1003"/>
      <c r="BM26" s="1003"/>
      <c r="BN26" s="1004"/>
      <c r="BO26" s="1005" t="s">
        <v>121</v>
      </c>
      <c r="BP26" s="1005"/>
      <c r="BQ26" s="1005"/>
      <c r="BR26" s="1005"/>
      <c r="BS26" s="1006" t="s">
        <v>121</v>
      </c>
      <c r="BT26" s="1006"/>
      <c r="BU26" s="1006"/>
      <c r="BV26" s="1006"/>
      <c r="BW26" s="1006"/>
      <c r="BX26" s="1006"/>
      <c r="BY26" s="1006"/>
      <c r="BZ26" s="1006"/>
      <c r="CA26" s="1006"/>
      <c r="CB26" s="1010"/>
      <c r="CD26" s="999" t="s">
        <v>286</v>
      </c>
      <c r="CE26" s="1000"/>
      <c r="CF26" s="1000"/>
      <c r="CG26" s="1000"/>
      <c r="CH26" s="1000"/>
      <c r="CI26" s="1000"/>
      <c r="CJ26" s="1000"/>
      <c r="CK26" s="1000"/>
      <c r="CL26" s="1000"/>
      <c r="CM26" s="1000"/>
      <c r="CN26" s="1000"/>
      <c r="CO26" s="1000"/>
      <c r="CP26" s="1000"/>
      <c r="CQ26" s="1001"/>
      <c r="CR26" s="1002">
        <v>747561</v>
      </c>
      <c r="CS26" s="1003"/>
      <c r="CT26" s="1003"/>
      <c r="CU26" s="1003"/>
      <c r="CV26" s="1003"/>
      <c r="CW26" s="1003"/>
      <c r="CX26" s="1003"/>
      <c r="CY26" s="1004"/>
      <c r="CZ26" s="1007">
        <v>10.8</v>
      </c>
      <c r="DA26" s="1032"/>
      <c r="DB26" s="1032"/>
      <c r="DC26" s="1037"/>
      <c r="DD26" s="1011">
        <v>685163</v>
      </c>
      <c r="DE26" s="1003"/>
      <c r="DF26" s="1003"/>
      <c r="DG26" s="1003"/>
      <c r="DH26" s="1003"/>
      <c r="DI26" s="1003"/>
      <c r="DJ26" s="1003"/>
      <c r="DK26" s="1004"/>
      <c r="DL26" s="1011" t="s">
        <v>121</v>
      </c>
      <c r="DM26" s="1003"/>
      <c r="DN26" s="1003"/>
      <c r="DO26" s="1003"/>
      <c r="DP26" s="1003"/>
      <c r="DQ26" s="1003"/>
      <c r="DR26" s="1003"/>
      <c r="DS26" s="1003"/>
      <c r="DT26" s="1003"/>
      <c r="DU26" s="1003"/>
      <c r="DV26" s="1004"/>
      <c r="DW26" s="1007" t="s">
        <v>121</v>
      </c>
      <c r="DX26" s="1032"/>
      <c r="DY26" s="1032"/>
      <c r="DZ26" s="1032"/>
      <c r="EA26" s="1032"/>
      <c r="EB26" s="1032"/>
      <c r="EC26" s="1033"/>
    </row>
    <row r="27" spans="2:133" ht="11.25" customHeight="1" x14ac:dyDescent="0.2">
      <c r="B27" s="999" t="s">
        <v>287</v>
      </c>
      <c r="C27" s="1000"/>
      <c r="D27" s="1000"/>
      <c r="E27" s="1000"/>
      <c r="F27" s="1000"/>
      <c r="G27" s="1000"/>
      <c r="H27" s="1000"/>
      <c r="I27" s="1000"/>
      <c r="J27" s="1000"/>
      <c r="K27" s="1000"/>
      <c r="L27" s="1000"/>
      <c r="M27" s="1000"/>
      <c r="N27" s="1000"/>
      <c r="O27" s="1000"/>
      <c r="P27" s="1000"/>
      <c r="Q27" s="1001"/>
      <c r="R27" s="1002">
        <v>18975</v>
      </c>
      <c r="S27" s="1003"/>
      <c r="T27" s="1003"/>
      <c r="U27" s="1003"/>
      <c r="V27" s="1003"/>
      <c r="W27" s="1003"/>
      <c r="X27" s="1003"/>
      <c r="Y27" s="1004"/>
      <c r="Z27" s="1005">
        <v>0.3</v>
      </c>
      <c r="AA27" s="1005"/>
      <c r="AB27" s="1005"/>
      <c r="AC27" s="1005"/>
      <c r="AD27" s="1006" t="s">
        <v>121</v>
      </c>
      <c r="AE27" s="1006"/>
      <c r="AF27" s="1006"/>
      <c r="AG27" s="1006"/>
      <c r="AH27" s="1006"/>
      <c r="AI27" s="1006"/>
      <c r="AJ27" s="1006"/>
      <c r="AK27" s="1006"/>
      <c r="AL27" s="1007" t="s">
        <v>121</v>
      </c>
      <c r="AM27" s="1008"/>
      <c r="AN27" s="1008"/>
      <c r="AO27" s="1009"/>
      <c r="AP27" s="999" t="s">
        <v>288</v>
      </c>
      <c r="AQ27" s="1000"/>
      <c r="AR27" s="1000"/>
      <c r="AS27" s="1000"/>
      <c r="AT27" s="1000"/>
      <c r="AU27" s="1000"/>
      <c r="AV27" s="1000"/>
      <c r="AW27" s="1000"/>
      <c r="AX27" s="1000"/>
      <c r="AY27" s="1000"/>
      <c r="AZ27" s="1000"/>
      <c r="BA27" s="1000"/>
      <c r="BB27" s="1000"/>
      <c r="BC27" s="1000"/>
      <c r="BD27" s="1000"/>
      <c r="BE27" s="1000"/>
      <c r="BF27" s="1001"/>
      <c r="BG27" s="1002">
        <v>2031437</v>
      </c>
      <c r="BH27" s="1003"/>
      <c r="BI27" s="1003"/>
      <c r="BJ27" s="1003"/>
      <c r="BK27" s="1003"/>
      <c r="BL27" s="1003"/>
      <c r="BM27" s="1003"/>
      <c r="BN27" s="1004"/>
      <c r="BO27" s="1005">
        <v>100</v>
      </c>
      <c r="BP27" s="1005"/>
      <c r="BQ27" s="1005"/>
      <c r="BR27" s="1005"/>
      <c r="BS27" s="1006">
        <v>58269</v>
      </c>
      <c r="BT27" s="1006"/>
      <c r="BU27" s="1006"/>
      <c r="BV27" s="1006"/>
      <c r="BW27" s="1006"/>
      <c r="BX27" s="1006"/>
      <c r="BY27" s="1006"/>
      <c r="BZ27" s="1006"/>
      <c r="CA27" s="1006"/>
      <c r="CB27" s="1010"/>
      <c r="CD27" s="999" t="s">
        <v>289</v>
      </c>
      <c r="CE27" s="1000"/>
      <c r="CF27" s="1000"/>
      <c r="CG27" s="1000"/>
      <c r="CH27" s="1000"/>
      <c r="CI27" s="1000"/>
      <c r="CJ27" s="1000"/>
      <c r="CK27" s="1000"/>
      <c r="CL27" s="1000"/>
      <c r="CM27" s="1000"/>
      <c r="CN27" s="1000"/>
      <c r="CO27" s="1000"/>
      <c r="CP27" s="1000"/>
      <c r="CQ27" s="1001"/>
      <c r="CR27" s="1002">
        <v>961484</v>
      </c>
      <c r="CS27" s="1035"/>
      <c r="CT27" s="1035"/>
      <c r="CU27" s="1035"/>
      <c r="CV27" s="1035"/>
      <c r="CW27" s="1035"/>
      <c r="CX27" s="1035"/>
      <c r="CY27" s="1036"/>
      <c r="CZ27" s="1007">
        <v>13.9</v>
      </c>
      <c r="DA27" s="1032"/>
      <c r="DB27" s="1032"/>
      <c r="DC27" s="1037"/>
      <c r="DD27" s="1011">
        <v>450849</v>
      </c>
      <c r="DE27" s="1035"/>
      <c r="DF27" s="1035"/>
      <c r="DG27" s="1035"/>
      <c r="DH27" s="1035"/>
      <c r="DI27" s="1035"/>
      <c r="DJ27" s="1035"/>
      <c r="DK27" s="1036"/>
      <c r="DL27" s="1011">
        <v>291519</v>
      </c>
      <c r="DM27" s="1035"/>
      <c r="DN27" s="1035"/>
      <c r="DO27" s="1035"/>
      <c r="DP27" s="1035"/>
      <c r="DQ27" s="1035"/>
      <c r="DR27" s="1035"/>
      <c r="DS27" s="1035"/>
      <c r="DT27" s="1035"/>
      <c r="DU27" s="1035"/>
      <c r="DV27" s="1036"/>
      <c r="DW27" s="1007">
        <v>6.4</v>
      </c>
      <c r="DX27" s="1032"/>
      <c r="DY27" s="1032"/>
      <c r="DZ27" s="1032"/>
      <c r="EA27" s="1032"/>
      <c r="EB27" s="1032"/>
      <c r="EC27" s="1033"/>
    </row>
    <row r="28" spans="2:133" ht="11.25" customHeight="1" x14ac:dyDescent="0.2">
      <c r="B28" s="999" t="s">
        <v>290</v>
      </c>
      <c r="C28" s="1000"/>
      <c r="D28" s="1000"/>
      <c r="E28" s="1000"/>
      <c r="F28" s="1000"/>
      <c r="G28" s="1000"/>
      <c r="H28" s="1000"/>
      <c r="I28" s="1000"/>
      <c r="J28" s="1000"/>
      <c r="K28" s="1000"/>
      <c r="L28" s="1000"/>
      <c r="M28" s="1000"/>
      <c r="N28" s="1000"/>
      <c r="O28" s="1000"/>
      <c r="P28" s="1000"/>
      <c r="Q28" s="1001"/>
      <c r="R28" s="1002">
        <v>51451</v>
      </c>
      <c r="S28" s="1003"/>
      <c r="T28" s="1003"/>
      <c r="U28" s="1003"/>
      <c r="V28" s="1003"/>
      <c r="W28" s="1003"/>
      <c r="X28" s="1003"/>
      <c r="Y28" s="1004"/>
      <c r="Z28" s="1005">
        <v>0.7</v>
      </c>
      <c r="AA28" s="1005"/>
      <c r="AB28" s="1005"/>
      <c r="AC28" s="1005"/>
      <c r="AD28" s="1006" t="s">
        <v>121</v>
      </c>
      <c r="AE28" s="1006"/>
      <c r="AF28" s="1006"/>
      <c r="AG28" s="1006"/>
      <c r="AH28" s="1006"/>
      <c r="AI28" s="1006"/>
      <c r="AJ28" s="1006"/>
      <c r="AK28" s="1006"/>
      <c r="AL28" s="1007" t="s">
        <v>121</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291</v>
      </c>
      <c r="CE28" s="1000"/>
      <c r="CF28" s="1000"/>
      <c r="CG28" s="1000"/>
      <c r="CH28" s="1000"/>
      <c r="CI28" s="1000"/>
      <c r="CJ28" s="1000"/>
      <c r="CK28" s="1000"/>
      <c r="CL28" s="1000"/>
      <c r="CM28" s="1000"/>
      <c r="CN28" s="1000"/>
      <c r="CO28" s="1000"/>
      <c r="CP28" s="1000"/>
      <c r="CQ28" s="1001"/>
      <c r="CR28" s="1002">
        <v>536598</v>
      </c>
      <c r="CS28" s="1003"/>
      <c r="CT28" s="1003"/>
      <c r="CU28" s="1003"/>
      <c r="CV28" s="1003"/>
      <c r="CW28" s="1003"/>
      <c r="CX28" s="1003"/>
      <c r="CY28" s="1004"/>
      <c r="CZ28" s="1007">
        <v>7.8</v>
      </c>
      <c r="DA28" s="1032"/>
      <c r="DB28" s="1032"/>
      <c r="DC28" s="1037"/>
      <c r="DD28" s="1011">
        <v>536598</v>
      </c>
      <c r="DE28" s="1003"/>
      <c r="DF28" s="1003"/>
      <c r="DG28" s="1003"/>
      <c r="DH28" s="1003"/>
      <c r="DI28" s="1003"/>
      <c r="DJ28" s="1003"/>
      <c r="DK28" s="1004"/>
      <c r="DL28" s="1011">
        <v>536598</v>
      </c>
      <c r="DM28" s="1003"/>
      <c r="DN28" s="1003"/>
      <c r="DO28" s="1003"/>
      <c r="DP28" s="1003"/>
      <c r="DQ28" s="1003"/>
      <c r="DR28" s="1003"/>
      <c r="DS28" s="1003"/>
      <c r="DT28" s="1003"/>
      <c r="DU28" s="1003"/>
      <c r="DV28" s="1004"/>
      <c r="DW28" s="1007">
        <v>11.7</v>
      </c>
      <c r="DX28" s="1032"/>
      <c r="DY28" s="1032"/>
      <c r="DZ28" s="1032"/>
      <c r="EA28" s="1032"/>
      <c r="EB28" s="1032"/>
      <c r="EC28" s="1033"/>
    </row>
    <row r="29" spans="2:133" ht="11.25" customHeight="1" x14ac:dyDescent="0.2">
      <c r="B29" s="999" t="s">
        <v>292</v>
      </c>
      <c r="C29" s="1000"/>
      <c r="D29" s="1000"/>
      <c r="E29" s="1000"/>
      <c r="F29" s="1000"/>
      <c r="G29" s="1000"/>
      <c r="H29" s="1000"/>
      <c r="I29" s="1000"/>
      <c r="J29" s="1000"/>
      <c r="K29" s="1000"/>
      <c r="L29" s="1000"/>
      <c r="M29" s="1000"/>
      <c r="N29" s="1000"/>
      <c r="O29" s="1000"/>
      <c r="P29" s="1000"/>
      <c r="Q29" s="1001"/>
      <c r="R29" s="1002">
        <v>10819</v>
      </c>
      <c r="S29" s="1003"/>
      <c r="T29" s="1003"/>
      <c r="U29" s="1003"/>
      <c r="V29" s="1003"/>
      <c r="W29" s="1003"/>
      <c r="X29" s="1003"/>
      <c r="Y29" s="1004"/>
      <c r="Z29" s="1005">
        <v>0.1</v>
      </c>
      <c r="AA29" s="1005"/>
      <c r="AB29" s="1005"/>
      <c r="AC29" s="1005"/>
      <c r="AD29" s="1006" t="s">
        <v>121</v>
      </c>
      <c r="AE29" s="1006"/>
      <c r="AF29" s="1006"/>
      <c r="AG29" s="1006"/>
      <c r="AH29" s="1006"/>
      <c r="AI29" s="1006"/>
      <c r="AJ29" s="1006"/>
      <c r="AK29" s="1006"/>
      <c r="AL29" s="1007" t="s">
        <v>121</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40" t="s">
        <v>293</v>
      </c>
      <c r="CE29" s="1041"/>
      <c r="CF29" s="999" t="s">
        <v>66</v>
      </c>
      <c r="CG29" s="1000"/>
      <c r="CH29" s="1000"/>
      <c r="CI29" s="1000"/>
      <c r="CJ29" s="1000"/>
      <c r="CK29" s="1000"/>
      <c r="CL29" s="1000"/>
      <c r="CM29" s="1000"/>
      <c r="CN29" s="1000"/>
      <c r="CO29" s="1000"/>
      <c r="CP29" s="1000"/>
      <c r="CQ29" s="1001"/>
      <c r="CR29" s="1002">
        <v>536598</v>
      </c>
      <c r="CS29" s="1035"/>
      <c r="CT29" s="1035"/>
      <c r="CU29" s="1035"/>
      <c r="CV29" s="1035"/>
      <c r="CW29" s="1035"/>
      <c r="CX29" s="1035"/>
      <c r="CY29" s="1036"/>
      <c r="CZ29" s="1007">
        <v>7.8</v>
      </c>
      <c r="DA29" s="1032"/>
      <c r="DB29" s="1032"/>
      <c r="DC29" s="1037"/>
      <c r="DD29" s="1011">
        <v>536598</v>
      </c>
      <c r="DE29" s="1035"/>
      <c r="DF29" s="1035"/>
      <c r="DG29" s="1035"/>
      <c r="DH29" s="1035"/>
      <c r="DI29" s="1035"/>
      <c r="DJ29" s="1035"/>
      <c r="DK29" s="1036"/>
      <c r="DL29" s="1011">
        <v>536598</v>
      </c>
      <c r="DM29" s="1035"/>
      <c r="DN29" s="1035"/>
      <c r="DO29" s="1035"/>
      <c r="DP29" s="1035"/>
      <c r="DQ29" s="1035"/>
      <c r="DR29" s="1035"/>
      <c r="DS29" s="1035"/>
      <c r="DT29" s="1035"/>
      <c r="DU29" s="1035"/>
      <c r="DV29" s="1036"/>
      <c r="DW29" s="1007">
        <v>11.7</v>
      </c>
      <c r="DX29" s="1032"/>
      <c r="DY29" s="1032"/>
      <c r="DZ29" s="1032"/>
      <c r="EA29" s="1032"/>
      <c r="EB29" s="1032"/>
      <c r="EC29" s="1033"/>
    </row>
    <row r="30" spans="2:133" ht="11.25" customHeight="1" x14ac:dyDescent="0.2">
      <c r="B30" s="999" t="s">
        <v>294</v>
      </c>
      <c r="C30" s="1000"/>
      <c r="D30" s="1000"/>
      <c r="E30" s="1000"/>
      <c r="F30" s="1000"/>
      <c r="G30" s="1000"/>
      <c r="H30" s="1000"/>
      <c r="I30" s="1000"/>
      <c r="J30" s="1000"/>
      <c r="K30" s="1000"/>
      <c r="L30" s="1000"/>
      <c r="M30" s="1000"/>
      <c r="N30" s="1000"/>
      <c r="O30" s="1000"/>
      <c r="P30" s="1000"/>
      <c r="Q30" s="1001"/>
      <c r="R30" s="1002">
        <v>783362</v>
      </c>
      <c r="S30" s="1003"/>
      <c r="T30" s="1003"/>
      <c r="U30" s="1003"/>
      <c r="V30" s="1003"/>
      <c r="W30" s="1003"/>
      <c r="X30" s="1003"/>
      <c r="Y30" s="1004"/>
      <c r="Z30" s="1005">
        <v>10.4</v>
      </c>
      <c r="AA30" s="1005"/>
      <c r="AB30" s="1005"/>
      <c r="AC30" s="1005"/>
      <c r="AD30" s="1006" t="s">
        <v>121</v>
      </c>
      <c r="AE30" s="1006"/>
      <c r="AF30" s="1006"/>
      <c r="AG30" s="1006"/>
      <c r="AH30" s="1006"/>
      <c r="AI30" s="1006"/>
      <c r="AJ30" s="1006"/>
      <c r="AK30" s="1006"/>
      <c r="AL30" s="1007" t="s">
        <v>121</v>
      </c>
      <c r="AM30" s="1008"/>
      <c r="AN30" s="1008"/>
      <c r="AO30" s="1009"/>
      <c r="AP30" s="984" t="s">
        <v>212</v>
      </c>
      <c r="AQ30" s="985"/>
      <c r="AR30" s="985"/>
      <c r="AS30" s="985"/>
      <c r="AT30" s="985"/>
      <c r="AU30" s="985"/>
      <c r="AV30" s="985"/>
      <c r="AW30" s="985"/>
      <c r="AX30" s="985"/>
      <c r="AY30" s="985"/>
      <c r="AZ30" s="985"/>
      <c r="BA30" s="985"/>
      <c r="BB30" s="985"/>
      <c r="BC30" s="985"/>
      <c r="BD30" s="985"/>
      <c r="BE30" s="985"/>
      <c r="BF30" s="986"/>
      <c r="BG30" s="984" t="s">
        <v>295</v>
      </c>
      <c r="BH30" s="1038"/>
      <c r="BI30" s="1038"/>
      <c r="BJ30" s="1038"/>
      <c r="BK30" s="1038"/>
      <c r="BL30" s="1038"/>
      <c r="BM30" s="1038"/>
      <c r="BN30" s="1038"/>
      <c r="BO30" s="1038"/>
      <c r="BP30" s="1038"/>
      <c r="BQ30" s="1039"/>
      <c r="BR30" s="984" t="s">
        <v>296</v>
      </c>
      <c r="BS30" s="1038"/>
      <c r="BT30" s="1038"/>
      <c r="BU30" s="1038"/>
      <c r="BV30" s="1038"/>
      <c r="BW30" s="1038"/>
      <c r="BX30" s="1038"/>
      <c r="BY30" s="1038"/>
      <c r="BZ30" s="1038"/>
      <c r="CA30" s="1038"/>
      <c r="CB30" s="1039"/>
      <c r="CD30" s="1042"/>
      <c r="CE30" s="1043"/>
      <c r="CF30" s="999" t="s">
        <v>297</v>
      </c>
      <c r="CG30" s="1000"/>
      <c r="CH30" s="1000"/>
      <c r="CI30" s="1000"/>
      <c r="CJ30" s="1000"/>
      <c r="CK30" s="1000"/>
      <c r="CL30" s="1000"/>
      <c r="CM30" s="1000"/>
      <c r="CN30" s="1000"/>
      <c r="CO30" s="1000"/>
      <c r="CP30" s="1000"/>
      <c r="CQ30" s="1001"/>
      <c r="CR30" s="1002">
        <v>507773</v>
      </c>
      <c r="CS30" s="1003"/>
      <c r="CT30" s="1003"/>
      <c r="CU30" s="1003"/>
      <c r="CV30" s="1003"/>
      <c r="CW30" s="1003"/>
      <c r="CX30" s="1003"/>
      <c r="CY30" s="1004"/>
      <c r="CZ30" s="1007">
        <v>7.4</v>
      </c>
      <c r="DA30" s="1032"/>
      <c r="DB30" s="1032"/>
      <c r="DC30" s="1037"/>
      <c r="DD30" s="1011">
        <v>507773</v>
      </c>
      <c r="DE30" s="1003"/>
      <c r="DF30" s="1003"/>
      <c r="DG30" s="1003"/>
      <c r="DH30" s="1003"/>
      <c r="DI30" s="1003"/>
      <c r="DJ30" s="1003"/>
      <c r="DK30" s="1004"/>
      <c r="DL30" s="1011">
        <v>507773</v>
      </c>
      <c r="DM30" s="1003"/>
      <c r="DN30" s="1003"/>
      <c r="DO30" s="1003"/>
      <c r="DP30" s="1003"/>
      <c r="DQ30" s="1003"/>
      <c r="DR30" s="1003"/>
      <c r="DS30" s="1003"/>
      <c r="DT30" s="1003"/>
      <c r="DU30" s="1003"/>
      <c r="DV30" s="1004"/>
      <c r="DW30" s="1007">
        <v>11.1</v>
      </c>
      <c r="DX30" s="1032"/>
      <c r="DY30" s="1032"/>
      <c r="DZ30" s="1032"/>
      <c r="EA30" s="1032"/>
      <c r="EB30" s="1032"/>
      <c r="EC30" s="1033"/>
    </row>
    <row r="31" spans="2:133" ht="11.25" customHeight="1" x14ac:dyDescent="0.2">
      <c r="B31" s="1015" t="s">
        <v>298</v>
      </c>
      <c r="C31" s="1016"/>
      <c r="D31" s="1016"/>
      <c r="E31" s="1016"/>
      <c r="F31" s="1016"/>
      <c r="G31" s="1016"/>
      <c r="H31" s="1016"/>
      <c r="I31" s="1016"/>
      <c r="J31" s="1016"/>
      <c r="K31" s="1016"/>
      <c r="L31" s="1016"/>
      <c r="M31" s="1016"/>
      <c r="N31" s="1016"/>
      <c r="O31" s="1016"/>
      <c r="P31" s="1016"/>
      <c r="Q31" s="1017"/>
      <c r="R31" s="1002" t="s">
        <v>121</v>
      </c>
      <c r="S31" s="1003"/>
      <c r="T31" s="1003"/>
      <c r="U31" s="1003"/>
      <c r="V31" s="1003"/>
      <c r="W31" s="1003"/>
      <c r="X31" s="1003"/>
      <c r="Y31" s="1004"/>
      <c r="Z31" s="1005" t="s">
        <v>121</v>
      </c>
      <c r="AA31" s="1005"/>
      <c r="AB31" s="1005"/>
      <c r="AC31" s="1005"/>
      <c r="AD31" s="1006" t="s">
        <v>121</v>
      </c>
      <c r="AE31" s="1006"/>
      <c r="AF31" s="1006"/>
      <c r="AG31" s="1006"/>
      <c r="AH31" s="1006"/>
      <c r="AI31" s="1006"/>
      <c r="AJ31" s="1006"/>
      <c r="AK31" s="1006"/>
      <c r="AL31" s="1007" t="s">
        <v>121</v>
      </c>
      <c r="AM31" s="1008"/>
      <c r="AN31" s="1008"/>
      <c r="AO31" s="1009"/>
      <c r="AP31" s="1050" t="s">
        <v>299</v>
      </c>
      <c r="AQ31" s="1051"/>
      <c r="AR31" s="1051"/>
      <c r="AS31" s="1051"/>
      <c r="AT31" s="1056" t="s">
        <v>300</v>
      </c>
      <c r="AU31" s="200"/>
      <c r="AV31" s="200"/>
      <c r="AW31" s="200"/>
      <c r="AX31" s="988" t="s">
        <v>178</v>
      </c>
      <c r="AY31" s="989"/>
      <c r="AZ31" s="989"/>
      <c r="BA31" s="989"/>
      <c r="BB31" s="989"/>
      <c r="BC31" s="989"/>
      <c r="BD31" s="989"/>
      <c r="BE31" s="989"/>
      <c r="BF31" s="990"/>
      <c r="BG31" s="1049">
        <v>99.5</v>
      </c>
      <c r="BH31" s="1046"/>
      <c r="BI31" s="1046"/>
      <c r="BJ31" s="1046"/>
      <c r="BK31" s="1046"/>
      <c r="BL31" s="1046"/>
      <c r="BM31" s="997">
        <v>98.1</v>
      </c>
      <c r="BN31" s="1046"/>
      <c r="BO31" s="1046"/>
      <c r="BP31" s="1046"/>
      <c r="BQ31" s="1047"/>
      <c r="BR31" s="1049">
        <v>99.4</v>
      </c>
      <c r="BS31" s="1046"/>
      <c r="BT31" s="1046"/>
      <c r="BU31" s="1046"/>
      <c r="BV31" s="1046"/>
      <c r="BW31" s="1046"/>
      <c r="BX31" s="997">
        <v>98</v>
      </c>
      <c r="BY31" s="1046"/>
      <c r="BZ31" s="1046"/>
      <c r="CA31" s="1046"/>
      <c r="CB31" s="1047"/>
      <c r="CD31" s="1042"/>
      <c r="CE31" s="1043"/>
      <c r="CF31" s="999" t="s">
        <v>301</v>
      </c>
      <c r="CG31" s="1000"/>
      <c r="CH31" s="1000"/>
      <c r="CI31" s="1000"/>
      <c r="CJ31" s="1000"/>
      <c r="CK31" s="1000"/>
      <c r="CL31" s="1000"/>
      <c r="CM31" s="1000"/>
      <c r="CN31" s="1000"/>
      <c r="CO31" s="1000"/>
      <c r="CP31" s="1000"/>
      <c r="CQ31" s="1001"/>
      <c r="CR31" s="1002">
        <v>28825</v>
      </c>
      <c r="CS31" s="1035"/>
      <c r="CT31" s="1035"/>
      <c r="CU31" s="1035"/>
      <c r="CV31" s="1035"/>
      <c r="CW31" s="1035"/>
      <c r="CX31" s="1035"/>
      <c r="CY31" s="1036"/>
      <c r="CZ31" s="1007">
        <v>0.4</v>
      </c>
      <c r="DA31" s="1032"/>
      <c r="DB31" s="1032"/>
      <c r="DC31" s="1037"/>
      <c r="DD31" s="1011">
        <v>28825</v>
      </c>
      <c r="DE31" s="1035"/>
      <c r="DF31" s="1035"/>
      <c r="DG31" s="1035"/>
      <c r="DH31" s="1035"/>
      <c r="DI31" s="1035"/>
      <c r="DJ31" s="1035"/>
      <c r="DK31" s="1036"/>
      <c r="DL31" s="1011">
        <v>28825</v>
      </c>
      <c r="DM31" s="1035"/>
      <c r="DN31" s="1035"/>
      <c r="DO31" s="1035"/>
      <c r="DP31" s="1035"/>
      <c r="DQ31" s="1035"/>
      <c r="DR31" s="1035"/>
      <c r="DS31" s="1035"/>
      <c r="DT31" s="1035"/>
      <c r="DU31" s="1035"/>
      <c r="DV31" s="1036"/>
      <c r="DW31" s="1007">
        <v>0.6</v>
      </c>
      <c r="DX31" s="1032"/>
      <c r="DY31" s="1032"/>
      <c r="DZ31" s="1032"/>
      <c r="EA31" s="1032"/>
      <c r="EB31" s="1032"/>
      <c r="EC31" s="1033"/>
    </row>
    <row r="32" spans="2:133" ht="11.25" customHeight="1" x14ac:dyDescent="0.2">
      <c r="B32" s="999" t="s">
        <v>302</v>
      </c>
      <c r="C32" s="1000"/>
      <c r="D32" s="1000"/>
      <c r="E32" s="1000"/>
      <c r="F32" s="1000"/>
      <c r="G32" s="1000"/>
      <c r="H32" s="1000"/>
      <c r="I32" s="1000"/>
      <c r="J32" s="1000"/>
      <c r="K32" s="1000"/>
      <c r="L32" s="1000"/>
      <c r="M32" s="1000"/>
      <c r="N32" s="1000"/>
      <c r="O32" s="1000"/>
      <c r="P32" s="1000"/>
      <c r="Q32" s="1001"/>
      <c r="R32" s="1002">
        <v>343716</v>
      </c>
      <c r="S32" s="1003"/>
      <c r="T32" s="1003"/>
      <c r="U32" s="1003"/>
      <c r="V32" s="1003"/>
      <c r="W32" s="1003"/>
      <c r="X32" s="1003"/>
      <c r="Y32" s="1004"/>
      <c r="Z32" s="1005">
        <v>4.5999999999999996</v>
      </c>
      <c r="AA32" s="1005"/>
      <c r="AB32" s="1005"/>
      <c r="AC32" s="1005"/>
      <c r="AD32" s="1006" t="s">
        <v>121</v>
      </c>
      <c r="AE32" s="1006"/>
      <c r="AF32" s="1006"/>
      <c r="AG32" s="1006"/>
      <c r="AH32" s="1006"/>
      <c r="AI32" s="1006"/>
      <c r="AJ32" s="1006"/>
      <c r="AK32" s="1006"/>
      <c r="AL32" s="1007" t="s">
        <v>121</v>
      </c>
      <c r="AM32" s="1008"/>
      <c r="AN32" s="1008"/>
      <c r="AO32" s="1009"/>
      <c r="AP32" s="1052"/>
      <c r="AQ32" s="1053"/>
      <c r="AR32" s="1053"/>
      <c r="AS32" s="1053"/>
      <c r="AT32" s="1057"/>
      <c r="AU32" s="196" t="s">
        <v>303</v>
      </c>
      <c r="AX32" s="999" t="s">
        <v>304</v>
      </c>
      <c r="AY32" s="1000"/>
      <c r="AZ32" s="1000"/>
      <c r="BA32" s="1000"/>
      <c r="BB32" s="1000"/>
      <c r="BC32" s="1000"/>
      <c r="BD32" s="1000"/>
      <c r="BE32" s="1000"/>
      <c r="BF32" s="1001"/>
      <c r="BG32" s="1059">
        <v>99.5</v>
      </c>
      <c r="BH32" s="1035"/>
      <c r="BI32" s="1035"/>
      <c r="BJ32" s="1035"/>
      <c r="BK32" s="1035"/>
      <c r="BL32" s="1035"/>
      <c r="BM32" s="1008">
        <v>98.1</v>
      </c>
      <c r="BN32" s="1035"/>
      <c r="BO32" s="1035"/>
      <c r="BP32" s="1035"/>
      <c r="BQ32" s="1048"/>
      <c r="BR32" s="1059">
        <v>99.1</v>
      </c>
      <c r="BS32" s="1035"/>
      <c r="BT32" s="1035"/>
      <c r="BU32" s="1035"/>
      <c r="BV32" s="1035"/>
      <c r="BW32" s="1035"/>
      <c r="BX32" s="1008">
        <v>98.1</v>
      </c>
      <c r="BY32" s="1035"/>
      <c r="BZ32" s="1035"/>
      <c r="CA32" s="1035"/>
      <c r="CB32" s="1048"/>
      <c r="CD32" s="1044"/>
      <c r="CE32" s="1045"/>
      <c r="CF32" s="999" t="s">
        <v>305</v>
      </c>
      <c r="CG32" s="1000"/>
      <c r="CH32" s="1000"/>
      <c r="CI32" s="1000"/>
      <c r="CJ32" s="1000"/>
      <c r="CK32" s="1000"/>
      <c r="CL32" s="1000"/>
      <c r="CM32" s="1000"/>
      <c r="CN32" s="1000"/>
      <c r="CO32" s="1000"/>
      <c r="CP32" s="1000"/>
      <c r="CQ32" s="1001"/>
      <c r="CR32" s="1002" t="s">
        <v>121</v>
      </c>
      <c r="CS32" s="1003"/>
      <c r="CT32" s="1003"/>
      <c r="CU32" s="1003"/>
      <c r="CV32" s="1003"/>
      <c r="CW32" s="1003"/>
      <c r="CX32" s="1003"/>
      <c r="CY32" s="1004"/>
      <c r="CZ32" s="1007" t="s">
        <v>121</v>
      </c>
      <c r="DA32" s="1032"/>
      <c r="DB32" s="1032"/>
      <c r="DC32" s="1037"/>
      <c r="DD32" s="1011" t="s">
        <v>121</v>
      </c>
      <c r="DE32" s="1003"/>
      <c r="DF32" s="1003"/>
      <c r="DG32" s="1003"/>
      <c r="DH32" s="1003"/>
      <c r="DI32" s="1003"/>
      <c r="DJ32" s="1003"/>
      <c r="DK32" s="1004"/>
      <c r="DL32" s="1011" t="s">
        <v>121</v>
      </c>
      <c r="DM32" s="1003"/>
      <c r="DN32" s="1003"/>
      <c r="DO32" s="1003"/>
      <c r="DP32" s="1003"/>
      <c r="DQ32" s="1003"/>
      <c r="DR32" s="1003"/>
      <c r="DS32" s="1003"/>
      <c r="DT32" s="1003"/>
      <c r="DU32" s="1003"/>
      <c r="DV32" s="1004"/>
      <c r="DW32" s="1007" t="s">
        <v>121</v>
      </c>
      <c r="DX32" s="1032"/>
      <c r="DY32" s="1032"/>
      <c r="DZ32" s="1032"/>
      <c r="EA32" s="1032"/>
      <c r="EB32" s="1032"/>
      <c r="EC32" s="1033"/>
    </row>
    <row r="33" spans="2:133" ht="11.25" customHeight="1" x14ac:dyDescent="0.2">
      <c r="B33" s="999" t="s">
        <v>306</v>
      </c>
      <c r="C33" s="1000"/>
      <c r="D33" s="1000"/>
      <c r="E33" s="1000"/>
      <c r="F33" s="1000"/>
      <c r="G33" s="1000"/>
      <c r="H33" s="1000"/>
      <c r="I33" s="1000"/>
      <c r="J33" s="1000"/>
      <c r="K33" s="1000"/>
      <c r="L33" s="1000"/>
      <c r="M33" s="1000"/>
      <c r="N33" s="1000"/>
      <c r="O33" s="1000"/>
      <c r="P33" s="1000"/>
      <c r="Q33" s="1001"/>
      <c r="R33" s="1002">
        <v>33521</v>
      </c>
      <c r="S33" s="1003"/>
      <c r="T33" s="1003"/>
      <c r="U33" s="1003"/>
      <c r="V33" s="1003"/>
      <c r="W33" s="1003"/>
      <c r="X33" s="1003"/>
      <c r="Y33" s="1004"/>
      <c r="Z33" s="1005">
        <v>0.4</v>
      </c>
      <c r="AA33" s="1005"/>
      <c r="AB33" s="1005"/>
      <c r="AC33" s="1005"/>
      <c r="AD33" s="1006">
        <v>7697</v>
      </c>
      <c r="AE33" s="1006"/>
      <c r="AF33" s="1006"/>
      <c r="AG33" s="1006"/>
      <c r="AH33" s="1006"/>
      <c r="AI33" s="1006"/>
      <c r="AJ33" s="1006"/>
      <c r="AK33" s="1006"/>
      <c r="AL33" s="1007">
        <v>0.2</v>
      </c>
      <c r="AM33" s="1008"/>
      <c r="AN33" s="1008"/>
      <c r="AO33" s="1009"/>
      <c r="AP33" s="1054"/>
      <c r="AQ33" s="1055"/>
      <c r="AR33" s="1055"/>
      <c r="AS33" s="1055"/>
      <c r="AT33" s="1058"/>
      <c r="AU33" s="201"/>
      <c r="AV33" s="201"/>
      <c r="AW33" s="201"/>
      <c r="AX33" s="1023" t="s">
        <v>307</v>
      </c>
      <c r="AY33" s="1024"/>
      <c r="AZ33" s="1024"/>
      <c r="BA33" s="1024"/>
      <c r="BB33" s="1024"/>
      <c r="BC33" s="1024"/>
      <c r="BD33" s="1024"/>
      <c r="BE33" s="1024"/>
      <c r="BF33" s="1025"/>
      <c r="BG33" s="1060">
        <v>99.5</v>
      </c>
      <c r="BH33" s="1061"/>
      <c r="BI33" s="1061"/>
      <c r="BJ33" s="1061"/>
      <c r="BK33" s="1061"/>
      <c r="BL33" s="1061"/>
      <c r="BM33" s="1062">
        <v>98</v>
      </c>
      <c r="BN33" s="1061"/>
      <c r="BO33" s="1061"/>
      <c r="BP33" s="1061"/>
      <c r="BQ33" s="1063"/>
      <c r="BR33" s="1060">
        <v>99.5</v>
      </c>
      <c r="BS33" s="1061"/>
      <c r="BT33" s="1061"/>
      <c r="BU33" s="1061"/>
      <c r="BV33" s="1061"/>
      <c r="BW33" s="1061"/>
      <c r="BX33" s="1062">
        <v>98</v>
      </c>
      <c r="BY33" s="1061"/>
      <c r="BZ33" s="1061"/>
      <c r="CA33" s="1061"/>
      <c r="CB33" s="1063"/>
      <c r="CD33" s="999" t="s">
        <v>308</v>
      </c>
      <c r="CE33" s="1000"/>
      <c r="CF33" s="1000"/>
      <c r="CG33" s="1000"/>
      <c r="CH33" s="1000"/>
      <c r="CI33" s="1000"/>
      <c r="CJ33" s="1000"/>
      <c r="CK33" s="1000"/>
      <c r="CL33" s="1000"/>
      <c r="CM33" s="1000"/>
      <c r="CN33" s="1000"/>
      <c r="CO33" s="1000"/>
      <c r="CP33" s="1000"/>
      <c r="CQ33" s="1001"/>
      <c r="CR33" s="1002">
        <v>2964472</v>
      </c>
      <c r="CS33" s="1035"/>
      <c r="CT33" s="1035"/>
      <c r="CU33" s="1035"/>
      <c r="CV33" s="1035"/>
      <c r="CW33" s="1035"/>
      <c r="CX33" s="1035"/>
      <c r="CY33" s="1036"/>
      <c r="CZ33" s="1007">
        <v>43</v>
      </c>
      <c r="DA33" s="1032"/>
      <c r="DB33" s="1032"/>
      <c r="DC33" s="1037"/>
      <c r="DD33" s="1011">
        <v>2535936</v>
      </c>
      <c r="DE33" s="1035"/>
      <c r="DF33" s="1035"/>
      <c r="DG33" s="1035"/>
      <c r="DH33" s="1035"/>
      <c r="DI33" s="1035"/>
      <c r="DJ33" s="1035"/>
      <c r="DK33" s="1036"/>
      <c r="DL33" s="1011">
        <v>1873198</v>
      </c>
      <c r="DM33" s="1035"/>
      <c r="DN33" s="1035"/>
      <c r="DO33" s="1035"/>
      <c r="DP33" s="1035"/>
      <c r="DQ33" s="1035"/>
      <c r="DR33" s="1035"/>
      <c r="DS33" s="1035"/>
      <c r="DT33" s="1035"/>
      <c r="DU33" s="1035"/>
      <c r="DV33" s="1036"/>
      <c r="DW33" s="1007">
        <v>41</v>
      </c>
      <c r="DX33" s="1032"/>
      <c r="DY33" s="1032"/>
      <c r="DZ33" s="1032"/>
      <c r="EA33" s="1032"/>
      <c r="EB33" s="1032"/>
      <c r="EC33" s="1033"/>
    </row>
    <row r="34" spans="2:133" ht="11.25" customHeight="1" x14ac:dyDescent="0.2">
      <c r="B34" s="999" t="s">
        <v>309</v>
      </c>
      <c r="C34" s="1000"/>
      <c r="D34" s="1000"/>
      <c r="E34" s="1000"/>
      <c r="F34" s="1000"/>
      <c r="G34" s="1000"/>
      <c r="H34" s="1000"/>
      <c r="I34" s="1000"/>
      <c r="J34" s="1000"/>
      <c r="K34" s="1000"/>
      <c r="L34" s="1000"/>
      <c r="M34" s="1000"/>
      <c r="N34" s="1000"/>
      <c r="O34" s="1000"/>
      <c r="P34" s="1000"/>
      <c r="Q34" s="1001"/>
      <c r="R34" s="1002">
        <v>38791</v>
      </c>
      <c r="S34" s="1003"/>
      <c r="T34" s="1003"/>
      <c r="U34" s="1003"/>
      <c r="V34" s="1003"/>
      <c r="W34" s="1003"/>
      <c r="X34" s="1003"/>
      <c r="Y34" s="1004"/>
      <c r="Z34" s="1005">
        <v>0.5</v>
      </c>
      <c r="AA34" s="1005"/>
      <c r="AB34" s="1005"/>
      <c r="AC34" s="1005"/>
      <c r="AD34" s="1006" t="s">
        <v>121</v>
      </c>
      <c r="AE34" s="1006"/>
      <c r="AF34" s="1006"/>
      <c r="AG34" s="1006"/>
      <c r="AH34" s="1006"/>
      <c r="AI34" s="1006"/>
      <c r="AJ34" s="1006"/>
      <c r="AK34" s="1006"/>
      <c r="AL34" s="1007" t="s">
        <v>121</v>
      </c>
      <c r="AM34" s="1008"/>
      <c r="AN34" s="1008"/>
      <c r="AO34" s="1009"/>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999" t="s">
        <v>310</v>
      </c>
      <c r="CE34" s="1000"/>
      <c r="CF34" s="1000"/>
      <c r="CG34" s="1000"/>
      <c r="CH34" s="1000"/>
      <c r="CI34" s="1000"/>
      <c r="CJ34" s="1000"/>
      <c r="CK34" s="1000"/>
      <c r="CL34" s="1000"/>
      <c r="CM34" s="1000"/>
      <c r="CN34" s="1000"/>
      <c r="CO34" s="1000"/>
      <c r="CP34" s="1000"/>
      <c r="CQ34" s="1001"/>
      <c r="CR34" s="1002">
        <v>895389</v>
      </c>
      <c r="CS34" s="1003"/>
      <c r="CT34" s="1003"/>
      <c r="CU34" s="1003"/>
      <c r="CV34" s="1003"/>
      <c r="CW34" s="1003"/>
      <c r="CX34" s="1003"/>
      <c r="CY34" s="1004"/>
      <c r="CZ34" s="1007">
        <v>13</v>
      </c>
      <c r="DA34" s="1032"/>
      <c r="DB34" s="1032"/>
      <c r="DC34" s="1037"/>
      <c r="DD34" s="1011">
        <v>708132</v>
      </c>
      <c r="DE34" s="1003"/>
      <c r="DF34" s="1003"/>
      <c r="DG34" s="1003"/>
      <c r="DH34" s="1003"/>
      <c r="DI34" s="1003"/>
      <c r="DJ34" s="1003"/>
      <c r="DK34" s="1004"/>
      <c r="DL34" s="1011">
        <v>611824</v>
      </c>
      <c r="DM34" s="1003"/>
      <c r="DN34" s="1003"/>
      <c r="DO34" s="1003"/>
      <c r="DP34" s="1003"/>
      <c r="DQ34" s="1003"/>
      <c r="DR34" s="1003"/>
      <c r="DS34" s="1003"/>
      <c r="DT34" s="1003"/>
      <c r="DU34" s="1003"/>
      <c r="DV34" s="1004"/>
      <c r="DW34" s="1007">
        <v>13.4</v>
      </c>
      <c r="DX34" s="1032"/>
      <c r="DY34" s="1032"/>
      <c r="DZ34" s="1032"/>
      <c r="EA34" s="1032"/>
      <c r="EB34" s="1032"/>
      <c r="EC34" s="1033"/>
    </row>
    <row r="35" spans="2:133" ht="11.25" customHeight="1" x14ac:dyDescent="0.2">
      <c r="B35" s="999" t="s">
        <v>311</v>
      </c>
      <c r="C35" s="1000"/>
      <c r="D35" s="1000"/>
      <c r="E35" s="1000"/>
      <c r="F35" s="1000"/>
      <c r="G35" s="1000"/>
      <c r="H35" s="1000"/>
      <c r="I35" s="1000"/>
      <c r="J35" s="1000"/>
      <c r="K35" s="1000"/>
      <c r="L35" s="1000"/>
      <c r="M35" s="1000"/>
      <c r="N35" s="1000"/>
      <c r="O35" s="1000"/>
      <c r="P35" s="1000"/>
      <c r="Q35" s="1001"/>
      <c r="R35" s="1002">
        <v>13371</v>
      </c>
      <c r="S35" s="1003"/>
      <c r="T35" s="1003"/>
      <c r="U35" s="1003"/>
      <c r="V35" s="1003"/>
      <c r="W35" s="1003"/>
      <c r="X35" s="1003"/>
      <c r="Y35" s="1004"/>
      <c r="Z35" s="1005">
        <v>0.2</v>
      </c>
      <c r="AA35" s="1005"/>
      <c r="AB35" s="1005"/>
      <c r="AC35" s="1005"/>
      <c r="AD35" s="1006" t="s">
        <v>121</v>
      </c>
      <c r="AE35" s="1006"/>
      <c r="AF35" s="1006"/>
      <c r="AG35" s="1006"/>
      <c r="AH35" s="1006"/>
      <c r="AI35" s="1006"/>
      <c r="AJ35" s="1006"/>
      <c r="AK35" s="1006"/>
      <c r="AL35" s="1007" t="s">
        <v>121</v>
      </c>
      <c r="AM35" s="1008"/>
      <c r="AN35" s="1008"/>
      <c r="AO35" s="1009"/>
      <c r="AP35" s="204"/>
      <c r="AQ35" s="984" t="s">
        <v>312</v>
      </c>
      <c r="AR35" s="985"/>
      <c r="AS35" s="985"/>
      <c r="AT35" s="985"/>
      <c r="AU35" s="985"/>
      <c r="AV35" s="985"/>
      <c r="AW35" s="985"/>
      <c r="AX35" s="985"/>
      <c r="AY35" s="985"/>
      <c r="AZ35" s="985"/>
      <c r="BA35" s="985"/>
      <c r="BB35" s="985"/>
      <c r="BC35" s="985"/>
      <c r="BD35" s="985"/>
      <c r="BE35" s="985"/>
      <c r="BF35" s="986"/>
      <c r="BG35" s="984" t="s">
        <v>313</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314</v>
      </c>
      <c r="CE35" s="1000"/>
      <c r="CF35" s="1000"/>
      <c r="CG35" s="1000"/>
      <c r="CH35" s="1000"/>
      <c r="CI35" s="1000"/>
      <c r="CJ35" s="1000"/>
      <c r="CK35" s="1000"/>
      <c r="CL35" s="1000"/>
      <c r="CM35" s="1000"/>
      <c r="CN35" s="1000"/>
      <c r="CO35" s="1000"/>
      <c r="CP35" s="1000"/>
      <c r="CQ35" s="1001"/>
      <c r="CR35" s="1002">
        <v>63813</v>
      </c>
      <c r="CS35" s="1035"/>
      <c r="CT35" s="1035"/>
      <c r="CU35" s="1035"/>
      <c r="CV35" s="1035"/>
      <c r="CW35" s="1035"/>
      <c r="CX35" s="1035"/>
      <c r="CY35" s="1036"/>
      <c r="CZ35" s="1007">
        <v>0.9</v>
      </c>
      <c r="DA35" s="1032"/>
      <c r="DB35" s="1032"/>
      <c r="DC35" s="1037"/>
      <c r="DD35" s="1011">
        <v>59351</v>
      </c>
      <c r="DE35" s="1035"/>
      <c r="DF35" s="1035"/>
      <c r="DG35" s="1035"/>
      <c r="DH35" s="1035"/>
      <c r="DI35" s="1035"/>
      <c r="DJ35" s="1035"/>
      <c r="DK35" s="1036"/>
      <c r="DL35" s="1011">
        <v>58383</v>
      </c>
      <c r="DM35" s="1035"/>
      <c r="DN35" s="1035"/>
      <c r="DO35" s="1035"/>
      <c r="DP35" s="1035"/>
      <c r="DQ35" s="1035"/>
      <c r="DR35" s="1035"/>
      <c r="DS35" s="1035"/>
      <c r="DT35" s="1035"/>
      <c r="DU35" s="1035"/>
      <c r="DV35" s="1036"/>
      <c r="DW35" s="1007">
        <v>1.3</v>
      </c>
      <c r="DX35" s="1032"/>
      <c r="DY35" s="1032"/>
      <c r="DZ35" s="1032"/>
      <c r="EA35" s="1032"/>
      <c r="EB35" s="1032"/>
      <c r="EC35" s="1033"/>
    </row>
    <row r="36" spans="2:133" ht="11.25" customHeight="1" x14ac:dyDescent="0.2">
      <c r="B36" s="999" t="s">
        <v>315</v>
      </c>
      <c r="C36" s="1000"/>
      <c r="D36" s="1000"/>
      <c r="E36" s="1000"/>
      <c r="F36" s="1000"/>
      <c r="G36" s="1000"/>
      <c r="H36" s="1000"/>
      <c r="I36" s="1000"/>
      <c r="J36" s="1000"/>
      <c r="K36" s="1000"/>
      <c r="L36" s="1000"/>
      <c r="M36" s="1000"/>
      <c r="N36" s="1000"/>
      <c r="O36" s="1000"/>
      <c r="P36" s="1000"/>
      <c r="Q36" s="1001"/>
      <c r="R36" s="1002">
        <v>601750</v>
      </c>
      <c r="S36" s="1003"/>
      <c r="T36" s="1003"/>
      <c r="U36" s="1003"/>
      <c r="V36" s="1003"/>
      <c r="W36" s="1003"/>
      <c r="X36" s="1003"/>
      <c r="Y36" s="1004"/>
      <c r="Z36" s="1005">
        <v>8</v>
      </c>
      <c r="AA36" s="1005"/>
      <c r="AB36" s="1005"/>
      <c r="AC36" s="1005"/>
      <c r="AD36" s="1006" t="s">
        <v>121</v>
      </c>
      <c r="AE36" s="1006"/>
      <c r="AF36" s="1006"/>
      <c r="AG36" s="1006"/>
      <c r="AH36" s="1006"/>
      <c r="AI36" s="1006"/>
      <c r="AJ36" s="1006"/>
      <c r="AK36" s="1006"/>
      <c r="AL36" s="1007" t="s">
        <v>121</v>
      </c>
      <c r="AM36" s="1008"/>
      <c r="AN36" s="1008"/>
      <c r="AO36" s="1009"/>
      <c r="AP36" s="204"/>
      <c r="AQ36" s="1068" t="s">
        <v>316</v>
      </c>
      <c r="AR36" s="1069"/>
      <c r="AS36" s="1069"/>
      <c r="AT36" s="1069"/>
      <c r="AU36" s="1069"/>
      <c r="AV36" s="1069"/>
      <c r="AW36" s="1069"/>
      <c r="AX36" s="1069"/>
      <c r="AY36" s="1070"/>
      <c r="AZ36" s="991">
        <v>1099119</v>
      </c>
      <c r="BA36" s="992"/>
      <c r="BB36" s="992"/>
      <c r="BC36" s="992"/>
      <c r="BD36" s="992"/>
      <c r="BE36" s="992"/>
      <c r="BF36" s="1064"/>
      <c r="BG36" s="988" t="s">
        <v>317</v>
      </c>
      <c r="BH36" s="989"/>
      <c r="BI36" s="989"/>
      <c r="BJ36" s="989"/>
      <c r="BK36" s="989"/>
      <c r="BL36" s="989"/>
      <c r="BM36" s="989"/>
      <c r="BN36" s="989"/>
      <c r="BO36" s="989"/>
      <c r="BP36" s="989"/>
      <c r="BQ36" s="989"/>
      <c r="BR36" s="989"/>
      <c r="BS36" s="989"/>
      <c r="BT36" s="989"/>
      <c r="BU36" s="990"/>
      <c r="BV36" s="991">
        <v>61021</v>
      </c>
      <c r="BW36" s="992"/>
      <c r="BX36" s="992"/>
      <c r="BY36" s="992"/>
      <c r="BZ36" s="992"/>
      <c r="CA36" s="992"/>
      <c r="CB36" s="1064"/>
      <c r="CD36" s="999" t="s">
        <v>318</v>
      </c>
      <c r="CE36" s="1000"/>
      <c r="CF36" s="1000"/>
      <c r="CG36" s="1000"/>
      <c r="CH36" s="1000"/>
      <c r="CI36" s="1000"/>
      <c r="CJ36" s="1000"/>
      <c r="CK36" s="1000"/>
      <c r="CL36" s="1000"/>
      <c r="CM36" s="1000"/>
      <c r="CN36" s="1000"/>
      <c r="CO36" s="1000"/>
      <c r="CP36" s="1000"/>
      <c r="CQ36" s="1001"/>
      <c r="CR36" s="1002">
        <v>1202749</v>
      </c>
      <c r="CS36" s="1003"/>
      <c r="CT36" s="1003"/>
      <c r="CU36" s="1003"/>
      <c r="CV36" s="1003"/>
      <c r="CW36" s="1003"/>
      <c r="CX36" s="1003"/>
      <c r="CY36" s="1004"/>
      <c r="CZ36" s="1007">
        <v>17.399999999999999</v>
      </c>
      <c r="DA36" s="1032"/>
      <c r="DB36" s="1032"/>
      <c r="DC36" s="1037"/>
      <c r="DD36" s="1011">
        <v>1098373</v>
      </c>
      <c r="DE36" s="1003"/>
      <c r="DF36" s="1003"/>
      <c r="DG36" s="1003"/>
      <c r="DH36" s="1003"/>
      <c r="DI36" s="1003"/>
      <c r="DJ36" s="1003"/>
      <c r="DK36" s="1004"/>
      <c r="DL36" s="1011">
        <v>804505</v>
      </c>
      <c r="DM36" s="1003"/>
      <c r="DN36" s="1003"/>
      <c r="DO36" s="1003"/>
      <c r="DP36" s="1003"/>
      <c r="DQ36" s="1003"/>
      <c r="DR36" s="1003"/>
      <c r="DS36" s="1003"/>
      <c r="DT36" s="1003"/>
      <c r="DU36" s="1003"/>
      <c r="DV36" s="1004"/>
      <c r="DW36" s="1007">
        <v>17.600000000000001</v>
      </c>
      <c r="DX36" s="1032"/>
      <c r="DY36" s="1032"/>
      <c r="DZ36" s="1032"/>
      <c r="EA36" s="1032"/>
      <c r="EB36" s="1032"/>
      <c r="EC36" s="1033"/>
    </row>
    <row r="37" spans="2:133" ht="11.25" customHeight="1" x14ac:dyDescent="0.2">
      <c r="B37" s="999" t="s">
        <v>319</v>
      </c>
      <c r="C37" s="1000"/>
      <c r="D37" s="1000"/>
      <c r="E37" s="1000"/>
      <c r="F37" s="1000"/>
      <c r="G37" s="1000"/>
      <c r="H37" s="1000"/>
      <c r="I37" s="1000"/>
      <c r="J37" s="1000"/>
      <c r="K37" s="1000"/>
      <c r="L37" s="1000"/>
      <c r="M37" s="1000"/>
      <c r="N37" s="1000"/>
      <c r="O37" s="1000"/>
      <c r="P37" s="1000"/>
      <c r="Q37" s="1001"/>
      <c r="R37" s="1002">
        <v>100834</v>
      </c>
      <c r="S37" s="1003"/>
      <c r="T37" s="1003"/>
      <c r="U37" s="1003"/>
      <c r="V37" s="1003"/>
      <c r="W37" s="1003"/>
      <c r="X37" s="1003"/>
      <c r="Y37" s="1004"/>
      <c r="Z37" s="1005">
        <v>1.3</v>
      </c>
      <c r="AA37" s="1005"/>
      <c r="AB37" s="1005"/>
      <c r="AC37" s="1005"/>
      <c r="AD37" s="1006">
        <v>475</v>
      </c>
      <c r="AE37" s="1006"/>
      <c r="AF37" s="1006"/>
      <c r="AG37" s="1006"/>
      <c r="AH37" s="1006"/>
      <c r="AI37" s="1006"/>
      <c r="AJ37" s="1006"/>
      <c r="AK37" s="1006"/>
      <c r="AL37" s="1007">
        <v>0</v>
      </c>
      <c r="AM37" s="1008"/>
      <c r="AN37" s="1008"/>
      <c r="AO37" s="1009"/>
      <c r="AQ37" s="1065" t="s">
        <v>320</v>
      </c>
      <c r="AR37" s="1066"/>
      <c r="AS37" s="1066"/>
      <c r="AT37" s="1066"/>
      <c r="AU37" s="1066"/>
      <c r="AV37" s="1066"/>
      <c r="AW37" s="1066"/>
      <c r="AX37" s="1066"/>
      <c r="AY37" s="1067"/>
      <c r="AZ37" s="1002">
        <v>455630</v>
      </c>
      <c r="BA37" s="1003"/>
      <c r="BB37" s="1003"/>
      <c r="BC37" s="1003"/>
      <c r="BD37" s="1035"/>
      <c r="BE37" s="1035"/>
      <c r="BF37" s="1048"/>
      <c r="BG37" s="999" t="s">
        <v>321</v>
      </c>
      <c r="BH37" s="1000"/>
      <c r="BI37" s="1000"/>
      <c r="BJ37" s="1000"/>
      <c r="BK37" s="1000"/>
      <c r="BL37" s="1000"/>
      <c r="BM37" s="1000"/>
      <c r="BN37" s="1000"/>
      <c r="BO37" s="1000"/>
      <c r="BP37" s="1000"/>
      <c r="BQ37" s="1000"/>
      <c r="BR37" s="1000"/>
      <c r="BS37" s="1000"/>
      <c r="BT37" s="1000"/>
      <c r="BU37" s="1001"/>
      <c r="BV37" s="1002">
        <v>45202</v>
      </c>
      <c r="BW37" s="1003"/>
      <c r="BX37" s="1003"/>
      <c r="BY37" s="1003"/>
      <c r="BZ37" s="1003"/>
      <c r="CA37" s="1003"/>
      <c r="CB37" s="1012"/>
      <c r="CD37" s="999" t="s">
        <v>322</v>
      </c>
      <c r="CE37" s="1000"/>
      <c r="CF37" s="1000"/>
      <c r="CG37" s="1000"/>
      <c r="CH37" s="1000"/>
      <c r="CI37" s="1000"/>
      <c r="CJ37" s="1000"/>
      <c r="CK37" s="1000"/>
      <c r="CL37" s="1000"/>
      <c r="CM37" s="1000"/>
      <c r="CN37" s="1000"/>
      <c r="CO37" s="1000"/>
      <c r="CP37" s="1000"/>
      <c r="CQ37" s="1001"/>
      <c r="CR37" s="1002">
        <v>287115</v>
      </c>
      <c r="CS37" s="1035"/>
      <c r="CT37" s="1035"/>
      <c r="CU37" s="1035"/>
      <c r="CV37" s="1035"/>
      <c r="CW37" s="1035"/>
      <c r="CX37" s="1035"/>
      <c r="CY37" s="1036"/>
      <c r="CZ37" s="1007">
        <v>4.2</v>
      </c>
      <c r="DA37" s="1032"/>
      <c r="DB37" s="1032"/>
      <c r="DC37" s="1037"/>
      <c r="DD37" s="1011">
        <v>287115</v>
      </c>
      <c r="DE37" s="1035"/>
      <c r="DF37" s="1035"/>
      <c r="DG37" s="1035"/>
      <c r="DH37" s="1035"/>
      <c r="DI37" s="1035"/>
      <c r="DJ37" s="1035"/>
      <c r="DK37" s="1036"/>
      <c r="DL37" s="1011">
        <v>287115</v>
      </c>
      <c r="DM37" s="1035"/>
      <c r="DN37" s="1035"/>
      <c r="DO37" s="1035"/>
      <c r="DP37" s="1035"/>
      <c r="DQ37" s="1035"/>
      <c r="DR37" s="1035"/>
      <c r="DS37" s="1035"/>
      <c r="DT37" s="1035"/>
      <c r="DU37" s="1035"/>
      <c r="DV37" s="1036"/>
      <c r="DW37" s="1007">
        <v>6.3</v>
      </c>
      <c r="DX37" s="1032"/>
      <c r="DY37" s="1032"/>
      <c r="DZ37" s="1032"/>
      <c r="EA37" s="1032"/>
      <c r="EB37" s="1032"/>
      <c r="EC37" s="1033"/>
    </row>
    <row r="38" spans="2:133" ht="11.25" customHeight="1" x14ac:dyDescent="0.2">
      <c r="B38" s="999" t="s">
        <v>323</v>
      </c>
      <c r="C38" s="1000"/>
      <c r="D38" s="1000"/>
      <c r="E38" s="1000"/>
      <c r="F38" s="1000"/>
      <c r="G38" s="1000"/>
      <c r="H38" s="1000"/>
      <c r="I38" s="1000"/>
      <c r="J38" s="1000"/>
      <c r="K38" s="1000"/>
      <c r="L38" s="1000"/>
      <c r="M38" s="1000"/>
      <c r="N38" s="1000"/>
      <c r="O38" s="1000"/>
      <c r="P38" s="1000"/>
      <c r="Q38" s="1001"/>
      <c r="R38" s="1002">
        <v>792276</v>
      </c>
      <c r="S38" s="1003"/>
      <c r="T38" s="1003"/>
      <c r="U38" s="1003"/>
      <c r="V38" s="1003"/>
      <c r="W38" s="1003"/>
      <c r="X38" s="1003"/>
      <c r="Y38" s="1004"/>
      <c r="Z38" s="1005">
        <v>10.6</v>
      </c>
      <c r="AA38" s="1005"/>
      <c r="AB38" s="1005"/>
      <c r="AC38" s="1005"/>
      <c r="AD38" s="1006" t="s">
        <v>121</v>
      </c>
      <c r="AE38" s="1006"/>
      <c r="AF38" s="1006"/>
      <c r="AG38" s="1006"/>
      <c r="AH38" s="1006"/>
      <c r="AI38" s="1006"/>
      <c r="AJ38" s="1006"/>
      <c r="AK38" s="1006"/>
      <c r="AL38" s="1007" t="s">
        <v>121</v>
      </c>
      <c r="AM38" s="1008"/>
      <c r="AN38" s="1008"/>
      <c r="AO38" s="1009"/>
      <c r="AQ38" s="1065" t="s">
        <v>324</v>
      </c>
      <c r="AR38" s="1066"/>
      <c r="AS38" s="1066"/>
      <c r="AT38" s="1066"/>
      <c r="AU38" s="1066"/>
      <c r="AV38" s="1066"/>
      <c r="AW38" s="1066"/>
      <c r="AX38" s="1066"/>
      <c r="AY38" s="1067"/>
      <c r="AZ38" s="1002">
        <v>151887</v>
      </c>
      <c r="BA38" s="1003"/>
      <c r="BB38" s="1003"/>
      <c r="BC38" s="1003"/>
      <c r="BD38" s="1035"/>
      <c r="BE38" s="1035"/>
      <c r="BF38" s="1048"/>
      <c r="BG38" s="999" t="s">
        <v>325</v>
      </c>
      <c r="BH38" s="1000"/>
      <c r="BI38" s="1000"/>
      <c r="BJ38" s="1000"/>
      <c r="BK38" s="1000"/>
      <c r="BL38" s="1000"/>
      <c r="BM38" s="1000"/>
      <c r="BN38" s="1000"/>
      <c r="BO38" s="1000"/>
      <c r="BP38" s="1000"/>
      <c r="BQ38" s="1000"/>
      <c r="BR38" s="1000"/>
      <c r="BS38" s="1000"/>
      <c r="BT38" s="1000"/>
      <c r="BU38" s="1001"/>
      <c r="BV38" s="1002">
        <v>1233</v>
      </c>
      <c r="BW38" s="1003"/>
      <c r="BX38" s="1003"/>
      <c r="BY38" s="1003"/>
      <c r="BZ38" s="1003"/>
      <c r="CA38" s="1003"/>
      <c r="CB38" s="1012"/>
      <c r="CD38" s="999" t="s">
        <v>326</v>
      </c>
      <c r="CE38" s="1000"/>
      <c r="CF38" s="1000"/>
      <c r="CG38" s="1000"/>
      <c r="CH38" s="1000"/>
      <c r="CI38" s="1000"/>
      <c r="CJ38" s="1000"/>
      <c r="CK38" s="1000"/>
      <c r="CL38" s="1000"/>
      <c r="CM38" s="1000"/>
      <c r="CN38" s="1000"/>
      <c r="CO38" s="1000"/>
      <c r="CP38" s="1000"/>
      <c r="CQ38" s="1001"/>
      <c r="CR38" s="1002">
        <v>491602</v>
      </c>
      <c r="CS38" s="1003"/>
      <c r="CT38" s="1003"/>
      <c r="CU38" s="1003"/>
      <c r="CV38" s="1003"/>
      <c r="CW38" s="1003"/>
      <c r="CX38" s="1003"/>
      <c r="CY38" s="1004"/>
      <c r="CZ38" s="1007">
        <v>7.1</v>
      </c>
      <c r="DA38" s="1032"/>
      <c r="DB38" s="1032"/>
      <c r="DC38" s="1037"/>
      <c r="DD38" s="1011">
        <v>415621</v>
      </c>
      <c r="DE38" s="1003"/>
      <c r="DF38" s="1003"/>
      <c r="DG38" s="1003"/>
      <c r="DH38" s="1003"/>
      <c r="DI38" s="1003"/>
      <c r="DJ38" s="1003"/>
      <c r="DK38" s="1004"/>
      <c r="DL38" s="1011">
        <v>398486</v>
      </c>
      <c r="DM38" s="1003"/>
      <c r="DN38" s="1003"/>
      <c r="DO38" s="1003"/>
      <c r="DP38" s="1003"/>
      <c r="DQ38" s="1003"/>
      <c r="DR38" s="1003"/>
      <c r="DS38" s="1003"/>
      <c r="DT38" s="1003"/>
      <c r="DU38" s="1003"/>
      <c r="DV38" s="1004"/>
      <c r="DW38" s="1007">
        <v>8.6999999999999993</v>
      </c>
      <c r="DX38" s="1032"/>
      <c r="DY38" s="1032"/>
      <c r="DZ38" s="1032"/>
      <c r="EA38" s="1032"/>
      <c r="EB38" s="1032"/>
      <c r="EC38" s="1033"/>
    </row>
    <row r="39" spans="2:133" ht="11.25" customHeight="1" x14ac:dyDescent="0.2">
      <c r="B39" s="999" t="s">
        <v>327</v>
      </c>
      <c r="C39" s="1000"/>
      <c r="D39" s="1000"/>
      <c r="E39" s="1000"/>
      <c r="F39" s="1000"/>
      <c r="G39" s="1000"/>
      <c r="H39" s="1000"/>
      <c r="I39" s="1000"/>
      <c r="J39" s="1000"/>
      <c r="K39" s="1000"/>
      <c r="L39" s="1000"/>
      <c r="M39" s="1000"/>
      <c r="N39" s="1000"/>
      <c r="O39" s="1000"/>
      <c r="P39" s="1000"/>
      <c r="Q39" s="1001"/>
      <c r="R39" s="1002" t="s">
        <v>121</v>
      </c>
      <c r="S39" s="1003"/>
      <c r="T39" s="1003"/>
      <c r="U39" s="1003"/>
      <c r="V39" s="1003"/>
      <c r="W39" s="1003"/>
      <c r="X39" s="1003"/>
      <c r="Y39" s="1004"/>
      <c r="Z39" s="1005" t="s">
        <v>121</v>
      </c>
      <c r="AA39" s="1005"/>
      <c r="AB39" s="1005"/>
      <c r="AC39" s="1005"/>
      <c r="AD39" s="1006" t="s">
        <v>121</v>
      </c>
      <c r="AE39" s="1006"/>
      <c r="AF39" s="1006"/>
      <c r="AG39" s="1006"/>
      <c r="AH39" s="1006"/>
      <c r="AI39" s="1006"/>
      <c r="AJ39" s="1006"/>
      <c r="AK39" s="1006"/>
      <c r="AL39" s="1007" t="s">
        <v>121</v>
      </c>
      <c r="AM39" s="1008"/>
      <c r="AN39" s="1008"/>
      <c r="AO39" s="1009"/>
      <c r="AQ39" s="1065" t="s">
        <v>328</v>
      </c>
      <c r="AR39" s="1066"/>
      <c r="AS39" s="1066"/>
      <c r="AT39" s="1066"/>
      <c r="AU39" s="1066"/>
      <c r="AV39" s="1066"/>
      <c r="AW39" s="1066"/>
      <c r="AX39" s="1066"/>
      <c r="AY39" s="1067"/>
      <c r="AZ39" s="1002" t="s">
        <v>121</v>
      </c>
      <c r="BA39" s="1003"/>
      <c r="BB39" s="1003"/>
      <c r="BC39" s="1003"/>
      <c r="BD39" s="1035"/>
      <c r="BE39" s="1035"/>
      <c r="BF39" s="1048"/>
      <c r="BG39" s="999" t="s">
        <v>329</v>
      </c>
      <c r="BH39" s="1000"/>
      <c r="BI39" s="1000"/>
      <c r="BJ39" s="1000"/>
      <c r="BK39" s="1000"/>
      <c r="BL39" s="1000"/>
      <c r="BM39" s="1000"/>
      <c r="BN39" s="1000"/>
      <c r="BO39" s="1000"/>
      <c r="BP39" s="1000"/>
      <c r="BQ39" s="1000"/>
      <c r="BR39" s="1000"/>
      <c r="BS39" s="1000"/>
      <c r="BT39" s="1000"/>
      <c r="BU39" s="1001"/>
      <c r="BV39" s="1002">
        <v>1836</v>
      </c>
      <c r="BW39" s="1003"/>
      <c r="BX39" s="1003"/>
      <c r="BY39" s="1003"/>
      <c r="BZ39" s="1003"/>
      <c r="CA39" s="1003"/>
      <c r="CB39" s="1012"/>
      <c r="CD39" s="999" t="s">
        <v>330</v>
      </c>
      <c r="CE39" s="1000"/>
      <c r="CF39" s="1000"/>
      <c r="CG39" s="1000"/>
      <c r="CH39" s="1000"/>
      <c r="CI39" s="1000"/>
      <c r="CJ39" s="1000"/>
      <c r="CK39" s="1000"/>
      <c r="CL39" s="1000"/>
      <c r="CM39" s="1000"/>
      <c r="CN39" s="1000"/>
      <c r="CO39" s="1000"/>
      <c r="CP39" s="1000"/>
      <c r="CQ39" s="1001"/>
      <c r="CR39" s="1002">
        <v>251166</v>
      </c>
      <c r="CS39" s="1035"/>
      <c r="CT39" s="1035"/>
      <c r="CU39" s="1035"/>
      <c r="CV39" s="1035"/>
      <c r="CW39" s="1035"/>
      <c r="CX39" s="1035"/>
      <c r="CY39" s="1036"/>
      <c r="CZ39" s="1007">
        <v>3.6</v>
      </c>
      <c r="DA39" s="1032"/>
      <c r="DB39" s="1032"/>
      <c r="DC39" s="1037"/>
      <c r="DD39" s="1011">
        <v>245106</v>
      </c>
      <c r="DE39" s="1035"/>
      <c r="DF39" s="1035"/>
      <c r="DG39" s="1035"/>
      <c r="DH39" s="1035"/>
      <c r="DI39" s="1035"/>
      <c r="DJ39" s="1035"/>
      <c r="DK39" s="1036"/>
      <c r="DL39" s="1011" t="s">
        <v>121</v>
      </c>
      <c r="DM39" s="1035"/>
      <c r="DN39" s="1035"/>
      <c r="DO39" s="1035"/>
      <c r="DP39" s="1035"/>
      <c r="DQ39" s="1035"/>
      <c r="DR39" s="1035"/>
      <c r="DS39" s="1035"/>
      <c r="DT39" s="1035"/>
      <c r="DU39" s="1035"/>
      <c r="DV39" s="1036"/>
      <c r="DW39" s="1007" t="s">
        <v>121</v>
      </c>
      <c r="DX39" s="1032"/>
      <c r="DY39" s="1032"/>
      <c r="DZ39" s="1032"/>
      <c r="EA39" s="1032"/>
      <c r="EB39" s="1032"/>
      <c r="EC39" s="1033"/>
    </row>
    <row r="40" spans="2:133" ht="11.25" customHeight="1" x14ac:dyDescent="0.2">
      <c r="B40" s="999" t="s">
        <v>331</v>
      </c>
      <c r="C40" s="1000"/>
      <c r="D40" s="1000"/>
      <c r="E40" s="1000"/>
      <c r="F40" s="1000"/>
      <c r="G40" s="1000"/>
      <c r="H40" s="1000"/>
      <c r="I40" s="1000"/>
      <c r="J40" s="1000"/>
      <c r="K40" s="1000"/>
      <c r="L40" s="1000"/>
      <c r="M40" s="1000"/>
      <c r="N40" s="1000"/>
      <c r="O40" s="1000"/>
      <c r="P40" s="1000"/>
      <c r="Q40" s="1001"/>
      <c r="R40" s="1002">
        <v>14876</v>
      </c>
      <c r="S40" s="1003"/>
      <c r="T40" s="1003"/>
      <c r="U40" s="1003"/>
      <c r="V40" s="1003"/>
      <c r="W40" s="1003"/>
      <c r="X40" s="1003"/>
      <c r="Y40" s="1004"/>
      <c r="Z40" s="1005">
        <v>0.2</v>
      </c>
      <c r="AA40" s="1005"/>
      <c r="AB40" s="1005"/>
      <c r="AC40" s="1005"/>
      <c r="AD40" s="1006" t="s">
        <v>121</v>
      </c>
      <c r="AE40" s="1006"/>
      <c r="AF40" s="1006"/>
      <c r="AG40" s="1006"/>
      <c r="AH40" s="1006"/>
      <c r="AI40" s="1006"/>
      <c r="AJ40" s="1006"/>
      <c r="AK40" s="1006"/>
      <c r="AL40" s="1007" t="s">
        <v>121</v>
      </c>
      <c r="AM40" s="1008"/>
      <c r="AN40" s="1008"/>
      <c r="AO40" s="1009"/>
      <c r="AQ40" s="1065" t="s">
        <v>332</v>
      </c>
      <c r="AR40" s="1066"/>
      <c r="AS40" s="1066"/>
      <c r="AT40" s="1066"/>
      <c r="AU40" s="1066"/>
      <c r="AV40" s="1066"/>
      <c r="AW40" s="1066"/>
      <c r="AX40" s="1066"/>
      <c r="AY40" s="1067"/>
      <c r="AZ40" s="1002" t="s">
        <v>121</v>
      </c>
      <c r="BA40" s="1003"/>
      <c r="BB40" s="1003"/>
      <c r="BC40" s="1003"/>
      <c r="BD40" s="1035"/>
      <c r="BE40" s="1035"/>
      <c r="BF40" s="1048"/>
      <c r="BG40" s="1052" t="s">
        <v>333</v>
      </c>
      <c r="BH40" s="1053"/>
      <c r="BI40" s="1053"/>
      <c r="BJ40" s="1053"/>
      <c r="BK40" s="1053"/>
      <c r="BL40" s="205"/>
      <c r="BM40" s="1000" t="s">
        <v>334</v>
      </c>
      <c r="BN40" s="1000"/>
      <c r="BO40" s="1000"/>
      <c r="BP40" s="1000"/>
      <c r="BQ40" s="1000"/>
      <c r="BR40" s="1000"/>
      <c r="BS40" s="1000"/>
      <c r="BT40" s="1000"/>
      <c r="BU40" s="1001"/>
      <c r="BV40" s="1002">
        <v>90</v>
      </c>
      <c r="BW40" s="1003"/>
      <c r="BX40" s="1003"/>
      <c r="BY40" s="1003"/>
      <c r="BZ40" s="1003"/>
      <c r="CA40" s="1003"/>
      <c r="CB40" s="1012"/>
      <c r="CD40" s="999" t="s">
        <v>335</v>
      </c>
      <c r="CE40" s="1000"/>
      <c r="CF40" s="1000"/>
      <c r="CG40" s="1000"/>
      <c r="CH40" s="1000"/>
      <c r="CI40" s="1000"/>
      <c r="CJ40" s="1000"/>
      <c r="CK40" s="1000"/>
      <c r="CL40" s="1000"/>
      <c r="CM40" s="1000"/>
      <c r="CN40" s="1000"/>
      <c r="CO40" s="1000"/>
      <c r="CP40" s="1000"/>
      <c r="CQ40" s="1001"/>
      <c r="CR40" s="1002">
        <v>59753</v>
      </c>
      <c r="CS40" s="1003"/>
      <c r="CT40" s="1003"/>
      <c r="CU40" s="1003"/>
      <c r="CV40" s="1003"/>
      <c r="CW40" s="1003"/>
      <c r="CX40" s="1003"/>
      <c r="CY40" s="1004"/>
      <c r="CZ40" s="1007">
        <v>0.9</v>
      </c>
      <c r="DA40" s="1032"/>
      <c r="DB40" s="1032"/>
      <c r="DC40" s="1037"/>
      <c r="DD40" s="1011">
        <v>9353</v>
      </c>
      <c r="DE40" s="1003"/>
      <c r="DF40" s="1003"/>
      <c r="DG40" s="1003"/>
      <c r="DH40" s="1003"/>
      <c r="DI40" s="1003"/>
      <c r="DJ40" s="1003"/>
      <c r="DK40" s="1004"/>
      <c r="DL40" s="1011" t="s">
        <v>121</v>
      </c>
      <c r="DM40" s="1003"/>
      <c r="DN40" s="1003"/>
      <c r="DO40" s="1003"/>
      <c r="DP40" s="1003"/>
      <c r="DQ40" s="1003"/>
      <c r="DR40" s="1003"/>
      <c r="DS40" s="1003"/>
      <c r="DT40" s="1003"/>
      <c r="DU40" s="1003"/>
      <c r="DV40" s="1004"/>
      <c r="DW40" s="1007" t="s">
        <v>121</v>
      </c>
      <c r="DX40" s="1032"/>
      <c r="DY40" s="1032"/>
      <c r="DZ40" s="1032"/>
      <c r="EA40" s="1032"/>
      <c r="EB40" s="1032"/>
      <c r="EC40" s="1033"/>
    </row>
    <row r="41" spans="2:133" ht="11.25" customHeight="1" x14ac:dyDescent="0.2">
      <c r="B41" s="1023" t="s">
        <v>336</v>
      </c>
      <c r="C41" s="1024"/>
      <c r="D41" s="1024"/>
      <c r="E41" s="1024"/>
      <c r="F41" s="1024"/>
      <c r="G41" s="1024"/>
      <c r="H41" s="1024"/>
      <c r="I41" s="1024"/>
      <c r="J41" s="1024"/>
      <c r="K41" s="1024"/>
      <c r="L41" s="1024"/>
      <c r="M41" s="1024"/>
      <c r="N41" s="1024"/>
      <c r="O41" s="1024"/>
      <c r="P41" s="1024"/>
      <c r="Q41" s="1025"/>
      <c r="R41" s="1074">
        <v>7508130</v>
      </c>
      <c r="S41" s="1075"/>
      <c r="T41" s="1075"/>
      <c r="U41" s="1075"/>
      <c r="V41" s="1075"/>
      <c r="W41" s="1075"/>
      <c r="X41" s="1075"/>
      <c r="Y41" s="1079"/>
      <c r="Z41" s="1080">
        <v>100</v>
      </c>
      <c r="AA41" s="1080"/>
      <c r="AB41" s="1080"/>
      <c r="AC41" s="1080"/>
      <c r="AD41" s="1081">
        <v>4555248</v>
      </c>
      <c r="AE41" s="1081"/>
      <c r="AF41" s="1081"/>
      <c r="AG41" s="1081"/>
      <c r="AH41" s="1081"/>
      <c r="AI41" s="1081"/>
      <c r="AJ41" s="1081"/>
      <c r="AK41" s="1081"/>
      <c r="AL41" s="1082">
        <v>100</v>
      </c>
      <c r="AM41" s="1062"/>
      <c r="AN41" s="1062"/>
      <c r="AO41" s="1083"/>
      <c r="AQ41" s="1065" t="s">
        <v>337</v>
      </c>
      <c r="AR41" s="1066"/>
      <c r="AS41" s="1066"/>
      <c r="AT41" s="1066"/>
      <c r="AU41" s="1066"/>
      <c r="AV41" s="1066"/>
      <c r="AW41" s="1066"/>
      <c r="AX41" s="1066"/>
      <c r="AY41" s="1067"/>
      <c r="AZ41" s="1002">
        <v>81468</v>
      </c>
      <c r="BA41" s="1003"/>
      <c r="BB41" s="1003"/>
      <c r="BC41" s="1003"/>
      <c r="BD41" s="1035"/>
      <c r="BE41" s="1035"/>
      <c r="BF41" s="1048"/>
      <c r="BG41" s="1052"/>
      <c r="BH41" s="1053"/>
      <c r="BI41" s="1053"/>
      <c r="BJ41" s="1053"/>
      <c r="BK41" s="1053"/>
      <c r="BL41" s="205"/>
      <c r="BM41" s="1000" t="s">
        <v>338</v>
      </c>
      <c r="BN41" s="1000"/>
      <c r="BO41" s="1000"/>
      <c r="BP41" s="1000"/>
      <c r="BQ41" s="1000"/>
      <c r="BR41" s="1000"/>
      <c r="BS41" s="1000"/>
      <c r="BT41" s="1000"/>
      <c r="BU41" s="1001"/>
      <c r="BV41" s="1002">
        <v>2</v>
      </c>
      <c r="BW41" s="1003"/>
      <c r="BX41" s="1003"/>
      <c r="BY41" s="1003"/>
      <c r="BZ41" s="1003"/>
      <c r="CA41" s="1003"/>
      <c r="CB41" s="1012"/>
      <c r="CD41" s="999" t="s">
        <v>339</v>
      </c>
      <c r="CE41" s="1000"/>
      <c r="CF41" s="1000"/>
      <c r="CG41" s="1000"/>
      <c r="CH41" s="1000"/>
      <c r="CI41" s="1000"/>
      <c r="CJ41" s="1000"/>
      <c r="CK41" s="1000"/>
      <c r="CL41" s="1000"/>
      <c r="CM41" s="1000"/>
      <c r="CN41" s="1000"/>
      <c r="CO41" s="1000"/>
      <c r="CP41" s="1000"/>
      <c r="CQ41" s="1001"/>
      <c r="CR41" s="1002" t="s">
        <v>121</v>
      </c>
      <c r="CS41" s="1035"/>
      <c r="CT41" s="1035"/>
      <c r="CU41" s="1035"/>
      <c r="CV41" s="1035"/>
      <c r="CW41" s="1035"/>
      <c r="CX41" s="1035"/>
      <c r="CY41" s="1036"/>
      <c r="CZ41" s="1007" t="s">
        <v>121</v>
      </c>
      <c r="DA41" s="1032"/>
      <c r="DB41" s="1032"/>
      <c r="DC41" s="1037"/>
      <c r="DD41" s="1011" t="s">
        <v>121</v>
      </c>
      <c r="DE41" s="1035"/>
      <c r="DF41" s="1035"/>
      <c r="DG41" s="1035"/>
      <c r="DH41" s="1035"/>
      <c r="DI41" s="1035"/>
      <c r="DJ41" s="1035"/>
      <c r="DK41" s="1036"/>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340</v>
      </c>
      <c r="AR42" s="1072"/>
      <c r="AS42" s="1072"/>
      <c r="AT42" s="1072"/>
      <c r="AU42" s="1072"/>
      <c r="AV42" s="1072"/>
      <c r="AW42" s="1072"/>
      <c r="AX42" s="1072"/>
      <c r="AY42" s="1073"/>
      <c r="AZ42" s="1074">
        <v>410134</v>
      </c>
      <c r="BA42" s="1075"/>
      <c r="BB42" s="1075"/>
      <c r="BC42" s="1075"/>
      <c r="BD42" s="1061"/>
      <c r="BE42" s="1061"/>
      <c r="BF42" s="1063"/>
      <c r="BG42" s="1054"/>
      <c r="BH42" s="1055"/>
      <c r="BI42" s="1055"/>
      <c r="BJ42" s="1055"/>
      <c r="BK42" s="1055"/>
      <c r="BL42" s="206"/>
      <c r="BM42" s="1024" t="s">
        <v>341</v>
      </c>
      <c r="BN42" s="1024"/>
      <c r="BO42" s="1024"/>
      <c r="BP42" s="1024"/>
      <c r="BQ42" s="1024"/>
      <c r="BR42" s="1024"/>
      <c r="BS42" s="1024"/>
      <c r="BT42" s="1024"/>
      <c r="BU42" s="1025"/>
      <c r="BV42" s="1074">
        <v>396</v>
      </c>
      <c r="BW42" s="1075"/>
      <c r="BX42" s="1075"/>
      <c r="BY42" s="1075"/>
      <c r="BZ42" s="1075"/>
      <c r="CA42" s="1075"/>
      <c r="CB42" s="1084"/>
      <c r="CD42" s="999" t="s">
        <v>342</v>
      </c>
      <c r="CE42" s="1000"/>
      <c r="CF42" s="1000"/>
      <c r="CG42" s="1000"/>
      <c r="CH42" s="1000"/>
      <c r="CI42" s="1000"/>
      <c r="CJ42" s="1000"/>
      <c r="CK42" s="1000"/>
      <c r="CL42" s="1000"/>
      <c r="CM42" s="1000"/>
      <c r="CN42" s="1000"/>
      <c r="CO42" s="1000"/>
      <c r="CP42" s="1000"/>
      <c r="CQ42" s="1001"/>
      <c r="CR42" s="1002">
        <v>1046833</v>
      </c>
      <c r="CS42" s="1035"/>
      <c r="CT42" s="1035"/>
      <c r="CU42" s="1035"/>
      <c r="CV42" s="1035"/>
      <c r="CW42" s="1035"/>
      <c r="CX42" s="1035"/>
      <c r="CY42" s="1036"/>
      <c r="CZ42" s="1007">
        <v>15.2</v>
      </c>
      <c r="DA42" s="1032"/>
      <c r="DB42" s="1032"/>
      <c r="DC42" s="1037"/>
      <c r="DD42" s="1011">
        <v>214157</v>
      </c>
      <c r="DE42" s="1035"/>
      <c r="DF42" s="1035"/>
      <c r="DG42" s="1035"/>
      <c r="DH42" s="1035"/>
      <c r="DI42" s="1035"/>
      <c r="DJ42" s="1035"/>
      <c r="DK42" s="1036"/>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343</v>
      </c>
      <c r="CD43" s="999" t="s">
        <v>344</v>
      </c>
      <c r="CE43" s="1000"/>
      <c r="CF43" s="1000"/>
      <c r="CG43" s="1000"/>
      <c r="CH43" s="1000"/>
      <c r="CI43" s="1000"/>
      <c r="CJ43" s="1000"/>
      <c r="CK43" s="1000"/>
      <c r="CL43" s="1000"/>
      <c r="CM43" s="1000"/>
      <c r="CN43" s="1000"/>
      <c r="CO43" s="1000"/>
      <c r="CP43" s="1000"/>
      <c r="CQ43" s="1001"/>
      <c r="CR43" s="1002">
        <v>1466</v>
      </c>
      <c r="CS43" s="1035"/>
      <c r="CT43" s="1035"/>
      <c r="CU43" s="1035"/>
      <c r="CV43" s="1035"/>
      <c r="CW43" s="1035"/>
      <c r="CX43" s="1035"/>
      <c r="CY43" s="1036"/>
      <c r="CZ43" s="1007">
        <v>0</v>
      </c>
      <c r="DA43" s="1032"/>
      <c r="DB43" s="1032"/>
      <c r="DC43" s="1037"/>
      <c r="DD43" s="1011">
        <v>1466</v>
      </c>
      <c r="DE43" s="1035"/>
      <c r="DF43" s="1035"/>
      <c r="DG43" s="1035"/>
      <c r="DH43" s="1035"/>
      <c r="DI43" s="1035"/>
      <c r="DJ43" s="1035"/>
      <c r="DK43" s="1036"/>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345</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40" t="s">
        <v>293</v>
      </c>
      <c r="CE44" s="1041"/>
      <c r="CF44" s="999" t="s">
        <v>346</v>
      </c>
      <c r="CG44" s="1000"/>
      <c r="CH44" s="1000"/>
      <c r="CI44" s="1000"/>
      <c r="CJ44" s="1000"/>
      <c r="CK44" s="1000"/>
      <c r="CL44" s="1000"/>
      <c r="CM44" s="1000"/>
      <c r="CN44" s="1000"/>
      <c r="CO44" s="1000"/>
      <c r="CP44" s="1000"/>
      <c r="CQ44" s="1001"/>
      <c r="CR44" s="1002">
        <v>1037364</v>
      </c>
      <c r="CS44" s="1003"/>
      <c r="CT44" s="1003"/>
      <c r="CU44" s="1003"/>
      <c r="CV44" s="1003"/>
      <c r="CW44" s="1003"/>
      <c r="CX44" s="1003"/>
      <c r="CY44" s="1004"/>
      <c r="CZ44" s="1007">
        <v>15</v>
      </c>
      <c r="DA44" s="1008"/>
      <c r="DB44" s="1008"/>
      <c r="DC44" s="1014"/>
      <c r="DD44" s="1011">
        <v>209989</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347</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2"/>
      <c r="CE45" s="1043"/>
      <c r="CF45" s="999" t="s">
        <v>348</v>
      </c>
      <c r="CG45" s="1000"/>
      <c r="CH45" s="1000"/>
      <c r="CI45" s="1000"/>
      <c r="CJ45" s="1000"/>
      <c r="CK45" s="1000"/>
      <c r="CL45" s="1000"/>
      <c r="CM45" s="1000"/>
      <c r="CN45" s="1000"/>
      <c r="CO45" s="1000"/>
      <c r="CP45" s="1000"/>
      <c r="CQ45" s="1001"/>
      <c r="CR45" s="1002">
        <v>284574</v>
      </c>
      <c r="CS45" s="1035"/>
      <c r="CT45" s="1035"/>
      <c r="CU45" s="1035"/>
      <c r="CV45" s="1035"/>
      <c r="CW45" s="1035"/>
      <c r="CX45" s="1035"/>
      <c r="CY45" s="1036"/>
      <c r="CZ45" s="1007">
        <v>4.0999999999999996</v>
      </c>
      <c r="DA45" s="1032"/>
      <c r="DB45" s="1032"/>
      <c r="DC45" s="1037"/>
      <c r="DD45" s="1011">
        <v>34641</v>
      </c>
      <c r="DE45" s="1035"/>
      <c r="DF45" s="1035"/>
      <c r="DG45" s="1035"/>
      <c r="DH45" s="1035"/>
      <c r="DI45" s="1035"/>
      <c r="DJ45" s="1035"/>
      <c r="DK45" s="1036"/>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2"/>
      <c r="CE46" s="1043"/>
      <c r="CF46" s="999" t="s">
        <v>349</v>
      </c>
      <c r="CG46" s="1000"/>
      <c r="CH46" s="1000"/>
      <c r="CI46" s="1000"/>
      <c r="CJ46" s="1000"/>
      <c r="CK46" s="1000"/>
      <c r="CL46" s="1000"/>
      <c r="CM46" s="1000"/>
      <c r="CN46" s="1000"/>
      <c r="CO46" s="1000"/>
      <c r="CP46" s="1000"/>
      <c r="CQ46" s="1001"/>
      <c r="CR46" s="1002">
        <v>748805</v>
      </c>
      <c r="CS46" s="1003"/>
      <c r="CT46" s="1003"/>
      <c r="CU46" s="1003"/>
      <c r="CV46" s="1003"/>
      <c r="CW46" s="1003"/>
      <c r="CX46" s="1003"/>
      <c r="CY46" s="1004"/>
      <c r="CZ46" s="1007">
        <v>10.9</v>
      </c>
      <c r="DA46" s="1008"/>
      <c r="DB46" s="1008"/>
      <c r="DC46" s="1014"/>
      <c r="DD46" s="1011">
        <v>171363</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2"/>
      <c r="CE47" s="1043"/>
      <c r="CF47" s="999" t="s">
        <v>350</v>
      </c>
      <c r="CG47" s="1000"/>
      <c r="CH47" s="1000"/>
      <c r="CI47" s="1000"/>
      <c r="CJ47" s="1000"/>
      <c r="CK47" s="1000"/>
      <c r="CL47" s="1000"/>
      <c r="CM47" s="1000"/>
      <c r="CN47" s="1000"/>
      <c r="CO47" s="1000"/>
      <c r="CP47" s="1000"/>
      <c r="CQ47" s="1001"/>
      <c r="CR47" s="1002">
        <v>9469</v>
      </c>
      <c r="CS47" s="1035"/>
      <c r="CT47" s="1035"/>
      <c r="CU47" s="1035"/>
      <c r="CV47" s="1035"/>
      <c r="CW47" s="1035"/>
      <c r="CX47" s="1035"/>
      <c r="CY47" s="1036"/>
      <c r="CZ47" s="1007">
        <v>0.1</v>
      </c>
      <c r="DA47" s="1032"/>
      <c r="DB47" s="1032"/>
      <c r="DC47" s="1037"/>
      <c r="DD47" s="1011">
        <v>4168</v>
      </c>
      <c r="DE47" s="1035"/>
      <c r="DF47" s="1035"/>
      <c r="DG47" s="1035"/>
      <c r="DH47" s="1035"/>
      <c r="DI47" s="1035"/>
      <c r="DJ47" s="1035"/>
      <c r="DK47" s="1036"/>
      <c r="DL47" s="1085"/>
      <c r="DM47" s="1086"/>
      <c r="DN47" s="1086"/>
      <c r="DO47" s="1086"/>
      <c r="DP47" s="1086"/>
      <c r="DQ47" s="1086"/>
      <c r="DR47" s="1086"/>
      <c r="DS47" s="1086"/>
      <c r="DT47" s="1086"/>
      <c r="DU47" s="1086"/>
      <c r="DV47" s="1087"/>
      <c r="DW47" s="1076"/>
      <c r="DX47" s="1077"/>
      <c r="DY47" s="1077"/>
      <c r="DZ47" s="1077"/>
      <c r="EA47" s="1077"/>
      <c r="EB47" s="1077"/>
      <c r="EC47" s="1078"/>
    </row>
    <row r="48" spans="2:133" ht="11" x14ac:dyDescent="0.2">
      <c r="B48" s="207"/>
      <c r="CD48" s="1044"/>
      <c r="CE48" s="1045"/>
      <c r="CF48" s="999" t="s">
        <v>351</v>
      </c>
      <c r="CG48" s="1000"/>
      <c r="CH48" s="1000"/>
      <c r="CI48" s="1000"/>
      <c r="CJ48" s="1000"/>
      <c r="CK48" s="1000"/>
      <c r="CL48" s="1000"/>
      <c r="CM48" s="1000"/>
      <c r="CN48" s="1000"/>
      <c r="CO48" s="1000"/>
      <c r="CP48" s="1000"/>
      <c r="CQ48" s="1001"/>
      <c r="CR48" s="1002" t="s">
        <v>121</v>
      </c>
      <c r="CS48" s="1003"/>
      <c r="CT48" s="1003"/>
      <c r="CU48" s="1003"/>
      <c r="CV48" s="1003"/>
      <c r="CW48" s="1003"/>
      <c r="CX48" s="1003"/>
      <c r="CY48" s="1004"/>
      <c r="CZ48" s="1007" t="s">
        <v>121</v>
      </c>
      <c r="DA48" s="1008"/>
      <c r="DB48" s="1008"/>
      <c r="DC48" s="1014"/>
      <c r="DD48" s="1011" t="s">
        <v>121</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3" t="s">
        <v>352</v>
      </c>
      <c r="CE49" s="1024"/>
      <c r="CF49" s="1024"/>
      <c r="CG49" s="1024"/>
      <c r="CH49" s="1024"/>
      <c r="CI49" s="1024"/>
      <c r="CJ49" s="1024"/>
      <c r="CK49" s="1024"/>
      <c r="CL49" s="1024"/>
      <c r="CM49" s="1024"/>
      <c r="CN49" s="1024"/>
      <c r="CO49" s="1024"/>
      <c r="CP49" s="1024"/>
      <c r="CQ49" s="1025"/>
      <c r="CR49" s="1074">
        <v>6895912</v>
      </c>
      <c r="CS49" s="1061"/>
      <c r="CT49" s="1061"/>
      <c r="CU49" s="1061"/>
      <c r="CV49" s="1061"/>
      <c r="CW49" s="1061"/>
      <c r="CX49" s="1061"/>
      <c r="CY49" s="1090"/>
      <c r="CZ49" s="1082">
        <v>100</v>
      </c>
      <c r="DA49" s="1091"/>
      <c r="DB49" s="1091"/>
      <c r="DC49" s="1092"/>
      <c r="DD49" s="1093">
        <v>5025182</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0hTuQwEe9Nr78+Oa21Y4J3meVyqnIK0dV41bJajBsHbP5BIT3DqR+eOcQM6pjpOVXtztQgGaLPoW0F8vGvpR0Q==" saltValue="ZsPcbr1N9koUjLZtnyt4+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1" t="s">
        <v>353</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354</v>
      </c>
      <c r="DK2" s="353"/>
      <c r="DL2" s="353"/>
      <c r="DM2" s="353"/>
      <c r="DN2" s="353"/>
      <c r="DO2" s="354"/>
      <c r="DP2" s="210"/>
      <c r="DQ2" s="352" t="s">
        <v>355</v>
      </c>
      <c r="DR2" s="353"/>
      <c r="DS2" s="353"/>
      <c r="DT2" s="353"/>
      <c r="DU2" s="353"/>
      <c r="DV2" s="353"/>
      <c r="DW2" s="353"/>
      <c r="DX2" s="353"/>
      <c r="DY2" s="353"/>
      <c r="DZ2" s="35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355" t="s">
        <v>356</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357</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6"/>
    </row>
    <row r="5" spans="1:131" s="217" customFormat="1" ht="26.25" customHeight="1" x14ac:dyDescent="0.2">
      <c r="A5" s="357" t="s">
        <v>358</v>
      </c>
      <c r="B5" s="358"/>
      <c r="C5" s="358"/>
      <c r="D5" s="358"/>
      <c r="E5" s="358"/>
      <c r="F5" s="358"/>
      <c r="G5" s="358"/>
      <c r="H5" s="358"/>
      <c r="I5" s="358"/>
      <c r="J5" s="358"/>
      <c r="K5" s="358"/>
      <c r="L5" s="358"/>
      <c r="M5" s="358"/>
      <c r="N5" s="358"/>
      <c r="O5" s="358"/>
      <c r="P5" s="359"/>
      <c r="Q5" s="363" t="s">
        <v>359</v>
      </c>
      <c r="R5" s="364"/>
      <c r="S5" s="364"/>
      <c r="T5" s="364"/>
      <c r="U5" s="365"/>
      <c r="V5" s="363" t="s">
        <v>360</v>
      </c>
      <c r="W5" s="364"/>
      <c r="X5" s="364"/>
      <c r="Y5" s="364"/>
      <c r="Z5" s="365"/>
      <c r="AA5" s="363" t="s">
        <v>361</v>
      </c>
      <c r="AB5" s="364"/>
      <c r="AC5" s="364"/>
      <c r="AD5" s="364"/>
      <c r="AE5" s="364"/>
      <c r="AF5" s="369" t="s">
        <v>362</v>
      </c>
      <c r="AG5" s="364"/>
      <c r="AH5" s="364"/>
      <c r="AI5" s="364"/>
      <c r="AJ5" s="370"/>
      <c r="AK5" s="364" t="s">
        <v>363</v>
      </c>
      <c r="AL5" s="364"/>
      <c r="AM5" s="364"/>
      <c r="AN5" s="364"/>
      <c r="AO5" s="365"/>
      <c r="AP5" s="363" t="s">
        <v>364</v>
      </c>
      <c r="AQ5" s="364"/>
      <c r="AR5" s="364"/>
      <c r="AS5" s="364"/>
      <c r="AT5" s="365"/>
      <c r="AU5" s="363" t="s">
        <v>365</v>
      </c>
      <c r="AV5" s="364"/>
      <c r="AW5" s="364"/>
      <c r="AX5" s="364"/>
      <c r="AY5" s="370"/>
      <c r="AZ5" s="214"/>
      <c r="BA5" s="214"/>
      <c r="BB5" s="214"/>
      <c r="BC5" s="214"/>
      <c r="BD5" s="214"/>
      <c r="BE5" s="215"/>
      <c r="BF5" s="215"/>
      <c r="BG5" s="215"/>
      <c r="BH5" s="215"/>
      <c r="BI5" s="215"/>
      <c r="BJ5" s="215"/>
      <c r="BK5" s="215"/>
      <c r="BL5" s="215"/>
      <c r="BM5" s="215"/>
      <c r="BN5" s="215"/>
      <c r="BO5" s="215"/>
      <c r="BP5" s="215"/>
      <c r="BQ5" s="357" t="s">
        <v>366</v>
      </c>
      <c r="BR5" s="358"/>
      <c r="BS5" s="358"/>
      <c r="BT5" s="358"/>
      <c r="BU5" s="358"/>
      <c r="BV5" s="358"/>
      <c r="BW5" s="358"/>
      <c r="BX5" s="358"/>
      <c r="BY5" s="358"/>
      <c r="BZ5" s="358"/>
      <c r="CA5" s="358"/>
      <c r="CB5" s="358"/>
      <c r="CC5" s="358"/>
      <c r="CD5" s="358"/>
      <c r="CE5" s="358"/>
      <c r="CF5" s="358"/>
      <c r="CG5" s="359"/>
      <c r="CH5" s="363" t="s">
        <v>367</v>
      </c>
      <c r="CI5" s="364"/>
      <c r="CJ5" s="364"/>
      <c r="CK5" s="364"/>
      <c r="CL5" s="365"/>
      <c r="CM5" s="363" t="s">
        <v>368</v>
      </c>
      <c r="CN5" s="364"/>
      <c r="CO5" s="364"/>
      <c r="CP5" s="364"/>
      <c r="CQ5" s="365"/>
      <c r="CR5" s="363" t="s">
        <v>369</v>
      </c>
      <c r="CS5" s="364"/>
      <c r="CT5" s="364"/>
      <c r="CU5" s="364"/>
      <c r="CV5" s="365"/>
      <c r="CW5" s="363" t="s">
        <v>370</v>
      </c>
      <c r="CX5" s="364"/>
      <c r="CY5" s="364"/>
      <c r="CZ5" s="364"/>
      <c r="DA5" s="365"/>
      <c r="DB5" s="363" t="s">
        <v>371</v>
      </c>
      <c r="DC5" s="364"/>
      <c r="DD5" s="364"/>
      <c r="DE5" s="364"/>
      <c r="DF5" s="365"/>
      <c r="DG5" s="396" t="s">
        <v>372</v>
      </c>
      <c r="DH5" s="397"/>
      <c r="DI5" s="397"/>
      <c r="DJ5" s="397"/>
      <c r="DK5" s="398"/>
      <c r="DL5" s="396" t="s">
        <v>373</v>
      </c>
      <c r="DM5" s="397"/>
      <c r="DN5" s="397"/>
      <c r="DO5" s="397"/>
      <c r="DP5" s="398"/>
      <c r="DQ5" s="363" t="s">
        <v>374</v>
      </c>
      <c r="DR5" s="364"/>
      <c r="DS5" s="364"/>
      <c r="DT5" s="364"/>
      <c r="DU5" s="365"/>
      <c r="DV5" s="363" t="s">
        <v>365</v>
      </c>
      <c r="DW5" s="364"/>
      <c r="DX5" s="364"/>
      <c r="DY5" s="364"/>
      <c r="DZ5" s="370"/>
      <c r="EA5" s="216"/>
    </row>
    <row r="6" spans="1:131" s="217" customFormat="1" ht="26.25" customHeight="1" thickBot="1" x14ac:dyDescent="0.25">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9"/>
      <c r="DH6" s="400"/>
      <c r="DI6" s="400"/>
      <c r="DJ6" s="400"/>
      <c r="DK6" s="401"/>
      <c r="DL6" s="399"/>
      <c r="DM6" s="400"/>
      <c r="DN6" s="400"/>
      <c r="DO6" s="400"/>
      <c r="DP6" s="401"/>
      <c r="DQ6" s="366"/>
      <c r="DR6" s="367"/>
      <c r="DS6" s="367"/>
      <c r="DT6" s="367"/>
      <c r="DU6" s="368"/>
      <c r="DV6" s="366"/>
      <c r="DW6" s="367"/>
      <c r="DX6" s="367"/>
      <c r="DY6" s="367"/>
      <c r="DZ6" s="372"/>
      <c r="EA6" s="216"/>
    </row>
    <row r="7" spans="1:131" s="217" customFormat="1" ht="26.25" customHeight="1" thickTop="1" x14ac:dyDescent="0.2">
      <c r="A7" s="218">
        <v>1</v>
      </c>
      <c r="B7" s="382" t="s">
        <v>375</v>
      </c>
      <c r="C7" s="383"/>
      <c r="D7" s="383"/>
      <c r="E7" s="383"/>
      <c r="F7" s="383"/>
      <c r="G7" s="383"/>
      <c r="H7" s="383"/>
      <c r="I7" s="383"/>
      <c r="J7" s="383"/>
      <c r="K7" s="383"/>
      <c r="L7" s="383"/>
      <c r="M7" s="383"/>
      <c r="N7" s="383"/>
      <c r="O7" s="383"/>
      <c r="P7" s="384"/>
      <c r="Q7" s="385">
        <v>7510</v>
      </c>
      <c r="R7" s="386"/>
      <c r="S7" s="386"/>
      <c r="T7" s="386"/>
      <c r="U7" s="386"/>
      <c r="V7" s="386">
        <v>6871</v>
      </c>
      <c r="W7" s="386"/>
      <c r="X7" s="386"/>
      <c r="Y7" s="386"/>
      <c r="Z7" s="386"/>
      <c r="AA7" s="386">
        <v>639</v>
      </c>
      <c r="AB7" s="386"/>
      <c r="AC7" s="386"/>
      <c r="AD7" s="386"/>
      <c r="AE7" s="387"/>
      <c r="AF7" s="388">
        <v>493</v>
      </c>
      <c r="AG7" s="389"/>
      <c r="AH7" s="389"/>
      <c r="AI7" s="389"/>
      <c r="AJ7" s="390"/>
      <c r="AK7" s="391">
        <v>1</v>
      </c>
      <c r="AL7" s="392"/>
      <c r="AM7" s="392"/>
      <c r="AN7" s="392"/>
      <c r="AO7" s="392"/>
      <c r="AP7" s="392">
        <v>5768</v>
      </c>
      <c r="AQ7" s="392"/>
      <c r="AR7" s="392"/>
      <c r="AS7" s="392"/>
      <c r="AT7" s="392"/>
      <c r="AU7" s="393"/>
      <c r="AV7" s="393"/>
      <c r="AW7" s="393"/>
      <c r="AX7" s="393"/>
      <c r="AY7" s="394"/>
      <c r="AZ7" s="214"/>
      <c r="BA7" s="214"/>
      <c r="BB7" s="214"/>
      <c r="BC7" s="214"/>
      <c r="BD7" s="214"/>
      <c r="BE7" s="215"/>
      <c r="BF7" s="215"/>
      <c r="BG7" s="215"/>
      <c r="BH7" s="215"/>
      <c r="BI7" s="215"/>
      <c r="BJ7" s="215"/>
      <c r="BK7" s="215"/>
      <c r="BL7" s="215"/>
      <c r="BM7" s="215"/>
      <c r="BN7" s="215"/>
      <c r="BO7" s="215"/>
      <c r="BP7" s="215"/>
      <c r="BQ7" s="218">
        <v>1</v>
      </c>
      <c r="BR7" s="219"/>
      <c r="BS7" s="376" t="s">
        <v>567</v>
      </c>
      <c r="BT7" s="377"/>
      <c r="BU7" s="377"/>
      <c r="BV7" s="377"/>
      <c r="BW7" s="377"/>
      <c r="BX7" s="377"/>
      <c r="BY7" s="377"/>
      <c r="BZ7" s="377"/>
      <c r="CA7" s="377"/>
      <c r="CB7" s="377"/>
      <c r="CC7" s="377"/>
      <c r="CD7" s="377"/>
      <c r="CE7" s="377"/>
      <c r="CF7" s="377"/>
      <c r="CG7" s="395"/>
      <c r="CH7" s="379">
        <v>-7</v>
      </c>
      <c r="CI7" s="380"/>
      <c r="CJ7" s="380"/>
      <c r="CK7" s="380"/>
      <c r="CL7" s="381"/>
      <c r="CM7" s="379">
        <v>52</v>
      </c>
      <c r="CN7" s="380"/>
      <c r="CO7" s="380"/>
      <c r="CP7" s="380"/>
      <c r="CQ7" s="381"/>
      <c r="CR7" s="379">
        <v>30</v>
      </c>
      <c r="CS7" s="380"/>
      <c r="CT7" s="380"/>
      <c r="CU7" s="380"/>
      <c r="CV7" s="381"/>
      <c r="CW7" s="379">
        <v>4</v>
      </c>
      <c r="CX7" s="380"/>
      <c r="CY7" s="380"/>
      <c r="CZ7" s="380"/>
      <c r="DA7" s="381"/>
      <c r="DB7" s="373" t="s">
        <v>569</v>
      </c>
      <c r="DC7" s="374"/>
      <c r="DD7" s="374"/>
      <c r="DE7" s="374"/>
      <c r="DF7" s="375"/>
      <c r="DG7" s="373" t="s">
        <v>569</v>
      </c>
      <c r="DH7" s="374"/>
      <c r="DI7" s="374"/>
      <c r="DJ7" s="374"/>
      <c r="DK7" s="375"/>
      <c r="DL7" s="373" t="s">
        <v>569</v>
      </c>
      <c r="DM7" s="374"/>
      <c r="DN7" s="374"/>
      <c r="DO7" s="374"/>
      <c r="DP7" s="375"/>
      <c r="DQ7" s="373" t="s">
        <v>569</v>
      </c>
      <c r="DR7" s="374"/>
      <c r="DS7" s="374"/>
      <c r="DT7" s="374"/>
      <c r="DU7" s="375"/>
      <c r="DV7" s="376"/>
      <c r="DW7" s="377"/>
      <c r="DX7" s="377"/>
      <c r="DY7" s="377"/>
      <c r="DZ7" s="378"/>
      <c r="EA7" s="216"/>
    </row>
    <row r="8" spans="1:131" s="217" customFormat="1" ht="26.25" customHeight="1" x14ac:dyDescent="0.2">
      <c r="A8" s="220">
        <v>2</v>
      </c>
      <c r="B8" s="410" t="s">
        <v>376</v>
      </c>
      <c r="C8" s="411"/>
      <c r="D8" s="411"/>
      <c r="E8" s="411"/>
      <c r="F8" s="411"/>
      <c r="G8" s="411"/>
      <c r="H8" s="411"/>
      <c r="I8" s="411"/>
      <c r="J8" s="411"/>
      <c r="K8" s="411"/>
      <c r="L8" s="411"/>
      <c r="M8" s="411"/>
      <c r="N8" s="411"/>
      <c r="O8" s="411"/>
      <c r="P8" s="412"/>
      <c r="Q8" s="413">
        <v>0</v>
      </c>
      <c r="R8" s="414"/>
      <c r="S8" s="414"/>
      <c r="T8" s="414"/>
      <c r="U8" s="414"/>
      <c r="V8" s="414">
        <v>29</v>
      </c>
      <c r="W8" s="414"/>
      <c r="X8" s="414"/>
      <c r="Y8" s="414"/>
      <c r="Z8" s="414"/>
      <c r="AA8" s="414">
        <v>-29</v>
      </c>
      <c r="AB8" s="414"/>
      <c r="AC8" s="414"/>
      <c r="AD8" s="414"/>
      <c r="AE8" s="415"/>
      <c r="AF8" s="416">
        <v>-29</v>
      </c>
      <c r="AG8" s="417"/>
      <c r="AH8" s="417"/>
      <c r="AI8" s="417"/>
      <c r="AJ8" s="418"/>
      <c r="AK8" s="402" t="s">
        <v>553</v>
      </c>
      <c r="AL8" s="403"/>
      <c r="AM8" s="403"/>
      <c r="AN8" s="403"/>
      <c r="AO8" s="403"/>
      <c r="AP8" s="403" t="s">
        <v>553</v>
      </c>
      <c r="AQ8" s="403"/>
      <c r="AR8" s="403"/>
      <c r="AS8" s="403"/>
      <c r="AT8" s="403"/>
      <c r="AU8" s="404"/>
      <c r="AV8" s="404"/>
      <c r="AW8" s="404"/>
      <c r="AX8" s="404"/>
      <c r="AY8" s="405"/>
      <c r="AZ8" s="214"/>
      <c r="BA8" s="214"/>
      <c r="BB8" s="214"/>
      <c r="BC8" s="214"/>
      <c r="BD8" s="214"/>
      <c r="BE8" s="215"/>
      <c r="BF8" s="215"/>
      <c r="BG8" s="215"/>
      <c r="BH8" s="215"/>
      <c r="BI8" s="215"/>
      <c r="BJ8" s="215"/>
      <c r="BK8" s="215"/>
      <c r="BL8" s="215"/>
      <c r="BM8" s="215"/>
      <c r="BN8" s="215"/>
      <c r="BO8" s="215"/>
      <c r="BP8" s="215"/>
      <c r="BQ8" s="220">
        <v>2</v>
      </c>
      <c r="BR8" s="221"/>
      <c r="BS8" s="406" t="s">
        <v>568</v>
      </c>
      <c r="BT8" s="407"/>
      <c r="BU8" s="407"/>
      <c r="BV8" s="407"/>
      <c r="BW8" s="407"/>
      <c r="BX8" s="407"/>
      <c r="BY8" s="407"/>
      <c r="BZ8" s="407"/>
      <c r="CA8" s="407"/>
      <c r="CB8" s="407"/>
      <c r="CC8" s="407"/>
      <c r="CD8" s="407"/>
      <c r="CE8" s="407"/>
      <c r="CF8" s="407"/>
      <c r="CG8" s="408"/>
      <c r="CH8" s="373">
        <v>2</v>
      </c>
      <c r="CI8" s="374"/>
      <c r="CJ8" s="374"/>
      <c r="CK8" s="374"/>
      <c r="CL8" s="375"/>
      <c r="CM8" s="373">
        <v>87</v>
      </c>
      <c r="CN8" s="374"/>
      <c r="CO8" s="374"/>
      <c r="CP8" s="374"/>
      <c r="CQ8" s="375"/>
      <c r="CR8" s="373">
        <v>45</v>
      </c>
      <c r="CS8" s="374"/>
      <c r="CT8" s="374"/>
      <c r="CU8" s="374"/>
      <c r="CV8" s="375"/>
      <c r="CW8" s="373" t="s">
        <v>569</v>
      </c>
      <c r="CX8" s="374"/>
      <c r="CY8" s="374"/>
      <c r="CZ8" s="374"/>
      <c r="DA8" s="375"/>
      <c r="DB8" s="373" t="s">
        <v>569</v>
      </c>
      <c r="DC8" s="374"/>
      <c r="DD8" s="374"/>
      <c r="DE8" s="374"/>
      <c r="DF8" s="375"/>
      <c r="DG8" s="373" t="s">
        <v>569</v>
      </c>
      <c r="DH8" s="374"/>
      <c r="DI8" s="374"/>
      <c r="DJ8" s="374"/>
      <c r="DK8" s="375"/>
      <c r="DL8" s="373" t="s">
        <v>569</v>
      </c>
      <c r="DM8" s="374"/>
      <c r="DN8" s="374"/>
      <c r="DO8" s="374"/>
      <c r="DP8" s="375"/>
      <c r="DQ8" s="373" t="s">
        <v>569</v>
      </c>
      <c r="DR8" s="374"/>
      <c r="DS8" s="374"/>
      <c r="DT8" s="374"/>
      <c r="DU8" s="375"/>
      <c r="DV8" s="406"/>
      <c r="DW8" s="407"/>
      <c r="DX8" s="407"/>
      <c r="DY8" s="407"/>
      <c r="DZ8" s="409"/>
      <c r="EA8" s="216"/>
    </row>
    <row r="9" spans="1:131" s="217" customFormat="1" ht="26.25" customHeight="1" x14ac:dyDescent="0.2">
      <c r="A9" s="220">
        <v>3</v>
      </c>
      <c r="B9" s="410" t="s">
        <v>377</v>
      </c>
      <c r="C9" s="411"/>
      <c r="D9" s="411"/>
      <c r="E9" s="411"/>
      <c r="F9" s="411"/>
      <c r="G9" s="411"/>
      <c r="H9" s="411"/>
      <c r="I9" s="411"/>
      <c r="J9" s="411"/>
      <c r="K9" s="411"/>
      <c r="L9" s="411"/>
      <c r="M9" s="411"/>
      <c r="N9" s="411"/>
      <c r="O9" s="411"/>
      <c r="P9" s="412"/>
      <c r="Q9" s="413">
        <v>4</v>
      </c>
      <c r="R9" s="414"/>
      <c r="S9" s="414"/>
      <c r="T9" s="414"/>
      <c r="U9" s="414"/>
      <c r="V9" s="414">
        <v>3</v>
      </c>
      <c r="W9" s="414"/>
      <c r="X9" s="414"/>
      <c r="Y9" s="414"/>
      <c r="Z9" s="414"/>
      <c r="AA9" s="414">
        <v>1</v>
      </c>
      <c r="AB9" s="414"/>
      <c r="AC9" s="414"/>
      <c r="AD9" s="414"/>
      <c r="AE9" s="415"/>
      <c r="AF9" s="416">
        <v>1</v>
      </c>
      <c r="AG9" s="417"/>
      <c r="AH9" s="417"/>
      <c r="AI9" s="417"/>
      <c r="AJ9" s="418"/>
      <c r="AK9" s="402">
        <v>1</v>
      </c>
      <c r="AL9" s="403"/>
      <c r="AM9" s="403"/>
      <c r="AN9" s="403"/>
      <c r="AO9" s="403"/>
      <c r="AP9" s="403" t="s">
        <v>553</v>
      </c>
      <c r="AQ9" s="403"/>
      <c r="AR9" s="403"/>
      <c r="AS9" s="403"/>
      <c r="AT9" s="403"/>
      <c r="AU9" s="404"/>
      <c r="AV9" s="404"/>
      <c r="AW9" s="404"/>
      <c r="AX9" s="404"/>
      <c r="AY9" s="405"/>
      <c r="AZ9" s="214"/>
      <c r="BA9" s="214"/>
      <c r="BB9" s="214"/>
      <c r="BC9" s="214"/>
      <c r="BD9" s="214"/>
      <c r="BE9" s="215"/>
      <c r="BF9" s="215"/>
      <c r="BG9" s="215"/>
      <c r="BH9" s="215"/>
      <c r="BI9" s="215"/>
      <c r="BJ9" s="215"/>
      <c r="BK9" s="215"/>
      <c r="BL9" s="215"/>
      <c r="BM9" s="215"/>
      <c r="BN9" s="215"/>
      <c r="BO9" s="215"/>
      <c r="BP9" s="215"/>
      <c r="BQ9" s="220">
        <v>3</v>
      </c>
      <c r="BR9" s="221"/>
      <c r="BS9" s="406"/>
      <c r="BT9" s="407"/>
      <c r="BU9" s="407"/>
      <c r="BV9" s="407"/>
      <c r="BW9" s="407"/>
      <c r="BX9" s="407"/>
      <c r="BY9" s="407"/>
      <c r="BZ9" s="407"/>
      <c r="CA9" s="407"/>
      <c r="CB9" s="407"/>
      <c r="CC9" s="407"/>
      <c r="CD9" s="407"/>
      <c r="CE9" s="407"/>
      <c r="CF9" s="407"/>
      <c r="CG9" s="408"/>
      <c r="CH9" s="373"/>
      <c r="CI9" s="374"/>
      <c r="CJ9" s="374"/>
      <c r="CK9" s="374"/>
      <c r="CL9" s="375"/>
      <c r="CM9" s="373"/>
      <c r="CN9" s="374"/>
      <c r="CO9" s="374"/>
      <c r="CP9" s="374"/>
      <c r="CQ9" s="375"/>
      <c r="CR9" s="373"/>
      <c r="CS9" s="374"/>
      <c r="CT9" s="374"/>
      <c r="CU9" s="374"/>
      <c r="CV9" s="375"/>
      <c r="CW9" s="373"/>
      <c r="CX9" s="374"/>
      <c r="CY9" s="374"/>
      <c r="CZ9" s="374"/>
      <c r="DA9" s="375"/>
      <c r="DB9" s="373"/>
      <c r="DC9" s="374"/>
      <c r="DD9" s="374"/>
      <c r="DE9" s="374"/>
      <c r="DF9" s="375"/>
      <c r="DG9" s="373"/>
      <c r="DH9" s="374"/>
      <c r="DI9" s="374"/>
      <c r="DJ9" s="374"/>
      <c r="DK9" s="375"/>
      <c r="DL9" s="373"/>
      <c r="DM9" s="374"/>
      <c r="DN9" s="374"/>
      <c r="DO9" s="374"/>
      <c r="DP9" s="375"/>
      <c r="DQ9" s="373"/>
      <c r="DR9" s="374"/>
      <c r="DS9" s="374"/>
      <c r="DT9" s="374"/>
      <c r="DU9" s="375"/>
      <c r="DV9" s="406"/>
      <c r="DW9" s="407"/>
      <c r="DX9" s="407"/>
      <c r="DY9" s="407"/>
      <c r="DZ9" s="409"/>
      <c r="EA9" s="216"/>
    </row>
    <row r="10" spans="1:131" s="217" customFormat="1" ht="26.25" customHeight="1" x14ac:dyDescent="0.2">
      <c r="A10" s="220">
        <v>4</v>
      </c>
      <c r="B10" s="410" t="s">
        <v>378</v>
      </c>
      <c r="C10" s="411"/>
      <c r="D10" s="411"/>
      <c r="E10" s="411"/>
      <c r="F10" s="411"/>
      <c r="G10" s="411"/>
      <c r="H10" s="411"/>
      <c r="I10" s="411"/>
      <c r="J10" s="411"/>
      <c r="K10" s="411"/>
      <c r="L10" s="411"/>
      <c r="M10" s="411"/>
      <c r="N10" s="411"/>
      <c r="O10" s="411"/>
      <c r="P10" s="412"/>
      <c r="Q10" s="413">
        <v>19</v>
      </c>
      <c r="R10" s="414"/>
      <c r="S10" s="414"/>
      <c r="T10" s="414"/>
      <c r="U10" s="414"/>
      <c r="V10" s="414">
        <v>18</v>
      </c>
      <c r="W10" s="414"/>
      <c r="X10" s="414"/>
      <c r="Y10" s="414"/>
      <c r="Z10" s="414"/>
      <c r="AA10" s="414">
        <v>1</v>
      </c>
      <c r="AB10" s="414"/>
      <c r="AC10" s="414"/>
      <c r="AD10" s="414"/>
      <c r="AE10" s="415"/>
      <c r="AF10" s="416">
        <v>1</v>
      </c>
      <c r="AG10" s="417"/>
      <c r="AH10" s="417"/>
      <c r="AI10" s="417"/>
      <c r="AJ10" s="418"/>
      <c r="AK10" s="402">
        <v>11</v>
      </c>
      <c r="AL10" s="403"/>
      <c r="AM10" s="403"/>
      <c r="AN10" s="403"/>
      <c r="AO10" s="403"/>
      <c r="AP10" s="403" t="s">
        <v>553</v>
      </c>
      <c r="AQ10" s="403"/>
      <c r="AR10" s="403"/>
      <c r="AS10" s="403"/>
      <c r="AT10" s="403"/>
      <c r="AU10" s="404"/>
      <c r="AV10" s="404"/>
      <c r="AW10" s="404"/>
      <c r="AX10" s="404"/>
      <c r="AY10" s="405"/>
      <c r="AZ10" s="214"/>
      <c r="BA10" s="214"/>
      <c r="BB10" s="214"/>
      <c r="BC10" s="214"/>
      <c r="BD10" s="214"/>
      <c r="BE10" s="215"/>
      <c r="BF10" s="215"/>
      <c r="BG10" s="215"/>
      <c r="BH10" s="215"/>
      <c r="BI10" s="215"/>
      <c r="BJ10" s="215"/>
      <c r="BK10" s="215"/>
      <c r="BL10" s="215"/>
      <c r="BM10" s="215"/>
      <c r="BN10" s="215"/>
      <c r="BO10" s="215"/>
      <c r="BP10" s="215"/>
      <c r="BQ10" s="220">
        <v>4</v>
      </c>
      <c r="BR10" s="221"/>
      <c r="BS10" s="406"/>
      <c r="BT10" s="407"/>
      <c r="BU10" s="407"/>
      <c r="BV10" s="407"/>
      <c r="BW10" s="407"/>
      <c r="BX10" s="407"/>
      <c r="BY10" s="407"/>
      <c r="BZ10" s="407"/>
      <c r="CA10" s="407"/>
      <c r="CB10" s="407"/>
      <c r="CC10" s="407"/>
      <c r="CD10" s="407"/>
      <c r="CE10" s="407"/>
      <c r="CF10" s="407"/>
      <c r="CG10" s="408"/>
      <c r="CH10" s="373"/>
      <c r="CI10" s="374"/>
      <c r="CJ10" s="374"/>
      <c r="CK10" s="374"/>
      <c r="CL10" s="375"/>
      <c r="CM10" s="373"/>
      <c r="CN10" s="374"/>
      <c r="CO10" s="374"/>
      <c r="CP10" s="374"/>
      <c r="CQ10" s="375"/>
      <c r="CR10" s="373"/>
      <c r="CS10" s="374"/>
      <c r="CT10" s="374"/>
      <c r="CU10" s="374"/>
      <c r="CV10" s="375"/>
      <c r="CW10" s="373"/>
      <c r="CX10" s="374"/>
      <c r="CY10" s="374"/>
      <c r="CZ10" s="374"/>
      <c r="DA10" s="375"/>
      <c r="DB10" s="373"/>
      <c r="DC10" s="374"/>
      <c r="DD10" s="374"/>
      <c r="DE10" s="374"/>
      <c r="DF10" s="375"/>
      <c r="DG10" s="373"/>
      <c r="DH10" s="374"/>
      <c r="DI10" s="374"/>
      <c r="DJ10" s="374"/>
      <c r="DK10" s="375"/>
      <c r="DL10" s="373"/>
      <c r="DM10" s="374"/>
      <c r="DN10" s="374"/>
      <c r="DO10" s="374"/>
      <c r="DP10" s="375"/>
      <c r="DQ10" s="373"/>
      <c r="DR10" s="374"/>
      <c r="DS10" s="374"/>
      <c r="DT10" s="374"/>
      <c r="DU10" s="375"/>
      <c r="DV10" s="406"/>
      <c r="DW10" s="407"/>
      <c r="DX10" s="407"/>
      <c r="DY10" s="407"/>
      <c r="DZ10" s="409"/>
      <c r="EA10" s="216"/>
    </row>
    <row r="11" spans="1:131" s="217" customFormat="1" ht="26.25" customHeight="1" x14ac:dyDescent="0.2">
      <c r="A11" s="220">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402"/>
      <c r="AL11" s="403"/>
      <c r="AM11" s="403"/>
      <c r="AN11" s="403"/>
      <c r="AO11" s="403"/>
      <c r="AP11" s="403"/>
      <c r="AQ11" s="403"/>
      <c r="AR11" s="403"/>
      <c r="AS11" s="403"/>
      <c r="AT11" s="403"/>
      <c r="AU11" s="404"/>
      <c r="AV11" s="404"/>
      <c r="AW11" s="404"/>
      <c r="AX11" s="404"/>
      <c r="AY11" s="405"/>
      <c r="AZ11" s="214"/>
      <c r="BA11" s="214"/>
      <c r="BB11" s="214"/>
      <c r="BC11" s="214"/>
      <c r="BD11" s="214"/>
      <c r="BE11" s="215"/>
      <c r="BF11" s="215"/>
      <c r="BG11" s="215"/>
      <c r="BH11" s="215"/>
      <c r="BI11" s="215"/>
      <c r="BJ11" s="215"/>
      <c r="BK11" s="215"/>
      <c r="BL11" s="215"/>
      <c r="BM11" s="215"/>
      <c r="BN11" s="215"/>
      <c r="BO11" s="215"/>
      <c r="BP11" s="215"/>
      <c r="BQ11" s="220">
        <v>5</v>
      </c>
      <c r="BR11" s="221"/>
      <c r="BS11" s="406"/>
      <c r="BT11" s="407"/>
      <c r="BU11" s="407"/>
      <c r="BV11" s="407"/>
      <c r="BW11" s="407"/>
      <c r="BX11" s="407"/>
      <c r="BY11" s="407"/>
      <c r="BZ11" s="407"/>
      <c r="CA11" s="407"/>
      <c r="CB11" s="407"/>
      <c r="CC11" s="407"/>
      <c r="CD11" s="407"/>
      <c r="CE11" s="407"/>
      <c r="CF11" s="407"/>
      <c r="CG11" s="408"/>
      <c r="CH11" s="373"/>
      <c r="CI11" s="374"/>
      <c r="CJ11" s="374"/>
      <c r="CK11" s="374"/>
      <c r="CL11" s="375"/>
      <c r="CM11" s="373"/>
      <c r="CN11" s="374"/>
      <c r="CO11" s="374"/>
      <c r="CP11" s="374"/>
      <c r="CQ11" s="375"/>
      <c r="CR11" s="373"/>
      <c r="CS11" s="374"/>
      <c r="CT11" s="374"/>
      <c r="CU11" s="374"/>
      <c r="CV11" s="375"/>
      <c r="CW11" s="373"/>
      <c r="CX11" s="374"/>
      <c r="CY11" s="374"/>
      <c r="CZ11" s="374"/>
      <c r="DA11" s="375"/>
      <c r="DB11" s="373"/>
      <c r="DC11" s="374"/>
      <c r="DD11" s="374"/>
      <c r="DE11" s="374"/>
      <c r="DF11" s="375"/>
      <c r="DG11" s="373"/>
      <c r="DH11" s="374"/>
      <c r="DI11" s="374"/>
      <c r="DJ11" s="374"/>
      <c r="DK11" s="375"/>
      <c r="DL11" s="373"/>
      <c r="DM11" s="374"/>
      <c r="DN11" s="374"/>
      <c r="DO11" s="374"/>
      <c r="DP11" s="375"/>
      <c r="DQ11" s="373"/>
      <c r="DR11" s="374"/>
      <c r="DS11" s="374"/>
      <c r="DT11" s="374"/>
      <c r="DU11" s="375"/>
      <c r="DV11" s="406"/>
      <c r="DW11" s="407"/>
      <c r="DX11" s="407"/>
      <c r="DY11" s="407"/>
      <c r="DZ11" s="409"/>
      <c r="EA11" s="216"/>
    </row>
    <row r="12" spans="1:131" s="217" customFormat="1" ht="26.25" customHeight="1" x14ac:dyDescent="0.2">
      <c r="A12" s="220">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402"/>
      <c r="AL12" s="403"/>
      <c r="AM12" s="403"/>
      <c r="AN12" s="403"/>
      <c r="AO12" s="403"/>
      <c r="AP12" s="403"/>
      <c r="AQ12" s="403"/>
      <c r="AR12" s="403"/>
      <c r="AS12" s="403"/>
      <c r="AT12" s="403"/>
      <c r="AU12" s="404"/>
      <c r="AV12" s="404"/>
      <c r="AW12" s="404"/>
      <c r="AX12" s="404"/>
      <c r="AY12" s="405"/>
      <c r="AZ12" s="214"/>
      <c r="BA12" s="214"/>
      <c r="BB12" s="214"/>
      <c r="BC12" s="214"/>
      <c r="BD12" s="214"/>
      <c r="BE12" s="215"/>
      <c r="BF12" s="215"/>
      <c r="BG12" s="215"/>
      <c r="BH12" s="215"/>
      <c r="BI12" s="215"/>
      <c r="BJ12" s="215"/>
      <c r="BK12" s="215"/>
      <c r="BL12" s="215"/>
      <c r="BM12" s="215"/>
      <c r="BN12" s="215"/>
      <c r="BO12" s="215"/>
      <c r="BP12" s="215"/>
      <c r="BQ12" s="220">
        <v>6</v>
      </c>
      <c r="BR12" s="221"/>
      <c r="BS12" s="406"/>
      <c r="BT12" s="407"/>
      <c r="BU12" s="407"/>
      <c r="BV12" s="407"/>
      <c r="BW12" s="407"/>
      <c r="BX12" s="407"/>
      <c r="BY12" s="407"/>
      <c r="BZ12" s="407"/>
      <c r="CA12" s="407"/>
      <c r="CB12" s="407"/>
      <c r="CC12" s="407"/>
      <c r="CD12" s="407"/>
      <c r="CE12" s="407"/>
      <c r="CF12" s="407"/>
      <c r="CG12" s="408"/>
      <c r="CH12" s="373"/>
      <c r="CI12" s="374"/>
      <c r="CJ12" s="374"/>
      <c r="CK12" s="374"/>
      <c r="CL12" s="375"/>
      <c r="CM12" s="373"/>
      <c r="CN12" s="374"/>
      <c r="CO12" s="374"/>
      <c r="CP12" s="374"/>
      <c r="CQ12" s="375"/>
      <c r="CR12" s="373"/>
      <c r="CS12" s="374"/>
      <c r="CT12" s="374"/>
      <c r="CU12" s="374"/>
      <c r="CV12" s="375"/>
      <c r="CW12" s="373"/>
      <c r="CX12" s="374"/>
      <c r="CY12" s="374"/>
      <c r="CZ12" s="374"/>
      <c r="DA12" s="375"/>
      <c r="DB12" s="373"/>
      <c r="DC12" s="374"/>
      <c r="DD12" s="374"/>
      <c r="DE12" s="374"/>
      <c r="DF12" s="375"/>
      <c r="DG12" s="373"/>
      <c r="DH12" s="374"/>
      <c r="DI12" s="374"/>
      <c r="DJ12" s="374"/>
      <c r="DK12" s="375"/>
      <c r="DL12" s="373"/>
      <c r="DM12" s="374"/>
      <c r="DN12" s="374"/>
      <c r="DO12" s="374"/>
      <c r="DP12" s="375"/>
      <c r="DQ12" s="373"/>
      <c r="DR12" s="374"/>
      <c r="DS12" s="374"/>
      <c r="DT12" s="374"/>
      <c r="DU12" s="375"/>
      <c r="DV12" s="406"/>
      <c r="DW12" s="407"/>
      <c r="DX12" s="407"/>
      <c r="DY12" s="407"/>
      <c r="DZ12" s="409"/>
      <c r="EA12" s="216"/>
    </row>
    <row r="13" spans="1:131" s="217" customFormat="1" ht="26.25" customHeight="1" x14ac:dyDescent="0.2">
      <c r="A13" s="220">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402"/>
      <c r="AL13" s="403"/>
      <c r="AM13" s="403"/>
      <c r="AN13" s="403"/>
      <c r="AO13" s="403"/>
      <c r="AP13" s="403"/>
      <c r="AQ13" s="403"/>
      <c r="AR13" s="403"/>
      <c r="AS13" s="403"/>
      <c r="AT13" s="403"/>
      <c r="AU13" s="404"/>
      <c r="AV13" s="404"/>
      <c r="AW13" s="404"/>
      <c r="AX13" s="404"/>
      <c r="AY13" s="405"/>
      <c r="AZ13" s="214"/>
      <c r="BA13" s="214"/>
      <c r="BB13" s="214"/>
      <c r="BC13" s="214"/>
      <c r="BD13" s="214"/>
      <c r="BE13" s="215"/>
      <c r="BF13" s="215"/>
      <c r="BG13" s="215"/>
      <c r="BH13" s="215"/>
      <c r="BI13" s="215"/>
      <c r="BJ13" s="215"/>
      <c r="BK13" s="215"/>
      <c r="BL13" s="215"/>
      <c r="BM13" s="215"/>
      <c r="BN13" s="215"/>
      <c r="BO13" s="215"/>
      <c r="BP13" s="215"/>
      <c r="BQ13" s="220">
        <v>7</v>
      </c>
      <c r="BR13" s="221"/>
      <c r="BS13" s="406"/>
      <c r="BT13" s="407"/>
      <c r="BU13" s="407"/>
      <c r="BV13" s="407"/>
      <c r="BW13" s="407"/>
      <c r="BX13" s="407"/>
      <c r="BY13" s="407"/>
      <c r="BZ13" s="407"/>
      <c r="CA13" s="407"/>
      <c r="CB13" s="407"/>
      <c r="CC13" s="407"/>
      <c r="CD13" s="407"/>
      <c r="CE13" s="407"/>
      <c r="CF13" s="407"/>
      <c r="CG13" s="408"/>
      <c r="CH13" s="373"/>
      <c r="CI13" s="374"/>
      <c r="CJ13" s="374"/>
      <c r="CK13" s="374"/>
      <c r="CL13" s="375"/>
      <c r="CM13" s="373"/>
      <c r="CN13" s="374"/>
      <c r="CO13" s="374"/>
      <c r="CP13" s="374"/>
      <c r="CQ13" s="375"/>
      <c r="CR13" s="373"/>
      <c r="CS13" s="374"/>
      <c r="CT13" s="374"/>
      <c r="CU13" s="374"/>
      <c r="CV13" s="375"/>
      <c r="CW13" s="373"/>
      <c r="CX13" s="374"/>
      <c r="CY13" s="374"/>
      <c r="CZ13" s="374"/>
      <c r="DA13" s="375"/>
      <c r="DB13" s="373"/>
      <c r="DC13" s="374"/>
      <c r="DD13" s="374"/>
      <c r="DE13" s="374"/>
      <c r="DF13" s="375"/>
      <c r="DG13" s="373"/>
      <c r="DH13" s="374"/>
      <c r="DI13" s="374"/>
      <c r="DJ13" s="374"/>
      <c r="DK13" s="375"/>
      <c r="DL13" s="373"/>
      <c r="DM13" s="374"/>
      <c r="DN13" s="374"/>
      <c r="DO13" s="374"/>
      <c r="DP13" s="375"/>
      <c r="DQ13" s="373"/>
      <c r="DR13" s="374"/>
      <c r="DS13" s="374"/>
      <c r="DT13" s="374"/>
      <c r="DU13" s="375"/>
      <c r="DV13" s="406"/>
      <c r="DW13" s="407"/>
      <c r="DX13" s="407"/>
      <c r="DY13" s="407"/>
      <c r="DZ13" s="409"/>
      <c r="EA13" s="216"/>
    </row>
    <row r="14" spans="1:131" s="217" customFormat="1" ht="26.25" customHeight="1" x14ac:dyDescent="0.2">
      <c r="A14" s="220">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402"/>
      <c r="AL14" s="403"/>
      <c r="AM14" s="403"/>
      <c r="AN14" s="403"/>
      <c r="AO14" s="403"/>
      <c r="AP14" s="403"/>
      <c r="AQ14" s="403"/>
      <c r="AR14" s="403"/>
      <c r="AS14" s="403"/>
      <c r="AT14" s="403"/>
      <c r="AU14" s="404"/>
      <c r="AV14" s="404"/>
      <c r="AW14" s="404"/>
      <c r="AX14" s="404"/>
      <c r="AY14" s="405"/>
      <c r="AZ14" s="214"/>
      <c r="BA14" s="214"/>
      <c r="BB14" s="214"/>
      <c r="BC14" s="214"/>
      <c r="BD14" s="214"/>
      <c r="BE14" s="215"/>
      <c r="BF14" s="215"/>
      <c r="BG14" s="215"/>
      <c r="BH14" s="215"/>
      <c r="BI14" s="215"/>
      <c r="BJ14" s="215"/>
      <c r="BK14" s="215"/>
      <c r="BL14" s="215"/>
      <c r="BM14" s="215"/>
      <c r="BN14" s="215"/>
      <c r="BO14" s="215"/>
      <c r="BP14" s="215"/>
      <c r="BQ14" s="220">
        <v>8</v>
      </c>
      <c r="BR14" s="221"/>
      <c r="BS14" s="406"/>
      <c r="BT14" s="407"/>
      <c r="BU14" s="407"/>
      <c r="BV14" s="407"/>
      <c r="BW14" s="407"/>
      <c r="BX14" s="407"/>
      <c r="BY14" s="407"/>
      <c r="BZ14" s="407"/>
      <c r="CA14" s="407"/>
      <c r="CB14" s="407"/>
      <c r="CC14" s="407"/>
      <c r="CD14" s="407"/>
      <c r="CE14" s="407"/>
      <c r="CF14" s="407"/>
      <c r="CG14" s="408"/>
      <c r="CH14" s="373"/>
      <c r="CI14" s="374"/>
      <c r="CJ14" s="374"/>
      <c r="CK14" s="374"/>
      <c r="CL14" s="375"/>
      <c r="CM14" s="373"/>
      <c r="CN14" s="374"/>
      <c r="CO14" s="374"/>
      <c r="CP14" s="374"/>
      <c r="CQ14" s="375"/>
      <c r="CR14" s="373"/>
      <c r="CS14" s="374"/>
      <c r="CT14" s="374"/>
      <c r="CU14" s="374"/>
      <c r="CV14" s="375"/>
      <c r="CW14" s="373"/>
      <c r="CX14" s="374"/>
      <c r="CY14" s="374"/>
      <c r="CZ14" s="374"/>
      <c r="DA14" s="375"/>
      <c r="DB14" s="373"/>
      <c r="DC14" s="374"/>
      <c r="DD14" s="374"/>
      <c r="DE14" s="374"/>
      <c r="DF14" s="375"/>
      <c r="DG14" s="373"/>
      <c r="DH14" s="374"/>
      <c r="DI14" s="374"/>
      <c r="DJ14" s="374"/>
      <c r="DK14" s="375"/>
      <c r="DL14" s="373"/>
      <c r="DM14" s="374"/>
      <c r="DN14" s="374"/>
      <c r="DO14" s="374"/>
      <c r="DP14" s="375"/>
      <c r="DQ14" s="373"/>
      <c r="DR14" s="374"/>
      <c r="DS14" s="374"/>
      <c r="DT14" s="374"/>
      <c r="DU14" s="375"/>
      <c r="DV14" s="406"/>
      <c r="DW14" s="407"/>
      <c r="DX14" s="407"/>
      <c r="DY14" s="407"/>
      <c r="DZ14" s="409"/>
      <c r="EA14" s="216"/>
    </row>
    <row r="15" spans="1:131" s="217" customFormat="1" ht="26.25" customHeight="1" x14ac:dyDescent="0.2">
      <c r="A15" s="220">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402"/>
      <c r="AL15" s="403"/>
      <c r="AM15" s="403"/>
      <c r="AN15" s="403"/>
      <c r="AO15" s="403"/>
      <c r="AP15" s="403"/>
      <c r="AQ15" s="403"/>
      <c r="AR15" s="403"/>
      <c r="AS15" s="403"/>
      <c r="AT15" s="403"/>
      <c r="AU15" s="404"/>
      <c r="AV15" s="404"/>
      <c r="AW15" s="404"/>
      <c r="AX15" s="404"/>
      <c r="AY15" s="405"/>
      <c r="AZ15" s="214"/>
      <c r="BA15" s="214"/>
      <c r="BB15" s="214"/>
      <c r="BC15" s="214"/>
      <c r="BD15" s="214"/>
      <c r="BE15" s="215"/>
      <c r="BF15" s="215"/>
      <c r="BG15" s="215"/>
      <c r="BH15" s="215"/>
      <c r="BI15" s="215"/>
      <c r="BJ15" s="215"/>
      <c r="BK15" s="215"/>
      <c r="BL15" s="215"/>
      <c r="BM15" s="215"/>
      <c r="BN15" s="215"/>
      <c r="BO15" s="215"/>
      <c r="BP15" s="215"/>
      <c r="BQ15" s="220">
        <v>9</v>
      </c>
      <c r="BR15" s="221"/>
      <c r="BS15" s="406"/>
      <c r="BT15" s="407"/>
      <c r="BU15" s="407"/>
      <c r="BV15" s="407"/>
      <c r="BW15" s="407"/>
      <c r="BX15" s="407"/>
      <c r="BY15" s="407"/>
      <c r="BZ15" s="407"/>
      <c r="CA15" s="407"/>
      <c r="CB15" s="407"/>
      <c r="CC15" s="407"/>
      <c r="CD15" s="407"/>
      <c r="CE15" s="407"/>
      <c r="CF15" s="407"/>
      <c r="CG15" s="408"/>
      <c r="CH15" s="373"/>
      <c r="CI15" s="374"/>
      <c r="CJ15" s="374"/>
      <c r="CK15" s="374"/>
      <c r="CL15" s="375"/>
      <c r="CM15" s="373"/>
      <c r="CN15" s="374"/>
      <c r="CO15" s="374"/>
      <c r="CP15" s="374"/>
      <c r="CQ15" s="375"/>
      <c r="CR15" s="373"/>
      <c r="CS15" s="374"/>
      <c r="CT15" s="374"/>
      <c r="CU15" s="374"/>
      <c r="CV15" s="375"/>
      <c r="CW15" s="373"/>
      <c r="CX15" s="374"/>
      <c r="CY15" s="374"/>
      <c r="CZ15" s="374"/>
      <c r="DA15" s="375"/>
      <c r="DB15" s="373"/>
      <c r="DC15" s="374"/>
      <c r="DD15" s="374"/>
      <c r="DE15" s="374"/>
      <c r="DF15" s="375"/>
      <c r="DG15" s="373"/>
      <c r="DH15" s="374"/>
      <c r="DI15" s="374"/>
      <c r="DJ15" s="374"/>
      <c r="DK15" s="375"/>
      <c r="DL15" s="373"/>
      <c r="DM15" s="374"/>
      <c r="DN15" s="374"/>
      <c r="DO15" s="374"/>
      <c r="DP15" s="375"/>
      <c r="DQ15" s="373"/>
      <c r="DR15" s="374"/>
      <c r="DS15" s="374"/>
      <c r="DT15" s="374"/>
      <c r="DU15" s="375"/>
      <c r="DV15" s="406"/>
      <c r="DW15" s="407"/>
      <c r="DX15" s="407"/>
      <c r="DY15" s="407"/>
      <c r="DZ15" s="409"/>
      <c r="EA15" s="216"/>
    </row>
    <row r="16" spans="1:131" s="217" customFormat="1" ht="26.25" customHeight="1" x14ac:dyDescent="0.2">
      <c r="A16" s="220">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402"/>
      <c r="AL16" s="403"/>
      <c r="AM16" s="403"/>
      <c r="AN16" s="403"/>
      <c r="AO16" s="403"/>
      <c r="AP16" s="403"/>
      <c r="AQ16" s="403"/>
      <c r="AR16" s="403"/>
      <c r="AS16" s="403"/>
      <c r="AT16" s="403"/>
      <c r="AU16" s="404"/>
      <c r="AV16" s="404"/>
      <c r="AW16" s="404"/>
      <c r="AX16" s="404"/>
      <c r="AY16" s="405"/>
      <c r="AZ16" s="214"/>
      <c r="BA16" s="214"/>
      <c r="BB16" s="214"/>
      <c r="BC16" s="214"/>
      <c r="BD16" s="214"/>
      <c r="BE16" s="215"/>
      <c r="BF16" s="215"/>
      <c r="BG16" s="215"/>
      <c r="BH16" s="215"/>
      <c r="BI16" s="215"/>
      <c r="BJ16" s="215"/>
      <c r="BK16" s="215"/>
      <c r="BL16" s="215"/>
      <c r="BM16" s="215"/>
      <c r="BN16" s="215"/>
      <c r="BO16" s="215"/>
      <c r="BP16" s="215"/>
      <c r="BQ16" s="220">
        <v>10</v>
      </c>
      <c r="BR16" s="221"/>
      <c r="BS16" s="406"/>
      <c r="BT16" s="407"/>
      <c r="BU16" s="407"/>
      <c r="BV16" s="407"/>
      <c r="BW16" s="407"/>
      <c r="BX16" s="407"/>
      <c r="BY16" s="407"/>
      <c r="BZ16" s="407"/>
      <c r="CA16" s="407"/>
      <c r="CB16" s="407"/>
      <c r="CC16" s="407"/>
      <c r="CD16" s="407"/>
      <c r="CE16" s="407"/>
      <c r="CF16" s="407"/>
      <c r="CG16" s="408"/>
      <c r="CH16" s="373"/>
      <c r="CI16" s="374"/>
      <c r="CJ16" s="374"/>
      <c r="CK16" s="374"/>
      <c r="CL16" s="375"/>
      <c r="CM16" s="373"/>
      <c r="CN16" s="374"/>
      <c r="CO16" s="374"/>
      <c r="CP16" s="374"/>
      <c r="CQ16" s="375"/>
      <c r="CR16" s="373"/>
      <c r="CS16" s="374"/>
      <c r="CT16" s="374"/>
      <c r="CU16" s="374"/>
      <c r="CV16" s="375"/>
      <c r="CW16" s="373"/>
      <c r="CX16" s="374"/>
      <c r="CY16" s="374"/>
      <c r="CZ16" s="374"/>
      <c r="DA16" s="375"/>
      <c r="DB16" s="373"/>
      <c r="DC16" s="374"/>
      <c r="DD16" s="374"/>
      <c r="DE16" s="374"/>
      <c r="DF16" s="375"/>
      <c r="DG16" s="373"/>
      <c r="DH16" s="374"/>
      <c r="DI16" s="374"/>
      <c r="DJ16" s="374"/>
      <c r="DK16" s="375"/>
      <c r="DL16" s="373"/>
      <c r="DM16" s="374"/>
      <c r="DN16" s="374"/>
      <c r="DO16" s="374"/>
      <c r="DP16" s="375"/>
      <c r="DQ16" s="373"/>
      <c r="DR16" s="374"/>
      <c r="DS16" s="374"/>
      <c r="DT16" s="374"/>
      <c r="DU16" s="375"/>
      <c r="DV16" s="406"/>
      <c r="DW16" s="407"/>
      <c r="DX16" s="407"/>
      <c r="DY16" s="407"/>
      <c r="DZ16" s="409"/>
      <c r="EA16" s="216"/>
    </row>
    <row r="17" spans="1:131" s="217" customFormat="1" ht="26.25" customHeight="1" x14ac:dyDescent="0.2">
      <c r="A17" s="220">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402"/>
      <c r="AL17" s="403"/>
      <c r="AM17" s="403"/>
      <c r="AN17" s="403"/>
      <c r="AO17" s="403"/>
      <c r="AP17" s="403"/>
      <c r="AQ17" s="403"/>
      <c r="AR17" s="403"/>
      <c r="AS17" s="403"/>
      <c r="AT17" s="403"/>
      <c r="AU17" s="404"/>
      <c r="AV17" s="404"/>
      <c r="AW17" s="404"/>
      <c r="AX17" s="404"/>
      <c r="AY17" s="405"/>
      <c r="AZ17" s="214"/>
      <c r="BA17" s="214"/>
      <c r="BB17" s="214"/>
      <c r="BC17" s="214"/>
      <c r="BD17" s="214"/>
      <c r="BE17" s="215"/>
      <c r="BF17" s="215"/>
      <c r="BG17" s="215"/>
      <c r="BH17" s="215"/>
      <c r="BI17" s="215"/>
      <c r="BJ17" s="215"/>
      <c r="BK17" s="215"/>
      <c r="BL17" s="215"/>
      <c r="BM17" s="215"/>
      <c r="BN17" s="215"/>
      <c r="BO17" s="215"/>
      <c r="BP17" s="215"/>
      <c r="BQ17" s="220">
        <v>11</v>
      </c>
      <c r="BR17" s="221"/>
      <c r="BS17" s="406"/>
      <c r="BT17" s="407"/>
      <c r="BU17" s="407"/>
      <c r="BV17" s="407"/>
      <c r="BW17" s="407"/>
      <c r="BX17" s="407"/>
      <c r="BY17" s="407"/>
      <c r="BZ17" s="407"/>
      <c r="CA17" s="407"/>
      <c r="CB17" s="407"/>
      <c r="CC17" s="407"/>
      <c r="CD17" s="407"/>
      <c r="CE17" s="407"/>
      <c r="CF17" s="407"/>
      <c r="CG17" s="408"/>
      <c r="CH17" s="373"/>
      <c r="CI17" s="374"/>
      <c r="CJ17" s="374"/>
      <c r="CK17" s="374"/>
      <c r="CL17" s="375"/>
      <c r="CM17" s="373"/>
      <c r="CN17" s="374"/>
      <c r="CO17" s="374"/>
      <c r="CP17" s="374"/>
      <c r="CQ17" s="375"/>
      <c r="CR17" s="373"/>
      <c r="CS17" s="374"/>
      <c r="CT17" s="374"/>
      <c r="CU17" s="374"/>
      <c r="CV17" s="375"/>
      <c r="CW17" s="373"/>
      <c r="CX17" s="374"/>
      <c r="CY17" s="374"/>
      <c r="CZ17" s="374"/>
      <c r="DA17" s="375"/>
      <c r="DB17" s="373"/>
      <c r="DC17" s="374"/>
      <c r="DD17" s="374"/>
      <c r="DE17" s="374"/>
      <c r="DF17" s="375"/>
      <c r="DG17" s="373"/>
      <c r="DH17" s="374"/>
      <c r="DI17" s="374"/>
      <c r="DJ17" s="374"/>
      <c r="DK17" s="375"/>
      <c r="DL17" s="373"/>
      <c r="DM17" s="374"/>
      <c r="DN17" s="374"/>
      <c r="DO17" s="374"/>
      <c r="DP17" s="375"/>
      <c r="DQ17" s="373"/>
      <c r="DR17" s="374"/>
      <c r="DS17" s="374"/>
      <c r="DT17" s="374"/>
      <c r="DU17" s="375"/>
      <c r="DV17" s="406"/>
      <c r="DW17" s="407"/>
      <c r="DX17" s="407"/>
      <c r="DY17" s="407"/>
      <c r="DZ17" s="409"/>
      <c r="EA17" s="216"/>
    </row>
    <row r="18" spans="1:131" s="217" customFormat="1" ht="26.25" customHeight="1" x14ac:dyDescent="0.2">
      <c r="A18" s="220">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402"/>
      <c r="AL18" s="403"/>
      <c r="AM18" s="403"/>
      <c r="AN18" s="403"/>
      <c r="AO18" s="403"/>
      <c r="AP18" s="403"/>
      <c r="AQ18" s="403"/>
      <c r="AR18" s="403"/>
      <c r="AS18" s="403"/>
      <c r="AT18" s="403"/>
      <c r="AU18" s="404"/>
      <c r="AV18" s="404"/>
      <c r="AW18" s="404"/>
      <c r="AX18" s="404"/>
      <c r="AY18" s="405"/>
      <c r="AZ18" s="214"/>
      <c r="BA18" s="214"/>
      <c r="BB18" s="214"/>
      <c r="BC18" s="214"/>
      <c r="BD18" s="214"/>
      <c r="BE18" s="215"/>
      <c r="BF18" s="215"/>
      <c r="BG18" s="215"/>
      <c r="BH18" s="215"/>
      <c r="BI18" s="215"/>
      <c r="BJ18" s="215"/>
      <c r="BK18" s="215"/>
      <c r="BL18" s="215"/>
      <c r="BM18" s="215"/>
      <c r="BN18" s="215"/>
      <c r="BO18" s="215"/>
      <c r="BP18" s="215"/>
      <c r="BQ18" s="220">
        <v>12</v>
      </c>
      <c r="BR18" s="221"/>
      <c r="BS18" s="406"/>
      <c r="BT18" s="407"/>
      <c r="BU18" s="407"/>
      <c r="BV18" s="407"/>
      <c r="BW18" s="407"/>
      <c r="BX18" s="407"/>
      <c r="BY18" s="407"/>
      <c r="BZ18" s="407"/>
      <c r="CA18" s="407"/>
      <c r="CB18" s="407"/>
      <c r="CC18" s="407"/>
      <c r="CD18" s="407"/>
      <c r="CE18" s="407"/>
      <c r="CF18" s="407"/>
      <c r="CG18" s="408"/>
      <c r="CH18" s="373"/>
      <c r="CI18" s="374"/>
      <c r="CJ18" s="374"/>
      <c r="CK18" s="374"/>
      <c r="CL18" s="375"/>
      <c r="CM18" s="373"/>
      <c r="CN18" s="374"/>
      <c r="CO18" s="374"/>
      <c r="CP18" s="374"/>
      <c r="CQ18" s="375"/>
      <c r="CR18" s="373"/>
      <c r="CS18" s="374"/>
      <c r="CT18" s="374"/>
      <c r="CU18" s="374"/>
      <c r="CV18" s="375"/>
      <c r="CW18" s="373"/>
      <c r="CX18" s="374"/>
      <c r="CY18" s="374"/>
      <c r="CZ18" s="374"/>
      <c r="DA18" s="375"/>
      <c r="DB18" s="373"/>
      <c r="DC18" s="374"/>
      <c r="DD18" s="374"/>
      <c r="DE18" s="374"/>
      <c r="DF18" s="375"/>
      <c r="DG18" s="373"/>
      <c r="DH18" s="374"/>
      <c r="DI18" s="374"/>
      <c r="DJ18" s="374"/>
      <c r="DK18" s="375"/>
      <c r="DL18" s="373"/>
      <c r="DM18" s="374"/>
      <c r="DN18" s="374"/>
      <c r="DO18" s="374"/>
      <c r="DP18" s="375"/>
      <c r="DQ18" s="373"/>
      <c r="DR18" s="374"/>
      <c r="DS18" s="374"/>
      <c r="DT18" s="374"/>
      <c r="DU18" s="375"/>
      <c r="DV18" s="406"/>
      <c r="DW18" s="407"/>
      <c r="DX18" s="407"/>
      <c r="DY18" s="407"/>
      <c r="DZ18" s="409"/>
      <c r="EA18" s="216"/>
    </row>
    <row r="19" spans="1:131" s="217" customFormat="1" ht="26.25" customHeight="1" x14ac:dyDescent="0.2">
      <c r="A19" s="220">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402"/>
      <c r="AL19" s="403"/>
      <c r="AM19" s="403"/>
      <c r="AN19" s="403"/>
      <c r="AO19" s="403"/>
      <c r="AP19" s="403"/>
      <c r="AQ19" s="403"/>
      <c r="AR19" s="403"/>
      <c r="AS19" s="403"/>
      <c r="AT19" s="403"/>
      <c r="AU19" s="404"/>
      <c r="AV19" s="404"/>
      <c r="AW19" s="404"/>
      <c r="AX19" s="404"/>
      <c r="AY19" s="405"/>
      <c r="AZ19" s="214"/>
      <c r="BA19" s="214"/>
      <c r="BB19" s="214"/>
      <c r="BC19" s="214"/>
      <c r="BD19" s="214"/>
      <c r="BE19" s="215"/>
      <c r="BF19" s="215"/>
      <c r="BG19" s="215"/>
      <c r="BH19" s="215"/>
      <c r="BI19" s="215"/>
      <c r="BJ19" s="215"/>
      <c r="BK19" s="215"/>
      <c r="BL19" s="215"/>
      <c r="BM19" s="215"/>
      <c r="BN19" s="215"/>
      <c r="BO19" s="215"/>
      <c r="BP19" s="215"/>
      <c r="BQ19" s="220">
        <v>13</v>
      </c>
      <c r="BR19" s="221"/>
      <c r="BS19" s="406"/>
      <c r="BT19" s="407"/>
      <c r="BU19" s="407"/>
      <c r="BV19" s="407"/>
      <c r="BW19" s="407"/>
      <c r="BX19" s="407"/>
      <c r="BY19" s="407"/>
      <c r="BZ19" s="407"/>
      <c r="CA19" s="407"/>
      <c r="CB19" s="407"/>
      <c r="CC19" s="407"/>
      <c r="CD19" s="407"/>
      <c r="CE19" s="407"/>
      <c r="CF19" s="407"/>
      <c r="CG19" s="408"/>
      <c r="CH19" s="373"/>
      <c r="CI19" s="374"/>
      <c r="CJ19" s="374"/>
      <c r="CK19" s="374"/>
      <c r="CL19" s="375"/>
      <c r="CM19" s="373"/>
      <c r="CN19" s="374"/>
      <c r="CO19" s="374"/>
      <c r="CP19" s="374"/>
      <c r="CQ19" s="375"/>
      <c r="CR19" s="373"/>
      <c r="CS19" s="374"/>
      <c r="CT19" s="374"/>
      <c r="CU19" s="374"/>
      <c r="CV19" s="375"/>
      <c r="CW19" s="373"/>
      <c r="CX19" s="374"/>
      <c r="CY19" s="374"/>
      <c r="CZ19" s="374"/>
      <c r="DA19" s="375"/>
      <c r="DB19" s="373"/>
      <c r="DC19" s="374"/>
      <c r="DD19" s="374"/>
      <c r="DE19" s="374"/>
      <c r="DF19" s="375"/>
      <c r="DG19" s="373"/>
      <c r="DH19" s="374"/>
      <c r="DI19" s="374"/>
      <c r="DJ19" s="374"/>
      <c r="DK19" s="375"/>
      <c r="DL19" s="373"/>
      <c r="DM19" s="374"/>
      <c r="DN19" s="374"/>
      <c r="DO19" s="374"/>
      <c r="DP19" s="375"/>
      <c r="DQ19" s="373"/>
      <c r="DR19" s="374"/>
      <c r="DS19" s="374"/>
      <c r="DT19" s="374"/>
      <c r="DU19" s="375"/>
      <c r="DV19" s="406"/>
      <c r="DW19" s="407"/>
      <c r="DX19" s="407"/>
      <c r="DY19" s="407"/>
      <c r="DZ19" s="409"/>
      <c r="EA19" s="216"/>
    </row>
    <row r="20" spans="1:131" s="217" customFormat="1" ht="26.25" customHeight="1" x14ac:dyDescent="0.2">
      <c r="A20" s="220">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402"/>
      <c r="AL20" s="403"/>
      <c r="AM20" s="403"/>
      <c r="AN20" s="403"/>
      <c r="AO20" s="403"/>
      <c r="AP20" s="403"/>
      <c r="AQ20" s="403"/>
      <c r="AR20" s="403"/>
      <c r="AS20" s="403"/>
      <c r="AT20" s="403"/>
      <c r="AU20" s="404"/>
      <c r="AV20" s="404"/>
      <c r="AW20" s="404"/>
      <c r="AX20" s="404"/>
      <c r="AY20" s="405"/>
      <c r="AZ20" s="214"/>
      <c r="BA20" s="214"/>
      <c r="BB20" s="214"/>
      <c r="BC20" s="214"/>
      <c r="BD20" s="214"/>
      <c r="BE20" s="215"/>
      <c r="BF20" s="215"/>
      <c r="BG20" s="215"/>
      <c r="BH20" s="215"/>
      <c r="BI20" s="215"/>
      <c r="BJ20" s="215"/>
      <c r="BK20" s="215"/>
      <c r="BL20" s="215"/>
      <c r="BM20" s="215"/>
      <c r="BN20" s="215"/>
      <c r="BO20" s="215"/>
      <c r="BP20" s="215"/>
      <c r="BQ20" s="220">
        <v>14</v>
      </c>
      <c r="BR20" s="221"/>
      <c r="BS20" s="406"/>
      <c r="BT20" s="407"/>
      <c r="BU20" s="407"/>
      <c r="BV20" s="407"/>
      <c r="BW20" s="407"/>
      <c r="BX20" s="407"/>
      <c r="BY20" s="407"/>
      <c r="BZ20" s="407"/>
      <c r="CA20" s="407"/>
      <c r="CB20" s="407"/>
      <c r="CC20" s="407"/>
      <c r="CD20" s="407"/>
      <c r="CE20" s="407"/>
      <c r="CF20" s="407"/>
      <c r="CG20" s="408"/>
      <c r="CH20" s="373"/>
      <c r="CI20" s="374"/>
      <c r="CJ20" s="374"/>
      <c r="CK20" s="374"/>
      <c r="CL20" s="375"/>
      <c r="CM20" s="373"/>
      <c r="CN20" s="374"/>
      <c r="CO20" s="374"/>
      <c r="CP20" s="374"/>
      <c r="CQ20" s="375"/>
      <c r="CR20" s="373"/>
      <c r="CS20" s="374"/>
      <c r="CT20" s="374"/>
      <c r="CU20" s="374"/>
      <c r="CV20" s="375"/>
      <c r="CW20" s="373"/>
      <c r="CX20" s="374"/>
      <c r="CY20" s="374"/>
      <c r="CZ20" s="374"/>
      <c r="DA20" s="375"/>
      <c r="DB20" s="373"/>
      <c r="DC20" s="374"/>
      <c r="DD20" s="374"/>
      <c r="DE20" s="374"/>
      <c r="DF20" s="375"/>
      <c r="DG20" s="373"/>
      <c r="DH20" s="374"/>
      <c r="DI20" s="374"/>
      <c r="DJ20" s="374"/>
      <c r="DK20" s="375"/>
      <c r="DL20" s="373"/>
      <c r="DM20" s="374"/>
      <c r="DN20" s="374"/>
      <c r="DO20" s="374"/>
      <c r="DP20" s="375"/>
      <c r="DQ20" s="373"/>
      <c r="DR20" s="374"/>
      <c r="DS20" s="374"/>
      <c r="DT20" s="374"/>
      <c r="DU20" s="375"/>
      <c r="DV20" s="406"/>
      <c r="DW20" s="407"/>
      <c r="DX20" s="407"/>
      <c r="DY20" s="407"/>
      <c r="DZ20" s="409"/>
      <c r="EA20" s="216"/>
    </row>
    <row r="21" spans="1:131" s="217" customFormat="1" ht="26.25" customHeight="1" thickBot="1" x14ac:dyDescent="0.25">
      <c r="A21" s="220">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402"/>
      <c r="AL21" s="403"/>
      <c r="AM21" s="403"/>
      <c r="AN21" s="403"/>
      <c r="AO21" s="403"/>
      <c r="AP21" s="403"/>
      <c r="AQ21" s="403"/>
      <c r="AR21" s="403"/>
      <c r="AS21" s="403"/>
      <c r="AT21" s="403"/>
      <c r="AU21" s="404"/>
      <c r="AV21" s="404"/>
      <c r="AW21" s="404"/>
      <c r="AX21" s="404"/>
      <c r="AY21" s="405"/>
      <c r="AZ21" s="214"/>
      <c r="BA21" s="214"/>
      <c r="BB21" s="214"/>
      <c r="BC21" s="214"/>
      <c r="BD21" s="214"/>
      <c r="BE21" s="215"/>
      <c r="BF21" s="215"/>
      <c r="BG21" s="215"/>
      <c r="BH21" s="215"/>
      <c r="BI21" s="215"/>
      <c r="BJ21" s="215"/>
      <c r="BK21" s="215"/>
      <c r="BL21" s="215"/>
      <c r="BM21" s="215"/>
      <c r="BN21" s="215"/>
      <c r="BO21" s="215"/>
      <c r="BP21" s="215"/>
      <c r="BQ21" s="220">
        <v>15</v>
      </c>
      <c r="BR21" s="221"/>
      <c r="BS21" s="406"/>
      <c r="BT21" s="407"/>
      <c r="BU21" s="407"/>
      <c r="BV21" s="407"/>
      <c r="BW21" s="407"/>
      <c r="BX21" s="407"/>
      <c r="BY21" s="407"/>
      <c r="BZ21" s="407"/>
      <c r="CA21" s="407"/>
      <c r="CB21" s="407"/>
      <c r="CC21" s="407"/>
      <c r="CD21" s="407"/>
      <c r="CE21" s="407"/>
      <c r="CF21" s="407"/>
      <c r="CG21" s="408"/>
      <c r="CH21" s="373"/>
      <c r="CI21" s="374"/>
      <c r="CJ21" s="374"/>
      <c r="CK21" s="374"/>
      <c r="CL21" s="375"/>
      <c r="CM21" s="373"/>
      <c r="CN21" s="374"/>
      <c r="CO21" s="374"/>
      <c r="CP21" s="374"/>
      <c r="CQ21" s="375"/>
      <c r="CR21" s="373"/>
      <c r="CS21" s="374"/>
      <c r="CT21" s="374"/>
      <c r="CU21" s="374"/>
      <c r="CV21" s="375"/>
      <c r="CW21" s="373"/>
      <c r="CX21" s="374"/>
      <c r="CY21" s="374"/>
      <c r="CZ21" s="374"/>
      <c r="DA21" s="375"/>
      <c r="DB21" s="373"/>
      <c r="DC21" s="374"/>
      <c r="DD21" s="374"/>
      <c r="DE21" s="374"/>
      <c r="DF21" s="375"/>
      <c r="DG21" s="373"/>
      <c r="DH21" s="374"/>
      <c r="DI21" s="374"/>
      <c r="DJ21" s="374"/>
      <c r="DK21" s="375"/>
      <c r="DL21" s="373"/>
      <c r="DM21" s="374"/>
      <c r="DN21" s="374"/>
      <c r="DO21" s="374"/>
      <c r="DP21" s="375"/>
      <c r="DQ21" s="373"/>
      <c r="DR21" s="374"/>
      <c r="DS21" s="374"/>
      <c r="DT21" s="374"/>
      <c r="DU21" s="375"/>
      <c r="DV21" s="406"/>
      <c r="DW21" s="407"/>
      <c r="DX21" s="407"/>
      <c r="DY21" s="407"/>
      <c r="DZ21" s="409"/>
      <c r="EA21" s="216"/>
    </row>
    <row r="22" spans="1:131" s="217" customFormat="1" ht="26.25" customHeight="1" x14ac:dyDescent="0.2">
      <c r="A22" s="220">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379</v>
      </c>
      <c r="BA22" s="436"/>
      <c r="BB22" s="436"/>
      <c r="BC22" s="436"/>
      <c r="BD22" s="437"/>
      <c r="BE22" s="215"/>
      <c r="BF22" s="215"/>
      <c r="BG22" s="215"/>
      <c r="BH22" s="215"/>
      <c r="BI22" s="215"/>
      <c r="BJ22" s="215"/>
      <c r="BK22" s="215"/>
      <c r="BL22" s="215"/>
      <c r="BM22" s="215"/>
      <c r="BN22" s="215"/>
      <c r="BO22" s="215"/>
      <c r="BP22" s="215"/>
      <c r="BQ22" s="220">
        <v>16</v>
      </c>
      <c r="BR22" s="221"/>
      <c r="BS22" s="406"/>
      <c r="BT22" s="407"/>
      <c r="BU22" s="407"/>
      <c r="BV22" s="407"/>
      <c r="BW22" s="407"/>
      <c r="BX22" s="407"/>
      <c r="BY22" s="407"/>
      <c r="BZ22" s="407"/>
      <c r="CA22" s="407"/>
      <c r="CB22" s="407"/>
      <c r="CC22" s="407"/>
      <c r="CD22" s="407"/>
      <c r="CE22" s="407"/>
      <c r="CF22" s="407"/>
      <c r="CG22" s="408"/>
      <c r="CH22" s="373"/>
      <c r="CI22" s="374"/>
      <c r="CJ22" s="374"/>
      <c r="CK22" s="374"/>
      <c r="CL22" s="375"/>
      <c r="CM22" s="373"/>
      <c r="CN22" s="374"/>
      <c r="CO22" s="374"/>
      <c r="CP22" s="374"/>
      <c r="CQ22" s="375"/>
      <c r="CR22" s="373"/>
      <c r="CS22" s="374"/>
      <c r="CT22" s="374"/>
      <c r="CU22" s="374"/>
      <c r="CV22" s="375"/>
      <c r="CW22" s="373"/>
      <c r="CX22" s="374"/>
      <c r="CY22" s="374"/>
      <c r="CZ22" s="374"/>
      <c r="DA22" s="375"/>
      <c r="DB22" s="373"/>
      <c r="DC22" s="374"/>
      <c r="DD22" s="374"/>
      <c r="DE22" s="374"/>
      <c r="DF22" s="375"/>
      <c r="DG22" s="373"/>
      <c r="DH22" s="374"/>
      <c r="DI22" s="374"/>
      <c r="DJ22" s="374"/>
      <c r="DK22" s="375"/>
      <c r="DL22" s="373"/>
      <c r="DM22" s="374"/>
      <c r="DN22" s="374"/>
      <c r="DO22" s="374"/>
      <c r="DP22" s="375"/>
      <c r="DQ22" s="373"/>
      <c r="DR22" s="374"/>
      <c r="DS22" s="374"/>
      <c r="DT22" s="374"/>
      <c r="DU22" s="375"/>
      <c r="DV22" s="406"/>
      <c r="DW22" s="407"/>
      <c r="DX22" s="407"/>
      <c r="DY22" s="407"/>
      <c r="DZ22" s="409"/>
      <c r="EA22" s="216"/>
    </row>
    <row r="23" spans="1:131" s="217" customFormat="1" ht="26.25" customHeight="1" thickBot="1" x14ac:dyDescent="0.25">
      <c r="A23" s="222" t="s">
        <v>380</v>
      </c>
      <c r="B23" s="419" t="s">
        <v>381</v>
      </c>
      <c r="C23" s="420"/>
      <c r="D23" s="420"/>
      <c r="E23" s="420"/>
      <c r="F23" s="420"/>
      <c r="G23" s="420"/>
      <c r="H23" s="420"/>
      <c r="I23" s="420"/>
      <c r="J23" s="420"/>
      <c r="K23" s="420"/>
      <c r="L23" s="420"/>
      <c r="M23" s="420"/>
      <c r="N23" s="420"/>
      <c r="O23" s="420"/>
      <c r="P23" s="421"/>
      <c r="Q23" s="422">
        <v>7521</v>
      </c>
      <c r="R23" s="423"/>
      <c r="S23" s="423"/>
      <c r="T23" s="423"/>
      <c r="U23" s="423"/>
      <c r="V23" s="423">
        <v>6909</v>
      </c>
      <c r="W23" s="423"/>
      <c r="X23" s="423"/>
      <c r="Y23" s="423"/>
      <c r="Z23" s="423"/>
      <c r="AA23" s="423">
        <v>612</v>
      </c>
      <c r="AB23" s="423"/>
      <c r="AC23" s="423"/>
      <c r="AD23" s="423"/>
      <c r="AE23" s="424"/>
      <c r="AF23" s="425">
        <v>467</v>
      </c>
      <c r="AG23" s="423"/>
      <c r="AH23" s="423"/>
      <c r="AI23" s="423"/>
      <c r="AJ23" s="426"/>
      <c r="AK23" s="427"/>
      <c r="AL23" s="428"/>
      <c r="AM23" s="428"/>
      <c r="AN23" s="428"/>
      <c r="AO23" s="428"/>
      <c r="AP23" s="423">
        <v>5768</v>
      </c>
      <c r="AQ23" s="423"/>
      <c r="AR23" s="423"/>
      <c r="AS23" s="423"/>
      <c r="AT23" s="423"/>
      <c r="AU23" s="439"/>
      <c r="AV23" s="439"/>
      <c r="AW23" s="439"/>
      <c r="AX23" s="439"/>
      <c r="AY23" s="440"/>
      <c r="AZ23" s="441" t="s">
        <v>121</v>
      </c>
      <c r="BA23" s="442"/>
      <c r="BB23" s="442"/>
      <c r="BC23" s="442"/>
      <c r="BD23" s="443"/>
      <c r="BE23" s="215"/>
      <c r="BF23" s="215"/>
      <c r="BG23" s="215"/>
      <c r="BH23" s="215"/>
      <c r="BI23" s="215"/>
      <c r="BJ23" s="215"/>
      <c r="BK23" s="215"/>
      <c r="BL23" s="215"/>
      <c r="BM23" s="215"/>
      <c r="BN23" s="215"/>
      <c r="BO23" s="215"/>
      <c r="BP23" s="215"/>
      <c r="BQ23" s="220">
        <v>17</v>
      </c>
      <c r="BR23" s="221"/>
      <c r="BS23" s="406"/>
      <c r="BT23" s="407"/>
      <c r="BU23" s="407"/>
      <c r="BV23" s="407"/>
      <c r="BW23" s="407"/>
      <c r="BX23" s="407"/>
      <c r="BY23" s="407"/>
      <c r="BZ23" s="407"/>
      <c r="CA23" s="407"/>
      <c r="CB23" s="407"/>
      <c r="CC23" s="407"/>
      <c r="CD23" s="407"/>
      <c r="CE23" s="407"/>
      <c r="CF23" s="407"/>
      <c r="CG23" s="408"/>
      <c r="CH23" s="373"/>
      <c r="CI23" s="374"/>
      <c r="CJ23" s="374"/>
      <c r="CK23" s="374"/>
      <c r="CL23" s="375"/>
      <c r="CM23" s="373"/>
      <c r="CN23" s="374"/>
      <c r="CO23" s="374"/>
      <c r="CP23" s="374"/>
      <c r="CQ23" s="375"/>
      <c r="CR23" s="373"/>
      <c r="CS23" s="374"/>
      <c r="CT23" s="374"/>
      <c r="CU23" s="374"/>
      <c r="CV23" s="375"/>
      <c r="CW23" s="373"/>
      <c r="CX23" s="374"/>
      <c r="CY23" s="374"/>
      <c r="CZ23" s="374"/>
      <c r="DA23" s="375"/>
      <c r="DB23" s="373"/>
      <c r="DC23" s="374"/>
      <c r="DD23" s="374"/>
      <c r="DE23" s="374"/>
      <c r="DF23" s="375"/>
      <c r="DG23" s="373"/>
      <c r="DH23" s="374"/>
      <c r="DI23" s="374"/>
      <c r="DJ23" s="374"/>
      <c r="DK23" s="375"/>
      <c r="DL23" s="373"/>
      <c r="DM23" s="374"/>
      <c r="DN23" s="374"/>
      <c r="DO23" s="374"/>
      <c r="DP23" s="375"/>
      <c r="DQ23" s="373"/>
      <c r="DR23" s="374"/>
      <c r="DS23" s="374"/>
      <c r="DT23" s="374"/>
      <c r="DU23" s="375"/>
      <c r="DV23" s="406"/>
      <c r="DW23" s="407"/>
      <c r="DX23" s="407"/>
      <c r="DY23" s="407"/>
      <c r="DZ23" s="409"/>
      <c r="EA23" s="216"/>
    </row>
    <row r="24" spans="1:131" s="217" customFormat="1" ht="26.25" customHeight="1" x14ac:dyDescent="0.2">
      <c r="A24" s="438" t="s">
        <v>382</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0">
        <v>18</v>
      </c>
      <c r="BR24" s="221"/>
      <c r="BS24" s="406"/>
      <c r="BT24" s="407"/>
      <c r="BU24" s="407"/>
      <c r="BV24" s="407"/>
      <c r="BW24" s="407"/>
      <c r="BX24" s="407"/>
      <c r="BY24" s="407"/>
      <c r="BZ24" s="407"/>
      <c r="CA24" s="407"/>
      <c r="CB24" s="407"/>
      <c r="CC24" s="407"/>
      <c r="CD24" s="407"/>
      <c r="CE24" s="407"/>
      <c r="CF24" s="407"/>
      <c r="CG24" s="408"/>
      <c r="CH24" s="373"/>
      <c r="CI24" s="374"/>
      <c r="CJ24" s="374"/>
      <c r="CK24" s="374"/>
      <c r="CL24" s="375"/>
      <c r="CM24" s="373"/>
      <c r="CN24" s="374"/>
      <c r="CO24" s="374"/>
      <c r="CP24" s="374"/>
      <c r="CQ24" s="375"/>
      <c r="CR24" s="373"/>
      <c r="CS24" s="374"/>
      <c r="CT24" s="374"/>
      <c r="CU24" s="374"/>
      <c r="CV24" s="375"/>
      <c r="CW24" s="373"/>
      <c r="CX24" s="374"/>
      <c r="CY24" s="374"/>
      <c r="CZ24" s="374"/>
      <c r="DA24" s="375"/>
      <c r="DB24" s="373"/>
      <c r="DC24" s="374"/>
      <c r="DD24" s="374"/>
      <c r="DE24" s="374"/>
      <c r="DF24" s="375"/>
      <c r="DG24" s="373"/>
      <c r="DH24" s="374"/>
      <c r="DI24" s="374"/>
      <c r="DJ24" s="374"/>
      <c r="DK24" s="375"/>
      <c r="DL24" s="373"/>
      <c r="DM24" s="374"/>
      <c r="DN24" s="374"/>
      <c r="DO24" s="374"/>
      <c r="DP24" s="375"/>
      <c r="DQ24" s="373"/>
      <c r="DR24" s="374"/>
      <c r="DS24" s="374"/>
      <c r="DT24" s="374"/>
      <c r="DU24" s="375"/>
      <c r="DV24" s="406"/>
      <c r="DW24" s="407"/>
      <c r="DX24" s="407"/>
      <c r="DY24" s="407"/>
      <c r="DZ24" s="409"/>
      <c r="EA24" s="216"/>
    </row>
    <row r="25" spans="1:131" ht="26.25" customHeight="1" thickBot="1" x14ac:dyDescent="0.25">
      <c r="A25" s="355" t="s">
        <v>383</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3"/>
      <c r="BP25" s="223"/>
      <c r="BQ25" s="220">
        <v>19</v>
      </c>
      <c r="BR25" s="221"/>
      <c r="BS25" s="406"/>
      <c r="BT25" s="407"/>
      <c r="BU25" s="407"/>
      <c r="BV25" s="407"/>
      <c r="BW25" s="407"/>
      <c r="BX25" s="407"/>
      <c r="BY25" s="407"/>
      <c r="BZ25" s="407"/>
      <c r="CA25" s="407"/>
      <c r="CB25" s="407"/>
      <c r="CC25" s="407"/>
      <c r="CD25" s="407"/>
      <c r="CE25" s="407"/>
      <c r="CF25" s="407"/>
      <c r="CG25" s="408"/>
      <c r="CH25" s="373"/>
      <c r="CI25" s="374"/>
      <c r="CJ25" s="374"/>
      <c r="CK25" s="374"/>
      <c r="CL25" s="375"/>
      <c r="CM25" s="373"/>
      <c r="CN25" s="374"/>
      <c r="CO25" s="374"/>
      <c r="CP25" s="374"/>
      <c r="CQ25" s="375"/>
      <c r="CR25" s="373"/>
      <c r="CS25" s="374"/>
      <c r="CT25" s="374"/>
      <c r="CU25" s="374"/>
      <c r="CV25" s="375"/>
      <c r="CW25" s="373"/>
      <c r="CX25" s="374"/>
      <c r="CY25" s="374"/>
      <c r="CZ25" s="374"/>
      <c r="DA25" s="375"/>
      <c r="DB25" s="373"/>
      <c r="DC25" s="374"/>
      <c r="DD25" s="374"/>
      <c r="DE25" s="374"/>
      <c r="DF25" s="375"/>
      <c r="DG25" s="373"/>
      <c r="DH25" s="374"/>
      <c r="DI25" s="374"/>
      <c r="DJ25" s="374"/>
      <c r="DK25" s="375"/>
      <c r="DL25" s="373"/>
      <c r="DM25" s="374"/>
      <c r="DN25" s="374"/>
      <c r="DO25" s="374"/>
      <c r="DP25" s="375"/>
      <c r="DQ25" s="373"/>
      <c r="DR25" s="374"/>
      <c r="DS25" s="374"/>
      <c r="DT25" s="374"/>
      <c r="DU25" s="375"/>
      <c r="DV25" s="406"/>
      <c r="DW25" s="407"/>
      <c r="DX25" s="407"/>
      <c r="DY25" s="407"/>
      <c r="DZ25" s="409"/>
      <c r="EA25" s="212"/>
    </row>
    <row r="26" spans="1:131" ht="26.25" customHeight="1" x14ac:dyDescent="0.2">
      <c r="A26" s="357" t="s">
        <v>358</v>
      </c>
      <c r="B26" s="358"/>
      <c r="C26" s="358"/>
      <c r="D26" s="358"/>
      <c r="E26" s="358"/>
      <c r="F26" s="358"/>
      <c r="G26" s="358"/>
      <c r="H26" s="358"/>
      <c r="I26" s="358"/>
      <c r="J26" s="358"/>
      <c r="K26" s="358"/>
      <c r="L26" s="358"/>
      <c r="M26" s="358"/>
      <c r="N26" s="358"/>
      <c r="O26" s="358"/>
      <c r="P26" s="359"/>
      <c r="Q26" s="363" t="s">
        <v>384</v>
      </c>
      <c r="R26" s="364"/>
      <c r="S26" s="364"/>
      <c r="T26" s="364"/>
      <c r="U26" s="365"/>
      <c r="V26" s="363" t="s">
        <v>385</v>
      </c>
      <c r="W26" s="364"/>
      <c r="X26" s="364"/>
      <c r="Y26" s="364"/>
      <c r="Z26" s="365"/>
      <c r="AA26" s="363" t="s">
        <v>386</v>
      </c>
      <c r="AB26" s="364"/>
      <c r="AC26" s="364"/>
      <c r="AD26" s="364"/>
      <c r="AE26" s="364"/>
      <c r="AF26" s="444" t="s">
        <v>387</v>
      </c>
      <c r="AG26" s="445"/>
      <c r="AH26" s="445"/>
      <c r="AI26" s="445"/>
      <c r="AJ26" s="446"/>
      <c r="AK26" s="364" t="s">
        <v>388</v>
      </c>
      <c r="AL26" s="364"/>
      <c r="AM26" s="364"/>
      <c r="AN26" s="364"/>
      <c r="AO26" s="365"/>
      <c r="AP26" s="363" t="s">
        <v>389</v>
      </c>
      <c r="AQ26" s="364"/>
      <c r="AR26" s="364"/>
      <c r="AS26" s="364"/>
      <c r="AT26" s="365"/>
      <c r="AU26" s="363" t="s">
        <v>390</v>
      </c>
      <c r="AV26" s="364"/>
      <c r="AW26" s="364"/>
      <c r="AX26" s="364"/>
      <c r="AY26" s="365"/>
      <c r="AZ26" s="363" t="s">
        <v>391</v>
      </c>
      <c r="BA26" s="364"/>
      <c r="BB26" s="364"/>
      <c r="BC26" s="364"/>
      <c r="BD26" s="365"/>
      <c r="BE26" s="363" t="s">
        <v>365</v>
      </c>
      <c r="BF26" s="364"/>
      <c r="BG26" s="364"/>
      <c r="BH26" s="364"/>
      <c r="BI26" s="370"/>
      <c r="BJ26" s="214"/>
      <c r="BK26" s="214"/>
      <c r="BL26" s="214"/>
      <c r="BM26" s="214"/>
      <c r="BN26" s="214"/>
      <c r="BO26" s="223"/>
      <c r="BP26" s="223"/>
      <c r="BQ26" s="220">
        <v>20</v>
      </c>
      <c r="BR26" s="221"/>
      <c r="BS26" s="406"/>
      <c r="BT26" s="407"/>
      <c r="BU26" s="407"/>
      <c r="BV26" s="407"/>
      <c r="BW26" s="407"/>
      <c r="BX26" s="407"/>
      <c r="BY26" s="407"/>
      <c r="BZ26" s="407"/>
      <c r="CA26" s="407"/>
      <c r="CB26" s="407"/>
      <c r="CC26" s="407"/>
      <c r="CD26" s="407"/>
      <c r="CE26" s="407"/>
      <c r="CF26" s="407"/>
      <c r="CG26" s="408"/>
      <c r="CH26" s="373"/>
      <c r="CI26" s="374"/>
      <c r="CJ26" s="374"/>
      <c r="CK26" s="374"/>
      <c r="CL26" s="375"/>
      <c r="CM26" s="373"/>
      <c r="CN26" s="374"/>
      <c r="CO26" s="374"/>
      <c r="CP26" s="374"/>
      <c r="CQ26" s="375"/>
      <c r="CR26" s="373"/>
      <c r="CS26" s="374"/>
      <c r="CT26" s="374"/>
      <c r="CU26" s="374"/>
      <c r="CV26" s="375"/>
      <c r="CW26" s="373"/>
      <c r="CX26" s="374"/>
      <c r="CY26" s="374"/>
      <c r="CZ26" s="374"/>
      <c r="DA26" s="375"/>
      <c r="DB26" s="373"/>
      <c r="DC26" s="374"/>
      <c r="DD26" s="374"/>
      <c r="DE26" s="374"/>
      <c r="DF26" s="375"/>
      <c r="DG26" s="373"/>
      <c r="DH26" s="374"/>
      <c r="DI26" s="374"/>
      <c r="DJ26" s="374"/>
      <c r="DK26" s="375"/>
      <c r="DL26" s="373"/>
      <c r="DM26" s="374"/>
      <c r="DN26" s="374"/>
      <c r="DO26" s="374"/>
      <c r="DP26" s="375"/>
      <c r="DQ26" s="373"/>
      <c r="DR26" s="374"/>
      <c r="DS26" s="374"/>
      <c r="DT26" s="374"/>
      <c r="DU26" s="375"/>
      <c r="DV26" s="406"/>
      <c r="DW26" s="407"/>
      <c r="DX26" s="407"/>
      <c r="DY26" s="407"/>
      <c r="DZ26" s="409"/>
      <c r="EA26" s="212"/>
    </row>
    <row r="27" spans="1:131" ht="26.25" customHeight="1" thickBot="1" x14ac:dyDescent="0.25">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3"/>
      <c r="BP27" s="223"/>
      <c r="BQ27" s="220">
        <v>21</v>
      </c>
      <c r="BR27" s="221"/>
      <c r="BS27" s="406"/>
      <c r="BT27" s="407"/>
      <c r="BU27" s="407"/>
      <c r="BV27" s="407"/>
      <c r="BW27" s="407"/>
      <c r="BX27" s="407"/>
      <c r="BY27" s="407"/>
      <c r="BZ27" s="407"/>
      <c r="CA27" s="407"/>
      <c r="CB27" s="407"/>
      <c r="CC27" s="407"/>
      <c r="CD27" s="407"/>
      <c r="CE27" s="407"/>
      <c r="CF27" s="407"/>
      <c r="CG27" s="408"/>
      <c r="CH27" s="373"/>
      <c r="CI27" s="374"/>
      <c r="CJ27" s="374"/>
      <c r="CK27" s="374"/>
      <c r="CL27" s="375"/>
      <c r="CM27" s="373"/>
      <c r="CN27" s="374"/>
      <c r="CO27" s="374"/>
      <c r="CP27" s="374"/>
      <c r="CQ27" s="375"/>
      <c r="CR27" s="373"/>
      <c r="CS27" s="374"/>
      <c r="CT27" s="374"/>
      <c r="CU27" s="374"/>
      <c r="CV27" s="375"/>
      <c r="CW27" s="373"/>
      <c r="CX27" s="374"/>
      <c r="CY27" s="374"/>
      <c r="CZ27" s="374"/>
      <c r="DA27" s="375"/>
      <c r="DB27" s="373"/>
      <c r="DC27" s="374"/>
      <c r="DD27" s="374"/>
      <c r="DE27" s="374"/>
      <c r="DF27" s="375"/>
      <c r="DG27" s="373"/>
      <c r="DH27" s="374"/>
      <c r="DI27" s="374"/>
      <c r="DJ27" s="374"/>
      <c r="DK27" s="375"/>
      <c r="DL27" s="373"/>
      <c r="DM27" s="374"/>
      <c r="DN27" s="374"/>
      <c r="DO27" s="374"/>
      <c r="DP27" s="375"/>
      <c r="DQ27" s="373"/>
      <c r="DR27" s="374"/>
      <c r="DS27" s="374"/>
      <c r="DT27" s="374"/>
      <c r="DU27" s="375"/>
      <c r="DV27" s="406"/>
      <c r="DW27" s="407"/>
      <c r="DX27" s="407"/>
      <c r="DY27" s="407"/>
      <c r="DZ27" s="409"/>
      <c r="EA27" s="212"/>
    </row>
    <row r="28" spans="1:131" ht="26.25" customHeight="1" thickTop="1" x14ac:dyDescent="0.2">
      <c r="A28" s="224">
        <v>1</v>
      </c>
      <c r="B28" s="382" t="s">
        <v>392</v>
      </c>
      <c r="C28" s="383"/>
      <c r="D28" s="383"/>
      <c r="E28" s="383"/>
      <c r="F28" s="383"/>
      <c r="G28" s="383"/>
      <c r="H28" s="383"/>
      <c r="I28" s="383"/>
      <c r="J28" s="383"/>
      <c r="K28" s="383"/>
      <c r="L28" s="383"/>
      <c r="M28" s="383"/>
      <c r="N28" s="383"/>
      <c r="O28" s="383"/>
      <c r="P28" s="384"/>
      <c r="Q28" s="452">
        <v>1066</v>
      </c>
      <c r="R28" s="453"/>
      <c r="S28" s="453"/>
      <c r="T28" s="453"/>
      <c r="U28" s="453"/>
      <c r="V28" s="453">
        <v>1005</v>
      </c>
      <c r="W28" s="453"/>
      <c r="X28" s="453"/>
      <c r="Y28" s="453"/>
      <c r="Z28" s="453"/>
      <c r="AA28" s="453">
        <v>61</v>
      </c>
      <c r="AB28" s="453"/>
      <c r="AC28" s="453"/>
      <c r="AD28" s="453"/>
      <c r="AE28" s="454"/>
      <c r="AF28" s="455">
        <v>61</v>
      </c>
      <c r="AG28" s="453"/>
      <c r="AH28" s="453"/>
      <c r="AI28" s="453"/>
      <c r="AJ28" s="456"/>
      <c r="AK28" s="457">
        <v>81</v>
      </c>
      <c r="AL28" s="458"/>
      <c r="AM28" s="458"/>
      <c r="AN28" s="458"/>
      <c r="AO28" s="458"/>
      <c r="AP28" s="458" t="s">
        <v>553</v>
      </c>
      <c r="AQ28" s="458"/>
      <c r="AR28" s="458"/>
      <c r="AS28" s="458"/>
      <c r="AT28" s="458"/>
      <c r="AU28" s="458" t="s">
        <v>553</v>
      </c>
      <c r="AV28" s="458"/>
      <c r="AW28" s="458"/>
      <c r="AX28" s="458"/>
      <c r="AY28" s="458"/>
      <c r="AZ28" s="459" t="s">
        <v>553</v>
      </c>
      <c r="BA28" s="459"/>
      <c r="BB28" s="459"/>
      <c r="BC28" s="459"/>
      <c r="BD28" s="459"/>
      <c r="BE28" s="450"/>
      <c r="BF28" s="450"/>
      <c r="BG28" s="450"/>
      <c r="BH28" s="450"/>
      <c r="BI28" s="451"/>
      <c r="BJ28" s="214"/>
      <c r="BK28" s="214"/>
      <c r="BL28" s="214"/>
      <c r="BM28" s="214"/>
      <c r="BN28" s="214"/>
      <c r="BO28" s="223"/>
      <c r="BP28" s="223"/>
      <c r="BQ28" s="220">
        <v>22</v>
      </c>
      <c r="BR28" s="221"/>
      <c r="BS28" s="406"/>
      <c r="BT28" s="407"/>
      <c r="BU28" s="407"/>
      <c r="BV28" s="407"/>
      <c r="BW28" s="407"/>
      <c r="BX28" s="407"/>
      <c r="BY28" s="407"/>
      <c r="BZ28" s="407"/>
      <c r="CA28" s="407"/>
      <c r="CB28" s="407"/>
      <c r="CC28" s="407"/>
      <c r="CD28" s="407"/>
      <c r="CE28" s="407"/>
      <c r="CF28" s="407"/>
      <c r="CG28" s="408"/>
      <c r="CH28" s="373"/>
      <c r="CI28" s="374"/>
      <c r="CJ28" s="374"/>
      <c r="CK28" s="374"/>
      <c r="CL28" s="375"/>
      <c r="CM28" s="373"/>
      <c r="CN28" s="374"/>
      <c r="CO28" s="374"/>
      <c r="CP28" s="374"/>
      <c r="CQ28" s="375"/>
      <c r="CR28" s="373"/>
      <c r="CS28" s="374"/>
      <c r="CT28" s="374"/>
      <c r="CU28" s="374"/>
      <c r="CV28" s="375"/>
      <c r="CW28" s="373"/>
      <c r="CX28" s="374"/>
      <c r="CY28" s="374"/>
      <c r="CZ28" s="374"/>
      <c r="DA28" s="375"/>
      <c r="DB28" s="373"/>
      <c r="DC28" s="374"/>
      <c r="DD28" s="374"/>
      <c r="DE28" s="374"/>
      <c r="DF28" s="375"/>
      <c r="DG28" s="373"/>
      <c r="DH28" s="374"/>
      <c r="DI28" s="374"/>
      <c r="DJ28" s="374"/>
      <c r="DK28" s="375"/>
      <c r="DL28" s="373"/>
      <c r="DM28" s="374"/>
      <c r="DN28" s="374"/>
      <c r="DO28" s="374"/>
      <c r="DP28" s="375"/>
      <c r="DQ28" s="373"/>
      <c r="DR28" s="374"/>
      <c r="DS28" s="374"/>
      <c r="DT28" s="374"/>
      <c r="DU28" s="375"/>
      <c r="DV28" s="406"/>
      <c r="DW28" s="407"/>
      <c r="DX28" s="407"/>
      <c r="DY28" s="407"/>
      <c r="DZ28" s="409"/>
      <c r="EA28" s="212"/>
    </row>
    <row r="29" spans="1:131" ht="26.25" customHeight="1" x14ac:dyDescent="0.2">
      <c r="A29" s="224">
        <v>2</v>
      </c>
      <c r="B29" s="410" t="s">
        <v>393</v>
      </c>
      <c r="C29" s="411"/>
      <c r="D29" s="411"/>
      <c r="E29" s="411"/>
      <c r="F29" s="411"/>
      <c r="G29" s="411"/>
      <c r="H29" s="411"/>
      <c r="I29" s="411"/>
      <c r="J29" s="411"/>
      <c r="K29" s="411"/>
      <c r="L29" s="411"/>
      <c r="M29" s="411"/>
      <c r="N29" s="411"/>
      <c r="O29" s="411"/>
      <c r="P29" s="412"/>
      <c r="Q29" s="413">
        <v>1425</v>
      </c>
      <c r="R29" s="414"/>
      <c r="S29" s="414"/>
      <c r="T29" s="414"/>
      <c r="U29" s="414"/>
      <c r="V29" s="414">
        <v>1335</v>
      </c>
      <c r="W29" s="414"/>
      <c r="X29" s="414"/>
      <c r="Y29" s="414"/>
      <c r="Z29" s="414"/>
      <c r="AA29" s="414">
        <v>90</v>
      </c>
      <c r="AB29" s="414"/>
      <c r="AC29" s="414"/>
      <c r="AD29" s="414"/>
      <c r="AE29" s="415"/>
      <c r="AF29" s="416">
        <v>90</v>
      </c>
      <c r="AG29" s="417"/>
      <c r="AH29" s="417"/>
      <c r="AI29" s="417"/>
      <c r="AJ29" s="418"/>
      <c r="AK29" s="464">
        <v>45</v>
      </c>
      <c r="AL29" s="460"/>
      <c r="AM29" s="460"/>
      <c r="AN29" s="460"/>
      <c r="AO29" s="460"/>
      <c r="AP29" s="460" t="s">
        <v>553</v>
      </c>
      <c r="AQ29" s="460"/>
      <c r="AR29" s="460"/>
      <c r="AS29" s="460"/>
      <c r="AT29" s="460"/>
      <c r="AU29" s="460" t="s">
        <v>553</v>
      </c>
      <c r="AV29" s="460"/>
      <c r="AW29" s="460"/>
      <c r="AX29" s="460"/>
      <c r="AY29" s="460"/>
      <c r="AZ29" s="461" t="s">
        <v>553</v>
      </c>
      <c r="BA29" s="461"/>
      <c r="BB29" s="461"/>
      <c r="BC29" s="461"/>
      <c r="BD29" s="461"/>
      <c r="BE29" s="462"/>
      <c r="BF29" s="462"/>
      <c r="BG29" s="462"/>
      <c r="BH29" s="462"/>
      <c r="BI29" s="463"/>
      <c r="BJ29" s="214"/>
      <c r="BK29" s="214"/>
      <c r="BL29" s="214"/>
      <c r="BM29" s="214"/>
      <c r="BN29" s="214"/>
      <c r="BO29" s="223"/>
      <c r="BP29" s="223"/>
      <c r="BQ29" s="220">
        <v>23</v>
      </c>
      <c r="BR29" s="221"/>
      <c r="BS29" s="406"/>
      <c r="BT29" s="407"/>
      <c r="BU29" s="407"/>
      <c r="BV29" s="407"/>
      <c r="BW29" s="407"/>
      <c r="BX29" s="407"/>
      <c r="BY29" s="407"/>
      <c r="BZ29" s="407"/>
      <c r="CA29" s="407"/>
      <c r="CB29" s="407"/>
      <c r="CC29" s="407"/>
      <c r="CD29" s="407"/>
      <c r="CE29" s="407"/>
      <c r="CF29" s="407"/>
      <c r="CG29" s="408"/>
      <c r="CH29" s="373"/>
      <c r="CI29" s="374"/>
      <c r="CJ29" s="374"/>
      <c r="CK29" s="374"/>
      <c r="CL29" s="375"/>
      <c r="CM29" s="373"/>
      <c r="CN29" s="374"/>
      <c r="CO29" s="374"/>
      <c r="CP29" s="374"/>
      <c r="CQ29" s="375"/>
      <c r="CR29" s="373"/>
      <c r="CS29" s="374"/>
      <c r="CT29" s="374"/>
      <c r="CU29" s="374"/>
      <c r="CV29" s="375"/>
      <c r="CW29" s="373"/>
      <c r="CX29" s="374"/>
      <c r="CY29" s="374"/>
      <c r="CZ29" s="374"/>
      <c r="DA29" s="375"/>
      <c r="DB29" s="373"/>
      <c r="DC29" s="374"/>
      <c r="DD29" s="374"/>
      <c r="DE29" s="374"/>
      <c r="DF29" s="375"/>
      <c r="DG29" s="373"/>
      <c r="DH29" s="374"/>
      <c r="DI29" s="374"/>
      <c r="DJ29" s="374"/>
      <c r="DK29" s="375"/>
      <c r="DL29" s="373"/>
      <c r="DM29" s="374"/>
      <c r="DN29" s="374"/>
      <c r="DO29" s="374"/>
      <c r="DP29" s="375"/>
      <c r="DQ29" s="373"/>
      <c r="DR29" s="374"/>
      <c r="DS29" s="374"/>
      <c r="DT29" s="374"/>
      <c r="DU29" s="375"/>
      <c r="DV29" s="406"/>
      <c r="DW29" s="407"/>
      <c r="DX29" s="407"/>
      <c r="DY29" s="407"/>
      <c r="DZ29" s="409"/>
      <c r="EA29" s="212"/>
    </row>
    <row r="30" spans="1:131" ht="26.25" customHeight="1" x14ac:dyDescent="0.2">
      <c r="A30" s="224">
        <v>3</v>
      </c>
      <c r="B30" s="410" t="s">
        <v>394</v>
      </c>
      <c r="C30" s="411"/>
      <c r="D30" s="411"/>
      <c r="E30" s="411"/>
      <c r="F30" s="411"/>
      <c r="G30" s="411"/>
      <c r="H30" s="411"/>
      <c r="I30" s="411"/>
      <c r="J30" s="411"/>
      <c r="K30" s="411"/>
      <c r="L30" s="411"/>
      <c r="M30" s="411"/>
      <c r="N30" s="411"/>
      <c r="O30" s="411"/>
      <c r="P30" s="412"/>
      <c r="Q30" s="413">
        <v>178</v>
      </c>
      <c r="R30" s="414"/>
      <c r="S30" s="414"/>
      <c r="T30" s="414"/>
      <c r="U30" s="414"/>
      <c r="V30" s="414">
        <v>178</v>
      </c>
      <c r="W30" s="414"/>
      <c r="X30" s="414"/>
      <c r="Y30" s="414"/>
      <c r="Z30" s="414"/>
      <c r="AA30" s="414">
        <v>0</v>
      </c>
      <c r="AB30" s="414"/>
      <c r="AC30" s="414"/>
      <c r="AD30" s="414"/>
      <c r="AE30" s="415"/>
      <c r="AF30" s="416">
        <v>0</v>
      </c>
      <c r="AG30" s="417"/>
      <c r="AH30" s="417"/>
      <c r="AI30" s="417"/>
      <c r="AJ30" s="418"/>
      <c r="AK30" s="464">
        <v>215</v>
      </c>
      <c r="AL30" s="460"/>
      <c r="AM30" s="460"/>
      <c r="AN30" s="460"/>
      <c r="AO30" s="460"/>
      <c r="AP30" s="460" t="s">
        <v>553</v>
      </c>
      <c r="AQ30" s="460"/>
      <c r="AR30" s="460"/>
      <c r="AS30" s="460"/>
      <c r="AT30" s="460"/>
      <c r="AU30" s="460" t="s">
        <v>553</v>
      </c>
      <c r="AV30" s="460"/>
      <c r="AW30" s="460"/>
      <c r="AX30" s="460"/>
      <c r="AY30" s="460"/>
      <c r="AZ30" s="461" t="s">
        <v>553</v>
      </c>
      <c r="BA30" s="461"/>
      <c r="BB30" s="461"/>
      <c r="BC30" s="461"/>
      <c r="BD30" s="461"/>
      <c r="BE30" s="462"/>
      <c r="BF30" s="462"/>
      <c r="BG30" s="462"/>
      <c r="BH30" s="462"/>
      <c r="BI30" s="463"/>
      <c r="BJ30" s="214"/>
      <c r="BK30" s="214"/>
      <c r="BL30" s="214"/>
      <c r="BM30" s="214"/>
      <c r="BN30" s="214"/>
      <c r="BO30" s="223"/>
      <c r="BP30" s="223"/>
      <c r="BQ30" s="220">
        <v>24</v>
      </c>
      <c r="BR30" s="221"/>
      <c r="BS30" s="406"/>
      <c r="BT30" s="407"/>
      <c r="BU30" s="407"/>
      <c r="BV30" s="407"/>
      <c r="BW30" s="407"/>
      <c r="BX30" s="407"/>
      <c r="BY30" s="407"/>
      <c r="BZ30" s="407"/>
      <c r="CA30" s="407"/>
      <c r="CB30" s="407"/>
      <c r="CC30" s="407"/>
      <c r="CD30" s="407"/>
      <c r="CE30" s="407"/>
      <c r="CF30" s="407"/>
      <c r="CG30" s="408"/>
      <c r="CH30" s="373"/>
      <c r="CI30" s="374"/>
      <c r="CJ30" s="374"/>
      <c r="CK30" s="374"/>
      <c r="CL30" s="375"/>
      <c r="CM30" s="373"/>
      <c r="CN30" s="374"/>
      <c r="CO30" s="374"/>
      <c r="CP30" s="374"/>
      <c r="CQ30" s="375"/>
      <c r="CR30" s="373"/>
      <c r="CS30" s="374"/>
      <c r="CT30" s="374"/>
      <c r="CU30" s="374"/>
      <c r="CV30" s="375"/>
      <c r="CW30" s="373"/>
      <c r="CX30" s="374"/>
      <c r="CY30" s="374"/>
      <c r="CZ30" s="374"/>
      <c r="DA30" s="375"/>
      <c r="DB30" s="373"/>
      <c r="DC30" s="374"/>
      <c r="DD30" s="374"/>
      <c r="DE30" s="374"/>
      <c r="DF30" s="375"/>
      <c r="DG30" s="373"/>
      <c r="DH30" s="374"/>
      <c r="DI30" s="374"/>
      <c r="DJ30" s="374"/>
      <c r="DK30" s="375"/>
      <c r="DL30" s="373"/>
      <c r="DM30" s="374"/>
      <c r="DN30" s="374"/>
      <c r="DO30" s="374"/>
      <c r="DP30" s="375"/>
      <c r="DQ30" s="373"/>
      <c r="DR30" s="374"/>
      <c r="DS30" s="374"/>
      <c r="DT30" s="374"/>
      <c r="DU30" s="375"/>
      <c r="DV30" s="406"/>
      <c r="DW30" s="407"/>
      <c r="DX30" s="407"/>
      <c r="DY30" s="407"/>
      <c r="DZ30" s="409"/>
      <c r="EA30" s="212"/>
    </row>
    <row r="31" spans="1:131" ht="26.25" customHeight="1" x14ac:dyDescent="0.2">
      <c r="A31" s="224">
        <v>4</v>
      </c>
      <c r="B31" s="410" t="s">
        <v>395</v>
      </c>
      <c r="C31" s="411"/>
      <c r="D31" s="411"/>
      <c r="E31" s="411"/>
      <c r="F31" s="411"/>
      <c r="G31" s="411"/>
      <c r="H31" s="411"/>
      <c r="I31" s="411"/>
      <c r="J31" s="411"/>
      <c r="K31" s="411"/>
      <c r="L31" s="411"/>
      <c r="M31" s="411"/>
      <c r="N31" s="411"/>
      <c r="O31" s="411"/>
      <c r="P31" s="412"/>
      <c r="Q31" s="413">
        <v>437</v>
      </c>
      <c r="R31" s="414"/>
      <c r="S31" s="414"/>
      <c r="T31" s="414"/>
      <c r="U31" s="414"/>
      <c r="V31" s="414">
        <v>423</v>
      </c>
      <c r="W31" s="414"/>
      <c r="X31" s="414"/>
      <c r="Y31" s="414"/>
      <c r="Z31" s="414"/>
      <c r="AA31" s="414">
        <v>14</v>
      </c>
      <c r="AB31" s="414"/>
      <c r="AC31" s="414"/>
      <c r="AD31" s="414"/>
      <c r="AE31" s="415"/>
      <c r="AF31" s="416">
        <v>308</v>
      </c>
      <c r="AG31" s="417"/>
      <c r="AH31" s="417"/>
      <c r="AI31" s="417"/>
      <c r="AJ31" s="418"/>
      <c r="AK31" s="464">
        <v>98</v>
      </c>
      <c r="AL31" s="460"/>
      <c r="AM31" s="460"/>
      <c r="AN31" s="460"/>
      <c r="AO31" s="460"/>
      <c r="AP31" s="460">
        <v>1194</v>
      </c>
      <c r="AQ31" s="460"/>
      <c r="AR31" s="460"/>
      <c r="AS31" s="460"/>
      <c r="AT31" s="460"/>
      <c r="AU31" s="460">
        <v>517</v>
      </c>
      <c r="AV31" s="460"/>
      <c r="AW31" s="460"/>
      <c r="AX31" s="460"/>
      <c r="AY31" s="460"/>
      <c r="AZ31" s="461" t="s">
        <v>553</v>
      </c>
      <c r="BA31" s="461"/>
      <c r="BB31" s="461"/>
      <c r="BC31" s="461"/>
      <c r="BD31" s="461"/>
      <c r="BE31" s="462" t="s">
        <v>396</v>
      </c>
      <c r="BF31" s="462"/>
      <c r="BG31" s="462"/>
      <c r="BH31" s="462"/>
      <c r="BI31" s="463"/>
      <c r="BJ31" s="214"/>
      <c r="BK31" s="214"/>
      <c r="BL31" s="214"/>
      <c r="BM31" s="214"/>
      <c r="BN31" s="214"/>
      <c r="BO31" s="223"/>
      <c r="BP31" s="223"/>
      <c r="BQ31" s="220">
        <v>25</v>
      </c>
      <c r="BR31" s="221"/>
      <c r="BS31" s="406"/>
      <c r="BT31" s="407"/>
      <c r="BU31" s="407"/>
      <c r="BV31" s="407"/>
      <c r="BW31" s="407"/>
      <c r="BX31" s="407"/>
      <c r="BY31" s="407"/>
      <c r="BZ31" s="407"/>
      <c r="CA31" s="407"/>
      <c r="CB31" s="407"/>
      <c r="CC31" s="407"/>
      <c r="CD31" s="407"/>
      <c r="CE31" s="407"/>
      <c r="CF31" s="407"/>
      <c r="CG31" s="408"/>
      <c r="CH31" s="373"/>
      <c r="CI31" s="374"/>
      <c r="CJ31" s="374"/>
      <c r="CK31" s="374"/>
      <c r="CL31" s="375"/>
      <c r="CM31" s="373"/>
      <c r="CN31" s="374"/>
      <c r="CO31" s="374"/>
      <c r="CP31" s="374"/>
      <c r="CQ31" s="375"/>
      <c r="CR31" s="373"/>
      <c r="CS31" s="374"/>
      <c r="CT31" s="374"/>
      <c r="CU31" s="374"/>
      <c r="CV31" s="375"/>
      <c r="CW31" s="373"/>
      <c r="CX31" s="374"/>
      <c r="CY31" s="374"/>
      <c r="CZ31" s="374"/>
      <c r="DA31" s="375"/>
      <c r="DB31" s="373"/>
      <c r="DC31" s="374"/>
      <c r="DD31" s="374"/>
      <c r="DE31" s="374"/>
      <c r="DF31" s="375"/>
      <c r="DG31" s="373"/>
      <c r="DH31" s="374"/>
      <c r="DI31" s="374"/>
      <c r="DJ31" s="374"/>
      <c r="DK31" s="375"/>
      <c r="DL31" s="373"/>
      <c r="DM31" s="374"/>
      <c r="DN31" s="374"/>
      <c r="DO31" s="374"/>
      <c r="DP31" s="375"/>
      <c r="DQ31" s="373"/>
      <c r="DR31" s="374"/>
      <c r="DS31" s="374"/>
      <c r="DT31" s="374"/>
      <c r="DU31" s="375"/>
      <c r="DV31" s="406"/>
      <c r="DW31" s="407"/>
      <c r="DX31" s="407"/>
      <c r="DY31" s="407"/>
      <c r="DZ31" s="409"/>
      <c r="EA31" s="212"/>
    </row>
    <row r="32" spans="1:131" ht="26.25" customHeight="1" x14ac:dyDescent="0.2">
      <c r="A32" s="224">
        <v>5</v>
      </c>
      <c r="B32" s="410" t="s">
        <v>397</v>
      </c>
      <c r="C32" s="411"/>
      <c r="D32" s="411"/>
      <c r="E32" s="411"/>
      <c r="F32" s="411"/>
      <c r="G32" s="411"/>
      <c r="H32" s="411"/>
      <c r="I32" s="411"/>
      <c r="J32" s="411"/>
      <c r="K32" s="411"/>
      <c r="L32" s="411"/>
      <c r="M32" s="411"/>
      <c r="N32" s="411"/>
      <c r="O32" s="411"/>
      <c r="P32" s="412"/>
      <c r="Q32" s="413">
        <v>785</v>
      </c>
      <c r="R32" s="414"/>
      <c r="S32" s="414"/>
      <c r="T32" s="414"/>
      <c r="U32" s="414"/>
      <c r="V32" s="414">
        <v>810</v>
      </c>
      <c r="W32" s="414"/>
      <c r="X32" s="414"/>
      <c r="Y32" s="414"/>
      <c r="Z32" s="414"/>
      <c r="AA32" s="414">
        <v>-25</v>
      </c>
      <c r="AB32" s="414"/>
      <c r="AC32" s="414"/>
      <c r="AD32" s="414"/>
      <c r="AE32" s="415"/>
      <c r="AF32" s="416">
        <v>573</v>
      </c>
      <c r="AG32" s="417"/>
      <c r="AH32" s="417"/>
      <c r="AI32" s="417"/>
      <c r="AJ32" s="418"/>
      <c r="AK32" s="464">
        <v>456</v>
      </c>
      <c r="AL32" s="460"/>
      <c r="AM32" s="460"/>
      <c r="AN32" s="460"/>
      <c r="AO32" s="460"/>
      <c r="AP32" s="460">
        <v>3269</v>
      </c>
      <c r="AQ32" s="460"/>
      <c r="AR32" s="460"/>
      <c r="AS32" s="460"/>
      <c r="AT32" s="460"/>
      <c r="AU32" s="460">
        <v>2409</v>
      </c>
      <c r="AV32" s="460"/>
      <c r="AW32" s="460"/>
      <c r="AX32" s="460"/>
      <c r="AY32" s="460"/>
      <c r="AZ32" s="461" t="s">
        <v>553</v>
      </c>
      <c r="BA32" s="461"/>
      <c r="BB32" s="461"/>
      <c r="BC32" s="461"/>
      <c r="BD32" s="461"/>
      <c r="BE32" s="462" t="s">
        <v>396</v>
      </c>
      <c r="BF32" s="462"/>
      <c r="BG32" s="462"/>
      <c r="BH32" s="462"/>
      <c r="BI32" s="463"/>
      <c r="BJ32" s="214"/>
      <c r="BK32" s="214"/>
      <c r="BL32" s="214"/>
      <c r="BM32" s="214"/>
      <c r="BN32" s="214"/>
      <c r="BO32" s="223"/>
      <c r="BP32" s="223"/>
      <c r="BQ32" s="220">
        <v>26</v>
      </c>
      <c r="BR32" s="221"/>
      <c r="BS32" s="406"/>
      <c r="BT32" s="407"/>
      <c r="BU32" s="407"/>
      <c r="BV32" s="407"/>
      <c r="BW32" s="407"/>
      <c r="BX32" s="407"/>
      <c r="BY32" s="407"/>
      <c r="BZ32" s="407"/>
      <c r="CA32" s="407"/>
      <c r="CB32" s="407"/>
      <c r="CC32" s="407"/>
      <c r="CD32" s="407"/>
      <c r="CE32" s="407"/>
      <c r="CF32" s="407"/>
      <c r="CG32" s="408"/>
      <c r="CH32" s="373"/>
      <c r="CI32" s="374"/>
      <c r="CJ32" s="374"/>
      <c r="CK32" s="374"/>
      <c r="CL32" s="375"/>
      <c r="CM32" s="373"/>
      <c r="CN32" s="374"/>
      <c r="CO32" s="374"/>
      <c r="CP32" s="374"/>
      <c r="CQ32" s="375"/>
      <c r="CR32" s="373"/>
      <c r="CS32" s="374"/>
      <c r="CT32" s="374"/>
      <c r="CU32" s="374"/>
      <c r="CV32" s="375"/>
      <c r="CW32" s="373"/>
      <c r="CX32" s="374"/>
      <c r="CY32" s="374"/>
      <c r="CZ32" s="374"/>
      <c r="DA32" s="375"/>
      <c r="DB32" s="373"/>
      <c r="DC32" s="374"/>
      <c r="DD32" s="374"/>
      <c r="DE32" s="374"/>
      <c r="DF32" s="375"/>
      <c r="DG32" s="373"/>
      <c r="DH32" s="374"/>
      <c r="DI32" s="374"/>
      <c r="DJ32" s="374"/>
      <c r="DK32" s="375"/>
      <c r="DL32" s="373"/>
      <c r="DM32" s="374"/>
      <c r="DN32" s="374"/>
      <c r="DO32" s="374"/>
      <c r="DP32" s="375"/>
      <c r="DQ32" s="373"/>
      <c r="DR32" s="374"/>
      <c r="DS32" s="374"/>
      <c r="DT32" s="374"/>
      <c r="DU32" s="375"/>
      <c r="DV32" s="406"/>
      <c r="DW32" s="407"/>
      <c r="DX32" s="407"/>
      <c r="DY32" s="407"/>
      <c r="DZ32" s="409"/>
      <c r="EA32" s="212"/>
    </row>
    <row r="33" spans="1:131" ht="26.25" customHeight="1" x14ac:dyDescent="0.2">
      <c r="A33" s="224">
        <v>6</v>
      </c>
      <c r="B33" s="410"/>
      <c r="C33" s="411"/>
      <c r="D33" s="411"/>
      <c r="E33" s="411"/>
      <c r="F33" s="411"/>
      <c r="G33" s="411"/>
      <c r="H33" s="411"/>
      <c r="I33" s="411"/>
      <c r="J33" s="411"/>
      <c r="K33" s="411"/>
      <c r="L33" s="411"/>
      <c r="M33" s="411"/>
      <c r="N33" s="411"/>
      <c r="O33" s="411"/>
      <c r="P33" s="412"/>
      <c r="Q33" s="413"/>
      <c r="R33" s="414"/>
      <c r="S33" s="414"/>
      <c r="T33" s="414"/>
      <c r="U33" s="414"/>
      <c r="V33" s="414"/>
      <c r="W33" s="414"/>
      <c r="X33" s="414"/>
      <c r="Y33" s="414"/>
      <c r="Z33" s="414"/>
      <c r="AA33" s="414"/>
      <c r="AB33" s="414"/>
      <c r="AC33" s="414"/>
      <c r="AD33" s="414"/>
      <c r="AE33" s="415"/>
      <c r="AF33" s="416"/>
      <c r="AG33" s="417"/>
      <c r="AH33" s="417"/>
      <c r="AI33" s="417"/>
      <c r="AJ33" s="418"/>
      <c r="AK33" s="464"/>
      <c r="AL33" s="460"/>
      <c r="AM33" s="460"/>
      <c r="AN33" s="460"/>
      <c r="AO33" s="460"/>
      <c r="AP33" s="460"/>
      <c r="AQ33" s="460"/>
      <c r="AR33" s="460"/>
      <c r="AS33" s="460"/>
      <c r="AT33" s="460"/>
      <c r="AU33" s="460"/>
      <c r="AV33" s="460"/>
      <c r="AW33" s="460"/>
      <c r="AX33" s="460"/>
      <c r="AY33" s="460"/>
      <c r="AZ33" s="461"/>
      <c r="BA33" s="461"/>
      <c r="BB33" s="461"/>
      <c r="BC33" s="461"/>
      <c r="BD33" s="461"/>
      <c r="BE33" s="462"/>
      <c r="BF33" s="462"/>
      <c r="BG33" s="462"/>
      <c r="BH33" s="462"/>
      <c r="BI33" s="463"/>
      <c r="BJ33" s="214"/>
      <c r="BK33" s="214"/>
      <c r="BL33" s="214"/>
      <c r="BM33" s="214"/>
      <c r="BN33" s="214"/>
      <c r="BO33" s="223"/>
      <c r="BP33" s="223"/>
      <c r="BQ33" s="220">
        <v>27</v>
      </c>
      <c r="BR33" s="221"/>
      <c r="BS33" s="406"/>
      <c r="BT33" s="407"/>
      <c r="BU33" s="407"/>
      <c r="BV33" s="407"/>
      <c r="BW33" s="407"/>
      <c r="BX33" s="407"/>
      <c r="BY33" s="407"/>
      <c r="BZ33" s="407"/>
      <c r="CA33" s="407"/>
      <c r="CB33" s="407"/>
      <c r="CC33" s="407"/>
      <c r="CD33" s="407"/>
      <c r="CE33" s="407"/>
      <c r="CF33" s="407"/>
      <c r="CG33" s="408"/>
      <c r="CH33" s="373"/>
      <c r="CI33" s="374"/>
      <c r="CJ33" s="374"/>
      <c r="CK33" s="374"/>
      <c r="CL33" s="375"/>
      <c r="CM33" s="373"/>
      <c r="CN33" s="374"/>
      <c r="CO33" s="374"/>
      <c r="CP33" s="374"/>
      <c r="CQ33" s="375"/>
      <c r="CR33" s="373"/>
      <c r="CS33" s="374"/>
      <c r="CT33" s="374"/>
      <c r="CU33" s="374"/>
      <c r="CV33" s="375"/>
      <c r="CW33" s="373"/>
      <c r="CX33" s="374"/>
      <c r="CY33" s="374"/>
      <c r="CZ33" s="374"/>
      <c r="DA33" s="375"/>
      <c r="DB33" s="373"/>
      <c r="DC33" s="374"/>
      <c r="DD33" s="374"/>
      <c r="DE33" s="374"/>
      <c r="DF33" s="375"/>
      <c r="DG33" s="373"/>
      <c r="DH33" s="374"/>
      <c r="DI33" s="374"/>
      <c r="DJ33" s="374"/>
      <c r="DK33" s="375"/>
      <c r="DL33" s="373"/>
      <c r="DM33" s="374"/>
      <c r="DN33" s="374"/>
      <c r="DO33" s="374"/>
      <c r="DP33" s="375"/>
      <c r="DQ33" s="373"/>
      <c r="DR33" s="374"/>
      <c r="DS33" s="374"/>
      <c r="DT33" s="374"/>
      <c r="DU33" s="375"/>
      <c r="DV33" s="406"/>
      <c r="DW33" s="407"/>
      <c r="DX33" s="407"/>
      <c r="DY33" s="407"/>
      <c r="DZ33" s="409"/>
      <c r="EA33" s="212"/>
    </row>
    <row r="34" spans="1:131" ht="26.25" customHeight="1" x14ac:dyDescent="0.2">
      <c r="A34" s="224">
        <v>7</v>
      </c>
      <c r="B34" s="410"/>
      <c r="C34" s="411"/>
      <c r="D34" s="411"/>
      <c r="E34" s="411"/>
      <c r="F34" s="411"/>
      <c r="G34" s="411"/>
      <c r="H34" s="411"/>
      <c r="I34" s="411"/>
      <c r="J34" s="411"/>
      <c r="K34" s="411"/>
      <c r="L34" s="411"/>
      <c r="M34" s="411"/>
      <c r="N34" s="411"/>
      <c r="O34" s="411"/>
      <c r="P34" s="412"/>
      <c r="Q34" s="413"/>
      <c r="R34" s="414"/>
      <c r="S34" s="414"/>
      <c r="T34" s="414"/>
      <c r="U34" s="414"/>
      <c r="V34" s="414"/>
      <c r="W34" s="414"/>
      <c r="X34" s="414"/>
      <c r="Y34" s="414"/>
      <c r="Z34" s="414"/>
      <c r="AA34" s="414"/>
      <c r="AB34" s="414"/>
      <c r="AC34" s="414"/>
      <c r="AD34" s="414"/>
      <c r="AE34" s="415"/>
      <c r="AF34" s="416"/>
      <c r="AG34" s="417"/>
      <c r="AH34" s="417"/>
      <c r="AI34" s="417"/>
      <c r="AJ34" s="418"/>
      <c r="AK34" s="464"/>
      <c r="AL34" s="460"/>
      <c r="AM34" s="460"/>
      <c r="AN34" s="460"/>
      <c r="AO34" s="460"/>
      <c r="AP34" s="460"/>
      <c r="AQ34" s="460"/>
      <c r="AR34" s="460"/>
      <c r="AS34" s="460"/>
      <c r="AT34" s="460"/>
      <c r="AU34" s="460"/>
      <c r="AV34" s="460"/>
      <c r="AW34" s="460"/>
      <c r="AX34" s="460"/>
      <c r="AY34" s="460"/>
      <c r="AZ34" s="461"/>
      <c r="BA34" s="461"/>
      <c r="BB34" s="461"/>
      <c r="BC34" s="461"/>
      <c r="BD34" s="461"/>
      <c r="BE34" s="462"/>
      <c r="BF34" s="462"/>
      <c r="BG34" s="462"/>
      <c r="BH34" s="462"/>
      <c r="BI34" s="463"/>
      <c r="BJ34" s="214"/>
      <c r="BK34" s="214"/>
      <c r="BL34" s="214"/>
      <c r="BM34" s="214"/>
      <c r="BN34" s="214"/>
      <c r="BO34" s="223"/>
      <c r="BP34" s="223"/>
      <c r="BQ34" s="220">
        <v>28</v>
      </c>
      <c r="BR34" s="221"/>
      <c r="BS34" s="406"/>
      <c r="BT34" s="407"/>
      <c r="BU34" s="407"/>
      <c r="BV34" s="407"/>
      <c r="BW34" s="407"/>
      <c r="BX34" s="407"/>
      <c r="BY34" s="407"/>
      <c r="BZ34" s="407"/>
      <c r="CA34" s="407"/>
      <c r="CB34" s="407"/>
      <c r="CC34" s="407"/>
      <c r="CD34" s="407"/>
      <c r="CE34" s="407"/>
      <c r="CF34" s="407"/>
      <c r="CG34" s="408"/>
      <c r="CH34" s="373"/>
      <c r="CI34" s="374"/>
      <c r="CJ34" s="374"/>
      <c r="CK34" s="374"/>
      <c r="CL34" s="375"/>
      <c r="CM34" s="373"/>
      <c r="CN34" s="374"/>
      <c r="CO34" s="374"/>
      <c r="CP34" s="374"/>
      <c r="CQ34" s="375"/>
      <c r="CR34" s="373"/>
      <c r="CS34" s="374"/>
      <c r="CT34" s="374"/>
      <c r="CU34" s="374"/>
      <c r="CV34" s="375"/>
      <c r="CW34" s="373"/>
      <c r="CX34" s="374"/>
      <c r="CY34" s="374"/>
      <c r="CZ34" s="374"/>
      <c r="DA34" s="375"/>
      <c r="DB34" s="373"/>
      <c r="DC34" s="374"/>
      <c r="DD34" s="374"/>
      <c r="DE34" s="374"/>
      <c r="DF34" s="375"/>
      <c r="DG34" s="373"/>
      <c r="DH34" s="374"/>
      <c r="DI34" s="374"/>
      <c r="DJ34" s="374"/>
      <c r="DK34" s="375"/>
      <c r="DL34" s="373"/>
      <c r="DM34" s="374"/>
      <c r="DN34" s="374"/>
      <c r="DO34" s="374"/>
      <c r="DP34" s="375"/>
      <c r="DQ34" s="373"/>
      <c r="DR34" s="374"/>
      <c r="DS34" s="374"/>
      <c r="DT34" s="374"/>
      <c r="DU34" s="375"/>
      <c r="DV34" s="406"/>
      <c r="DW34" s="407"/>
      <c r="DX34" s="407"/>
      <c r="DY34" s="407"/>
      <c r="DZ34" s="409"/>
      <c r="EA34" s="212"/>
    </row>
    <row r="35" spans="1:131" ht="26.25" customHeight="1" x14ac:dyDescent="0.2">
      <c r="A35" s="224">
        <v>8</v>
      </c>
      <c r="B35" s="410"/>
      <c r="C35" s="411"/>
      <c r="D35" s="411"/>
      <c r="E35" s="411"/>
      <c r="F35" s="411"/>
      <c r="G35" s="411"/>
      <c r="H35" s="411"/>
      <c r="I35" s="411"/>
      <c r="J35" s="411"/>
      <c r="K35" s="411"/>
      <c r="L35" s="411"/>
      <c r="M35" s="411"/>
      <c r="N35" s="411"/>
      <c r="O35" s="411"/>
      <c r="P35" s="412"/>
      <c r="Q35" s="413"/>
      <c r="R35" s="414"/>
      <c r="S35" s="414"/>
      <c r="T35" s="414"/>
      <c r="U35" s="414"/>
      <c r="V35" s="414"/>
      <c r="W35" s="414"/>
      <c r="X35" s="414"/>
      <c r="Y35" s="414"/>
      <c r="Z35" s="414"/>
      <c r="AA35" s="414"/>
      <c r="AB35" s="414"/>
      <c r="AC35" s="414"/>
      <c r="AD35" s="414"/>
      <c r="AE35" s="415"/>
      <c r="AF35" s="416"/>
      <c r="AG35" s="417"/>
      <c r="AH35" s="417"/>
      <c r="AI35" s="417"/>
      <c r="AJ35" s="418"/>
      <c r="AK35" s="464"/>
      <c r="AL35" s="460"/>
      <c r="AM35" s="460"/>
      <c r="AN35" s="460"/>
      <c r="AO35" s="460"/>
      <c r="AP35" s="460"/>
      <c r="AQ35" s="460"/>
      <c r="AR35" s="460"/>
      <c r="AS35" s="460"/>
      <c r="AT35" s="460"/>
      <c r="AU35" s="460"/>
      <c r="AV35" s="460"/>
      <c r="AW35" s="460"/>
      <c r="AX35" s="460"/>
      <c r="AY35" s="460"/>
      <c r="AZ35" s="461"/>
      <c r="BA35" s="461"/>
      <c r="BB35" s="461"/>
      <c r="BC35" s="461"/>
      <c r="BD35" s="461"/>
      <c r="BE35" s="462"/>
      <c r="BF35" s="462"/>
      <c r="BG35" s="462"/>
      <c r="BH35" s="462"/>
      <c r="BI35" s="463"/>
      <c r="BJ35" s="214"/>
      <c r="BK35" s="214"/>
      <c r="BL35" s="214"/>
      <c r="BM35" s="214"/>
      <c r="BN35" s="214"/>
      <c r="BO35" s="223"/>
      <c r="BP35" s="223"/>
      <c r="BQ35" s="220">
        <v>29</v>
      </c>
      <c r="BR35" s="221"/>
      <c r="BS35" s="406"/>
      <c r="BT35" s="407"/>
      <c r="BU35" s="407"/>
      <c r="BV35" s="407"/>
      <c r="BW35" s="407"/>
      <c r="BX35" s="407"/>
      <c r="BY35" s="407"/>
      <c r="BZ35" s="407"/>
      <c r="CA35" s="407"/>
      <c r="CB35" s="407"/>
      <c r="CC35" s="407"/>
      <c r="CD35" s="407"/>
      <c r="CE35" s="407"/>
      <c r="CF35" s="407"/>
      <c r="CG35" s="408"/>
      <c r="CH35" s="373"/>
      <c r="CI35" s="374"/>
      <c r="CJ35" s="374"/>
      <c r="CK35" s="374"/>
      <c r="CL35" s="375"/>
      <c r="CM35" s="373"/>
      <c r="CN35" s="374"/>
      <c r="CO35" s="374"/>
      <c r="CP35" s="374"/>
      <c r="CQ35" s="375"/>
      <c r="CR35" s="373"/>
      <c r="CS35" s="374"/>
      <c r="CT35" s="374"/>
      <c r="CU35" s="374"/>
      <c r="CV35" s="375"/>
      <c r="CW35" s="373"/>
      <c r="CX35" s="374"/>
      <c r="CY35" s="374"/>
      <c r="CZ35" s="374"/>
      <c r="DA35" s="375"/>
      <c r="DB35" s="373"/>
      <c r="DC35" s="374"/>
      <c r="DD35" s="374"/>
      <c r="DE35" s="374"/>
      <c r="DF35" s="375"/>
      <c r="DG35" s="373"/>
      <c r="DH35" s="374"/>
      <c r="DI35" s="374"/>
      <c r="DJ35" s="374"/>
      <c r="DK35" s="375"/>
      <c r="DL35" s="373"/>
      <c r="DM35" s="374"/>
      <c r="DN35" s="374"/>
      <c r="DO35" s="374"/>
      <c r="DP35" s="375"/>
      <c r="DQ35" s="373"/>
      <c r="DR35" s="374"/>
      <c r="DS35" s="374"/>
      <c r="DT35" s="374"/>
      <c r="DU35" s="375"/>
      <c r="DV35" s="406"/>
      <c r="DW35" s="407"/>
      <c r="DX35" s="407"/>
      <c r="DY35" s="407"/>
      <c r="DZ35" s="409"/>
      <c r="EA35" s="212"/>
    </row>
    <row r="36" spans="1:131" ht="26.25" customHeight="1" x14ac:dyDescent="0.2">
      <c r="A36" s="224">
        <v>9</v>
      </c>
      <c r="B36" s="410"/>
      <c r="C36" s="411"/>
      <c r="D36" s="411"/>
      <c r="E36" s="411"/>
      <c r="F36" s="411"/>
      <c r="G36" s="411"/>
      <c r="H36" s="411"/>
      <c r="I36" s="411"/>
      <c r="J36" s="411"/>
      <c r="K36" s="411"/>
      <c r="L36" s="411"/>
      <c r="M36" s="411"/>
      <c r="N36" s="411"/>
      <c r="O36" s="411"/>
      <c r="P36" s="412"/>
      <c r="Q36" s="413"/>
      <c r="R36" s="414"/>
      <c r="S36" s="414"/>
      <c r="T36" s="414"/>
      <c r="U36" s="414"/>
      <c r="V36" s="414"/>
      <c r="W36" s="414"/>
      <c r="X36" s="414"/>
      <c r="Y36" s="414"/>
      <c r="Z36" s="414"/>
      <c r="AA36" s="414"/>
      <c r="AB36" s="414"/>
      <c r="AC36" s="414"/>
      <c r="AD36" s="414"/>
      <c r="AE36" s="415"/>
      <c r="AF36" s="416"/>
      <c r="AG36" s="417"/>
      <c r="AH36" s="417"/>
      <c r="AI36" s="417"/>
      <c r="AJ36" s="418"/>
      <c r="AK36" s="464"/>
      <c r="AL36" s="460"/>
      <c r="AM36" s="460"/>
      <c r="AN36" s="460"/>
      <c r="AO36" s="460"/>
      <c r="AP36" s="460"/>
      <c r="AQ36" s="460"/>
      <c r="AR36" s="460"/>
      <c r="AS36" s="460"/>
      <c r="AT36" s="460"/>
      <c r="AU36" s="460"/>
      <c r="AV36" s="460"/>
      <c r="AW36" s="460"/>
      <c r="AX36" s="460"/>
      <c r="AY36" s="460"/>
      <c r="AZ36" s="461"/>
      <c r="BA36" s="461"/>
      <c r="BB36" s="461"/>
      <c r="BC36" s="461"/>
      <c r="BD36" s="461"/>
      <c r="BE36" s="462"/>
      <c r="BF36" s="462"/>
      <c r="BG36" s="462"/>
      <c r="BH36" s="462"/>
      <c r="BI36" s="463"/>
      <c r="BJ36" s="214"/>
      <c r="BK36" s="214"/>
      <c r="BL36" s="214"/>
      <c r="BM36" s="214"/>
      <c r="BN36" s="214"/>
      <c r="BO36" s="223"/>
      <c r="BP36" s="223"/>
      <c r="BQ36" s="220">
        <v>30</v>
      </c>
      <c r="BR36" s="221"/>
      <c r="BS36" s="406"/>
      <c r="BT36" s="407"/>
      <c r="BU36" s="407"/>
      <c r="BV36" s="407"/>
      <c r="BW36" s="407"/>
      <c r="BX36" s="407"/>
      <c r="BY36" s="407"/>
      <c r="BZ36" s="407"/>
      <c r="CA36" s="407"/>
      <c r="CB36" s="407"/>
      <c r="CC36" s="407"/>
      <c r="CD36" s="407"/>
      <c r="CE36" s="407"/>
      <c r="CF36" s="407"/>
      <c r="CG36" s="408"/>
      <c r="CH36" s="373"/>
      <c r="CI36" s="374"/>
      <c r="CJ36" s="374"/>
      <c r="CK36" s="374"/>
      <c r="CL36" s="375"/>
      <c r="CM36" s="373"/>
      <c r="CN36" s="374"/>
      <c r="CO36" s="374"/>
      <c r="CP36" s="374"/>
      <c r="CQ36" s="375"/>
      <c r="CR36" s="373"/>
      <c r="CS36" s="374"/>
      <c r="CT36" s="374"/>
      <c r="CU36" s="374"/>
      <c r="CV36" s="375"/>
      <c r="CW36" s="373"/>
      <c r="CX36" s="374"/>
      <c r="CY36" s="374"/>
      <c r="CZ36" s="374"/>
      <c r="DA36" s="375"/>
      <c r="DB36" s="373"/>
      <c r="DC36" s="374"/>
      <c r="DD36" s="374"/>
      <c r="DE36" s="374"/>
      <c r="DF36" s="375"/>
      <c r="DG36" s="373"/>
      <c r="DH36" s="374"/>
      <c r="DI36" s="374"/>
      <c r="DJ36" s="374"/>
      <c r="DK36" s="375"/>
      <c r="DL36" s="373"/>
      <c r="DM36" s="374"/>
      <c r="DN36" s="374"/>
      <c r="DO36" s="374"/>
      <c r="DP36" s="375"/>
      <c r="DQ36" s="373"/>
      <c r="DR36" s="374"/>
      <c r="DS36" s="374"/>
      <c r="DT36" s="374"/>
      <c r="DU36" s="375"/>
      <c r="DV36" s="406"/>
      <c r="DW36" s="407"/>
      <c r="DX36" s="407"/>
      <c r="DY36" s="407"/>
      <c r="DZ36" s="409"/>
      <c r="EA36" s="212"/>
    </row>
    <row r="37" spans="1:131" ht="26.25" customHeight="1" x14ac:dyDescent="0.2">
      <c r="A37" s="224">
        <v>10</v>
      </c>
      <c r="B37" s="410"/>
      <c r="C37" s="411"/>
      <c r="D37" s="411"/>
      <c r="E37" s="411"/>
      <c r="F37" s="411"/>
      <c r="G37" s="411"/>
      <c r="H37" s="411"/>
      <c r="I37" s="411"/>
      <c r="J37" s="411"/>
      <c r="K37" s="411"/>
      <c r="L37" s="411"/>
      <c r="M37" s="411"/>
      <c r="N37" s="411"/>
      <c r="O37" s="411"/>
      <c r="P37" s="412"/>
      <c r="Q37" s="413"/>
      <c r="R37" s="414"/>
      <c r="S37" s="414"/>
      <c r="T37" s="414"/>
      <c r="U37" s="414"/>
      <c r="V37" s="414"/>
      <c r="W37" s="414"/>
      <c r="X37" s="414"/>
      <c r="Y37" s="414"/>
      <c r="Z37" s="414"/>
      <c r="AA37" s="414"/>
      <c r="AB37" s="414"/>
      <c r="AC37" s="414"/>
      <c r="AD37" s="414"/>
      <c r="AE37" s="415"/>
      <c r="AF37" s="416"/>
      <c r="AG37" s="417"/>
      <c r="AH37" s="417"/>
      <c r="AI37" s="417"/>
      <c r="AJ37" s="418"/>
      <c r="AK37" s="464"/>
      <c r="AL37" s="460"/>
      <c r="AM37" s="460"/>
      <c r="AN37" s="460"/>
      <c r="AO37" s="460"/>
      <c r="AP37" s="460"/>
      <c r="AQ37" s="460"/>
      <c r="AR37" s="460"/>
      <c r="AS37" s="460"/>
      <c r="AT37" s="460"/>
      <c r="AU37" s="460"/>
      <c r="AV37" s="460"/>
      <c r="AW37" s="460"/>
      <c r="AX37" s="460"/>
      <c r="AY37" s="460"/>
      <c r="AZ37" s="461"/>
      <c r="BA37" s="461"/>
      <c r="BB37" s="461"/>
      <c r="BC37" s="461"/>
      <c r="BD37" s="461"/>
      <c r="BE37" s="462"/>
      <c r="BF37" s="462"/>
      <c r="BG37" s="462"/>
      <c r="BH37" s="462"/>
      <c r="BI37" s="463"/>
      <c r="BJ37" s="214"/>
      <c r="BK37" s="214"/>
      <c r="BL37" s="214"/>
      <c r="BM37" s="214"/>
      <c r="BN37" s="214"/>
      <c r="BO37" s="223"/>
      <c r="BP37" s="223"/>
      <c r="BQ37" s="220">
        <v>31</v>
      </c>
      <c r="BR37" s="221"/>
      <c r="BS37" s="406"/>
      <c r="BT37" s="407"/>
      <c r="BU37" s="407"/>
      <c r="BV37" s="407"/>
      <c r="BW37" s="407"/>
      <c r="BX37" s="407"/>
      <c r="BY37" s="407"/>
      <c r="BZ37" s="407"/>
      <c r="CA37" s="407"/>
      <c r="CB37" s="407"/>
      <c r="CC37" s="407"/>
      <c r="CD37" s="407"/>
      <c r="CE37" s="407"/>
      <c r="CF37" s="407"/>
      <c r="CG37" s="408"/>
      <c r="CH37" s="373"/>
      <c r="CI37" s="374"/>
      <c r="CJ37" s="374"/>
      <c r="CK37" s="374"/>
      <c r="CL37" s="375"/>
      <c r="CM37" s="373"/>
      <c r="CN37" s="374"/>
      <c r="CO37" s="374"/>
      <c r="CP37" s="374"/>
      <c r="CQ37" s="375"/>
      <c r="CR37" s="373"/>
      <c r="CS37" s="374"/>
      <c r="CT37" s="374"/>
      <c r="CU37" s="374"/>
      <c r="CV37" s="375"/>
      <c r="CW37" s="373"/>
      <c r="CX37" s="374"/>
      <c r="CY37" s="374"/>
      <c r="CZ37" s="374"/>
      <c r="DA37" s="375"/>
      <c r="DB37" s="373"/>
      <c r="DC37" s="374"/>
      <c r="DD37" s="374"/>
      <c r="DE37" s="374"/>
      <c r="DF37" s="375"/>
      <c r="DG37" s="373"/>
      <c r="DH37" s="374"/>
      <c r="DI37" s="374"/>
      <c r="DJ37" s="374"/>
      <c r="DK37" s="375"/>
      <c r="DL37" s="373"/>
      <c r="DM37" s="374"/>
      <c r="DN37" s="374"/>
      <c r="DO37" s="374"/>
      <c r="DP37" s="375"/>
      <c r="DQ37" s="373"/>
      <c r="DR37" s="374"/>
      <c r="DS37" s="374"/>
      <c r="DT37" s="374"/>
      <c r="DU37" s="375"/>
      <c r="DV37" s="406"/>
      <c r="DW37" s="407"/>
      <c r="DX37" s="407"/>
      <c r="DY37" s="407"/>
      <c r="DZ37" s="409"/>
      <c r="EA37" s="212"/>
    </row>
    <row r="38" spans="1:131" ht="26.25" customHeight="1" x14ac:dyDescent="0.2">
      <c r="A38" s="224">
        <v>11</v>
      </c>
      <c r="B38" s="410"/>
      <c r="C38" s="411"/>
      <c r="D38" s="411"/>
      <c r="E38" s="411"/>
      <c r="F38" s="411"/>
      <c r="G38" s="411"/>
      <c r="H38" s="411"/>
      <c r="I38" s="411"/>
      <c r="J38" s="411"/>
      <c r="K38" s="411"/>
      <c r="L38" s="411"/>
      <c r="M38" s="411"/>
      <c r="N38" s="411"/>
      <c r="O38" s="411"/>
      <c r="P38" s="412"/>
      <c r="Q38" s="413"/>
      <c r="R38" s="414"/>
      <c r="S38" s="414"/>
      <c r="T38" s="414"/>
      <c r="U38" s="414"/>
      <c r="V38" s="414"/>
      <c r="W38" s="414"/>
      <c r="X38" s="414"/>
      <c r="Y38" s="414"/>
      <c r="Z38" s="414"/>
      <c r="AA38" s="414"/>
      <c r="AB38" s="414"/>
      <c r="AC38" s="414"/>
      <c r="AD38" s="414"/>
      <c r="AE38" s="415"/>
      <c r="AF38" s="416"/>
      <c r="AG38" s="417"/>
      <c r="AH38" s="417"/>
      <c r="AI38" s="417"/>
      <c r="AJ38" s="418"/>
      <c r="AK38" s="464"/>
      <c r="AL38" s="460"/>
      <c r="AM38" s="460"/>
      <c r="AN38" s="460"/>
      <c r="AO38" s="460"/>
      <c r="AP38" s="460"/>
      <c r="AQ38" s="460"/>
      <c r="AR38" s="460"/>
      <c r="AS38" s="460"/>
      <c r="AT38" s="460"/>
      <c r="AU38" s="460"/>
      <c r="AV38" s="460"/>
      <c r="AW38" s="460"/>
      <c r="AX38" s="460"/>
      <c r="AY38" s="460"/>
      <c r="AZ38" s="461"/>
      <c r="BA38" s="461"/>
      <c r="BB38" s="461"/>
      <c r="BC38" s="461"/>
      <c r="BD38" s="461"/>
      <c r="BE38" s="462"/>
      <c r="BF38" s="462"/>
      <c r="BG38" s="462"/>
      <c r="BH38" s="462"/>
      <c r="BI38" s="463"/>
      <c r="BJ38" s="214"/>
      <c r="BK38" s="214"/>
      <c r="BL38" s="214"/>
      <c r="BM38" s="214"/>
      <c r="BN38" s="214"/>
      <c r="BO38" s="223"/>
      <c r="BP38" s="223"/>
      <c r="BQ38" s="220">
        <v>32</v>
      </c>
      <c r="BR38" s="221"/>
      <c r="BS38" s="406"/>
      <c r="BT38" s="407"/>
      <c r="BU38" s="407"/>
      <c r="BV38" s="407"/>
      <c r="BW38" s="407"/>
      <c r="BX38" s="407"/>
      <c r="BY38" s="407"/>
      <c r="BZ38" s="407"/>
      <c r="CA38" s="407"/>
      <c r="CB38" s="407"/>
      <c r="CC38" s="407"/>
      <c r="CD38" s="407"/>
      <c r="CE38" s="407"/>
      <c r="CF38" s="407"/>
      <c r="CG38" s="408"/>
      <c r="CH38" s="373"/>
      <c r="CI38" s="374"/>
      <c r="CJ38" s="374"/>
      <c r="CK38" s="374"/>
      <c r="CL38" s="375"/>
      <c r="CM38" s="373"/>
      <c r="CN38" s="374"/>
      <c r="CO38" s="374"/>
      <c r="CP38" s="374"/>
      <c r="CQ38" s="375"/>
      <c r="CR38" s="373"/>
      <c r="CS38" s="374"/>
      <c r="CT38" s="374"/>
      <c r="CU38" s="374"/>
      <c r="CV38" s="375"/>
      <c r="CW38" s="373"/>
      <c r="CX38" s="374"/>
      <c r="CY38" s="374"/>
      <c r="CZ38" s="374"/>
      <c r="DA38" s="375"/>
      <c r="DB38" s="373"/>
      <c r="DC38" s="374"/>
      <c r="DD38" s="374"/>
      <c r="DE38" s="374"/>
      <c r="DF38" s="375"/>
      <c r="DG38" s="373"/>
      <c r="DH38" s="374"/>
      <c r="DI38" s="374"/>
      <c r="DJ38" s="374"/>
      <c r="DK38" s="375"/>
      <c r="DL38" s="373"/>
      <c r="DM38" s="374"/>
      <c r="DN38" s="374"/>
      <c r="DO38" s="374"/>
      <c r="DP38" s="375"/>
      <c r="DQ38" s="373"/>
      <c r="DR38" s="374"/>
      <c r="DS38" s="374"/>
      <c r="DT38" s="374"/>
      <c r="DU38" s="375"/>
      <c r="DV38" s="406"/>
      <c r="DW38" s="407"/>
      <c r="DX38" s="407"/>
      <c r="DY38" s="407"/>
      <c r="DZ38" s="409"/>
      <c r="EA38" s="212"/>
    </row>
    <row r="39" spans="1:131" ht="26.25" customHeight="1" x14ac:dyDescent="0.2">
      <c r="A39" s="224">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3"/>
      <c r="BP39" s="223"/>
      <c r="BQ39" s="220">
        <v>33</v>
      </c>
      <c r="BR39" s="221"/>
      <c r="BS39" s="406"/>
      <c r="BT39" s="407"/>
      <c r="BU39" s="407"/>
      <c r="BV39" s="407"/>
      <c r="BW39" s="407"/>
      <c r="BX39" s="407"/>
      <c r="BY39" s="407"/>
      <c r="BZ39" s="407"/>
      <c r="CA39" s="407"/>
      <c r="CB39" s="407"/>
      <c r="CC39" s="407"/>
      <c r="CD39" s="407"/>
      <c r="CE39" s="407"/>
      <c r="CF39" s="407"/>
      <c r="CG39" s="408"/>
      <c r="CH39" s="373"/>
      <c r="CI39" s="374"/>
      <c r="CJ39" s="374"/>
      <c r="CK39" s="374"/>
      <c r="CL39" s="375"/>
      <c r="CM39" s="373"/>
      <c r="CN39" s="374"/>
      <c r="CO39" s="374"/>
      <c r="CP39" s="374"/>
      <c r="CQ39" s="375"/>
      <c r="CR39" s="373"/>
      <c r="CS39" s="374"/>
      <c r="CT39" s="374"/>
      <c r="CU39" s="374"/>
      <c r="CV39" s="375"/>
      <c r="CW39" s="373"/>
      <c r="CX39" s="374"/>
      <c r="CY39" s="374"/>
      <c r="CZ39" s="374"/>
      <c r="DA39" s="375"/>
      <c r="DB39" s="373"/>
      <c r="DC39" s="374"/>
      <c r="DD39" s="374"/>
      <c r="DE39" s="374"/>
      <c r="DF39" s="375"/>
      <c r="DG39" s="373"/>
      <c r="DH39" s="374"/>
      <c r="DI39" s="374"/>
      <c r="DJ39" s="374"/>
      <c r="DK39" s="375"/>
      <c r="DL39" s="373"/>
      <c r="DM39" s="374"/>
      <c r="DN39" s="374"/>
      <c r="DO39" s="374"/>
      <c r="DP39" s="375"/>
      <c r="DQ39" s="373"/>
      <c r="DR39" s="374"/>
      <c r="DS39" s="374"/>
      <c r="DT39" s="374"/>
      <c r="DU39" s="375"/>
      <c r="DV39" s="406"/>
      <c r="DW39" s="407"/>
      <c r="DX39" s="407"/>
      <c r="DY39" s="407"/>
      <c r="DZ39" s="409"/>
      <c r="EA39" s="212"/>
    </row>
    <row r="40" spans="1:131" ht="26.25" customHeight="1" x14ac:dyDescent="0.2">
      <c r="A40" s="220">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3"/>
      <c r="BP40" s="223"/>
      <c r="BQ40" s="220">
        <v>34</v>
      </c>
      <c r="BR40" s="221"/>
      <c r="BS40" s="406"/>
      <c r="BT40" s="407"/>
      <c r="BU40" s="407"/>
      <c r="BV40" s="407"/>
      <c r="BW40" s="407"/>
      <c r="BX40" s="407"/>
      <c r="BY40" s="407"/>
      <c r="BZ40" s="407"/>
      <c r="CA40" s="407"/>
      <c r="CB40" s="407"/>
      <c r="CC40" s="407"/>
      <c r="CD40" s="407"/>
      <c r="CE40" s="407"/>
      <c r="CF40" s="407"/>
      <c r="CG40" s="408"/>
      <c r="CH40" s="373"/>
      <c r="CI40" s="374"/>
      <c r="CJ40" s="374"/>
      <c r="CK40" s="374"/>
      <c r="CL40" s="375"/>
      <c r="CM40" s="373"/>
      <c r="CN40" s="374"/>
      <c r="CO40" s="374"/>
      <c r="CP40" s="374"/>
      <c r="CQ40" s="375"/>
      <c r="CR40" s="373"/>
      <c r="CS40" s="374"/>
      <c r="CT40" s="374"/>
      <c r="CU40" s="374"/>
      <c r="CV40" s="375"/>
      <c r="CW40" s="373"/>
      <c r="CX40" s="374"/>
      <c r="CY40" s="374"/>
      <c r="CZ40" s="374"/>
      <c r="DA40" s="375"/>
      <c r="DB40" s="373"/>
      <c r="DC40" s="374"/>
      <c r="DD40" s="374"/>
      <c r="DE40" s="374"/>
      <c r="DF40" s="375"/>
      <c r="DG40" s="373"/>
      <c r="DH40" s="374"/>
      <c r="DI40" s="374"/>
      <c r="DJ40" s="374"/>
      <c r="DK40" s="375"/>
      <c r="DL40" s="373"/>
      <c r="DM40" s="374"/>
      <c r="DN40" s="374"/>
      <c r="DO40" s="374"/>
      <c r="DP40" s="375"/>
      <c r="DQ40" s="373"/>
      <c r="DR40" s="374"/>
      <c r="DS40" s="374"/>
      <c r="DT40" s="374"/>
      <c r="DU40" s="375"/>
      <c r="DV40" s="406"/>
      <c r="DW40" s="407"/>
      <c r="DX40" s="407"/>
      <c r="DY40" s="407"/>
      <c r="DZ40" s="409"/>
      <c r="EA40" s="212"/>
    </row>
    <row r="41" spans="1:131" ht="26.25" customHeight="1" x14ac:dyDescent="0.2">
      <c r="A41" s="220">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3"/>
      <c r="BP41" s="223"/>
      <c r="BQ41" s="220">
        <v>35</v>
      </c>
      <c r="BR41" s="221"/>
      <c r="BS41" s="406"/>
      <c r="BT41" s="407"/>
      <c r="BU41" s="407"/>
      <c r="BV41" s="407"/>
      <c r="BW41" s="407"/>
      <c r="BX41" s="407"/>
      <c r="BY41" s="407"/>
      <c r="BZ41" s="407"/>
      <c r="CA41" s="407"/>
      <c r="CB41" s="407"/>
      <c r="CC41" s="407"/>
      <c r="CD41" s="407"/>
      <c r="CE41" s="407"/>
      <c r="CF41" s="407"/>
      <c r="CG41" s="408"/>
      <c r="CH41" s="373"/>
      <c r="CI41" s="374"/>
      <c r="CJ41" s="374"/>
      <c r="CK41" s="374"/>
      <c r="CL41" s="375"/>
      <c r="CM41" s="373"/>
      <c r="CN41" s="374"/>
      <c r="CO41" s="374"/>
      <c r="CP41" s="374"/>
      <c r="CQ41" s="375"/>
      <c r="CR41" s="373"/>
      <c r="CS41" s="374"/>
      <c r="CT41" s="374"/>
      <c r="CU41" s="374"/>
      <c r="CV41" s="375"/>
      <c r="CW41" s="373"/>
      <c r="CX41" s="374"/>
      <c r="CY41" s="374"/>
      <c r="CZ41" s="374"/>
      <c r="DA41" s="375"/>
      <c r="DB41" s="373"/>
      <c r="DC41" s="374"/>
      <c r="DD41" s="374"/>
      <c r="DE41" s="374"/>
      <c r="DF41" s="375"/>
      <c r="DG41" s="373"/>
      <c r="DH41" s="374"/>
      <c r="DI41" s="374"/>
      <c r="DJ41" s="374"/>
      <c r="DK41" s="375"/>
      <c r="DL41" s="373"/>
      <c r="DM41" s="374"/>
      <c r="DN41" s="374"/>
      <c r="DO41" s="374"/>
      <c r="DP41" s="375"/>
      <c r="DQ41" s="373"/>
      <c r="DR41" s="374"/>
      <c r="DS41" s="374"/>
      <c r="DT41" s="374"/>
      <c r="DU41" s="375"/>
      <c r="DV41" s="406"/>
      <c r="DW41" s="407"/>
      <c r="DX41" s="407"/>
      <c r="DY41" s="407"/>
      <c r="DZ41" s="409"/>
      <c r="EA41" s="212"/>
    </row>
    <row r="42" spans="1:131" ht="26.25" customHeight="1" x14ac:dyDescent="0.2">
      <c r="A42" s="220">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3"/>
      <c r="BP42" s="223"/>
      <c r="BQ42" s="220">
        <v>36</v>
      </c>
      <c r="BR42" s="221"/>
      <c r="BS42" s="406"/>
      <c r="BT42" s="407"/>
      <c r="BU42" s="407"/>
      <c r="BV42" s="407"/>
      <c r="BW42" s="407"/>
      <c r="BX42" s="407"/>
      <c r="BY42" s="407"/>
      <c r="BZ42" s="407"/>
      <c r="CA42" s="407"/>
      <c r="CB42" s="407"/>
      <c r="CC42" s="407"/>
      <c r="CD42" s="407"/>
      <c r="CE42" s="407"/>
      <c r="CF42" s="407"/>
      <c r="CG42" s="408"/>
      <c r="CH42" s="373"/>
      <c r="CI42" s="374"/>
      <c r="CJ42" s="374"/>
      <c r="CK42" s="374"/>
      <c r="CL42" s="375"/>
      <c r="CM42" s="373"/>
      <c r="CN42" s="374"/>
      <c r="CO42" s="374"/>
      <c r="CP42" s="374"/>
      <c r="CQ42" s="375"/>
      <c r="CR42" s="373"/>
      <c r="CS42" s="374"/>
      <c r="CT42" s="374"/>
      <c r="CU42" s="374"/>
      <c r="CV42" s="375"/>
      <c r="CW42" s="373"/>
      <c r="CX42" s="374"/>
      <c r="CY42" s="374"/>
      <c r="CZ42" s="374"/>
      <c r="DA42" s="375"/>
      <c r="DB42" s="373"/>
      <c r="DC42" s="374"/>
      <c r="DD42" s="374"/>
      <c r="DE42" s="374"/>
      <c r="DF42" s="375"/>
      <c r="DG42" s="373"/>
      <c r="DH42" s="374"/>
      <c r="DI42" s="374"/>
      <c r="DJ42" s="374"/>
      <c r="DK42" s="375"/>
      <c r="DL42" s="373"/>
      <c r="DM42" s="374"/>
      <c r="DN42" s="374"/>
      <c r="DO42" s="374"/>
      <c r="DP42" s="375"/>
      <c r="DQ42" s="373"/>
      <c r="DR42" s="374"/>
      <c r="DS42" s="374"/>
      <c r="DT42" s="374"/>
      <c r="DU42" s="375"/>
      <c r="DV42" s="406"/>
      <c r="DW42" s="407"/>
      <c r="DX42" s="407"/>
      <c r="DY42" s="407"/>
      <c r="DZ42" s="409"/>
      <c r="EA42" s="212"/>
    </row>
    <row r="43" spans="1:131" ht="26.25" customHeight="1" x14ac:dyDescent="0.2">
      <c r="A43" s="220">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3"/>
      <c r="BP43" s="223"/>
      <c r="BQ43" s="220">
        <v>37</v>
      </c>
      <c r="BR43" s="221"/>
      <c r="BS43" s="406"/>
      <c r="BT43" s="407"/>
      <c r="BU43" s="407"/>
      <c r="BV43" s="407"/>
      <c r="BW43" s="407"/>
      <c r="BX43" s="407"/>
      <c r="BY43" s="407"/>
      <c r="BZ43" s="407"/>
      <c r="CA43" s="407"/>
      <c r="CB43" s="407"/>
      <c r="CC43" s="407"/>
      <c r="CD43" s="407"/>
      <c r="CE43" s="407"/>
      <c r="CF43" s="407"/>
      <c r="CG43" s="408"/>
      <c r="CH43" s="373"/>
      <c r="CI43" s="374"/>
      <c r="CJ43" s="374"/>
      <c r="CK43" s="374"/>
      <c r="CL43" s="375"/>
      <c r="CM43" s="373"/>
      <c r="CN43" s="374"/>
      <c r="CO43" s="374"/>
      <c r="CP43" s="374"/>
      <c r="CQ43" s="375"/>
      <c r="CR43" s="373"/>
      <c r="CS43" s="374"/>
      <c r="CT43" s="374"/>
      <c r="CU43" s="374"/>
      <c r="CV43" s="375"/>
      <c r="CW43" s="373"/>
      <c r="CX43" s="374"/>
      <c r="CY43" s="374"/>
      <c r="CZ43" s="374"/>
      <c r="DA43" s="375"/>
      <c r="DB43" s="373"/>
      <c r="DC43" s="374"/>
      <c r="DD43" s="374"/>
      <c r="DE43" s="374"/>
      <c r="DF43" s="375"/>
      <c r="DG43" s="373"/>
      <c r="DH43" s="374"/>
      <c r="DI43" s="374"/>
      <c r="DJ43" s="374"/>
      <c r="DK43" s="375"/>
      <c r="DL43" s="373"/>
      <c r="DM43" s="374"/>
      <c r="DN43" s="374"/>
      <c r="DO43" s="374"/>
      <c r="DP43" s="375"/>
      <c r="DQ43" s="373"/>
      <c r="DR43" s="374"/>
      <c r="DS43" s="374"/>
      <c r="DT43" s="374"/>
      <c r="DU43" s="375"/>
      <c r="DV43" s="406"/>
      <c r="DW43" s="407"/>
      <c r="DX43" s="407"/>
      <c r="DY43" s="407"/>
      <c r="DZ43" s="409"/>
      <c r="EA43" s="212"/>
    </row>
    <row r="44" spans="1:131" ht="26.25" customHeight="1" x14ac:dyDescent="0.2">
      <c r="A44" s="220">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3"/>
      <c r="BP44" s="223"/>
      <c r="BQ44" s="220">
        <v>38</v>
      </c>
      <c r="BR44" s="221"/>
      <c r="BS44" s="406"/>
      <c r="BT44" s="407"/>
      <c r="BU44" s="407"/>
      <c r="BV44" s="407"/>
      <c r="BW44" s="407"/>
      <c r="BX44" s="407"/>
      <c r="BY44" s="407"/>
      <c r="BZ44" s="407"/>
      <c r="CA44" s="407"/>
      <c r="CB44" s="407"/>
      <c r="CC44" s="407"/>
      <c r="CD44" s="407"/>
      <c r="CE44" s="407"/>
      <c r="CF44" s="407"/>
      <c r="CG44" s="408"/>
      <c r="CH44" s="373"/>
      <c r="CI44" s="374"/>
      <c r="CJ44" s="374"/>
      <c r="CK44" s="374"/>
      <c r="CL44" s="375"/>
      <c r="CM44" s="373"/>
      <c r="CN44" s="374"/>
      <c r="CO44" s="374"/>
      <c r="CP44" s="374"/>
      <c r="CQ44" s="375"/>
      <c r="CR44" s="373"/>
      <c r="CS44" s="374"/>
      <c r="CT44" s="374"/>
      <c r="CU44" s="374"/>
      <c r="CV44" s="375"/>
      <c r="CW44" s="373"/>
      <c r="CX44" s="374"/>
      <c r="CY44" s="374"/>
      <c r="CZ44" s="374"/>
      <c r="DA44" s="375"/>
      <c r="DB44" s="373"/>
      <c r="DC44" s="374"/>
      <c r="DD44" s="374"/>
      <c r="DE44" s="374"/>
      <c r="DF44" s="375"/>
      <c r="DG44" s="373"/>
      <c r="DH44" s="374"/>
      <c r="DI44" s="374"/>
      <c r="DJ44" s="374"/>
      <c r="DK44" s="375"/>
      <c r="DL44" s="373"/>
      <c r="DM44" s="374"/>
      <c r="DN44" s="374"/>
      <c r="DO44" s="374"/>
      <c r="DP44" s="375"/>
      <c r="DQ44" s="373"/>
      <c r="DR44" s="374"/>
      <c r="DS44" s="374"/>
      <c r="DT44" s="374"/>
      <c r="DU44" s="375"/>
      <c r="DV44" s="406"/>
      <c r="DW44" s="407"/>
      <c r="DX44" s="407"/>
      <c r="DY44" s="407"/>
      <c r="DZ44" s="409"/>
      <c r="EA44" s="212"/>
    </row>
    <row r="45" spans="1:131" ht="26.25" customHeight="1" x14ac:dyDescent="0.2">
      <c r="A45" s="220">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3"/>
      <c r="BP45" s="223"/>
      <c r="BQ45" s="220">
        <v>39</v>
      </c>
      <c r="BR45" s="221"/>
      <c r="BS45" s="406"/>
      <c r="BT45" s="407"/>
      <c r="BU45" s="407"/>
      <c r="BV45" s="407"/>
      <c r="BW45" s="407"/>
      <c r="BX45" s="407"/>
      <c r="BY45" s="407"/>
      <c r="BZ45" s="407"/>
      <c r="CA45" s="407"/>
      <c r="CB45" s="407"/>
      <c r="CC45" s="407"/>
      <c r="CD45" s="407"/>
      <c r="CE45" s="407"/>
      <c r="CF45" s="407"/>
      <c r="CG45" s="408"/>
      <c r="CH45" s="373"/>
      <c r="CI45" s="374"/>
      <c r="CJ45" s="374"/>
      <c r="CK45" s="374"/>
      <c r="CL45" s="375"/>
      <c r="CM45" s="373"/>
      <c r="CN45" s="374"/>
      <c r="CO45" s="374"/>
      <c r="CP45" s="374"/>
      <c r="CQ45" s="375"/>
      <c r="CR45" s="373"/>
      <c r="CS45" s="374"/>
      <c r="CT45" s="374"/>
      <c r="CU45" s="374"/>
      <c r="CV45" s="375"/>
      <c r="CW45" s="373"/>
      <c r="CX45" s="374"/>
      <c r="CY45" s="374"/>
      <c r="CZ45" s="374"/>
      <c r="DA45" s="375"/>
      <c r="DB45" s="373"/>
      <c r="DC45" s="374"/>
      <c r="DD45" s="374"/>
      <c r="DE45" s="374"/>
      <c r="DF45" s="375"/>
      <c r="DG45" s="373"/>
      <c r="DH45" s="374"/>
      <c r="DI45" s="374"/>
      <c r="DJ45" s="374"/>
      <c r="DK45" s="375"/>
      <c r="DL45" s="373"/>
      <c r="DM45" s="374"/>
      <c r="DN45" s="374"/>
      <c r="DO45" s="374"/>
      <c r="DP45" s="375"/>
      <c r="DQ45" s="373"/>
      <c r="DR45" s="374"/>
      <c r="DS45" s="374"/>
      <c r="DT45" s="374"/>
      <c r="DU45" s="375"/>
      <c r="DV45" s="406"/>
      <c r="DW45" s="407"/>
      <c r="DX45" s="407"/>
      <c r="DY45" s="407"/>
      <c r="DZ45" s="409"/>
      <c r="EA45" s="212"/>
    </row>
    <row r="46" spans="1:131" ht="26.25" customHeight="1" x14ac:dyDescent="0.2">
      <c r="A46" s="220">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3"/>
      <c r="BP46" s="223"/>
      <c r="BQ46" s="220">
        <v>40</v>
      </c>
      <c r="BR46" s="221"/>
      <c r="BS46" s="406"/>
      <c r="BT46" s="407"/>
      <c r="BU46" s="407"/>
      <c r="BV46" s="407"/>
      <c r="BW46" s="407"/>
      <c r="BX46" s="407"/>
      <c r="BY46" s="407"/>
      <c r="BZ46" s="407"/>
      <c r="CA46" s="407"/>
      <c r="CB46" s="407"/>
      <c r="CC46" s="407"/>
      <c r="CD46" s="407"/>
      <c r="CE46" s="407"/>
      <c r="CF46" s="407"/>
      <c r="CG46" s="408"/>
      <c r="CH46" s="373"/>
      <c r="CI46" s="374"/>
      <c r="CJ46" s="374"/>
      <c r="CK46" s="374"/>
      <c r="CL46" s="375"/>
      <c r="CM46" s="373"/>
      <c r="CN46" s="374"/>
      <c r="CO46" s="374"/>
      <c r="CP46" s="374"/>
      <c r="CQ46" s="375"/>
      <c r="CR46" s="373"/>
      <c r="CS46" s="374"/>
      <c r="CT46" s="374"/>
      <c r="CU46" s="374"/>
      <c r="CV46" s="375"/>
      <c r="CW46" s="373"/>
      <c r="CX46" s="374"/>
      <c r="CY46" s="374"/>
      <c r="CZ46" s="374"/>
      <c r="DA46" s="375"/>
      <c r="DB46" s="373"/>
      <c r="DC46" s="374"/>
      <c r="DD46" s="374"/>
      <c r="DE46" s="374"/>
      <c r="DF46" s="375"/>
      <c r="DG46" s="373"/>
      <c r="DH46" s="374"/>
      <c r="DI46" s="374"/>
      <c r="DJ46" s="374"/>
      <c r="DK46" s="375"/>
      <c r="DL46" s="373"/>
      <c r="DM46" s="374"/>
      <c r="DN46" s="374"/>
      <c r="DO46" s="374"/>
      <c r="DP46" s="375"/>
      <c r="DQ46" s="373"/>
      <c r="DR46" s="374"/>
      <c r="DS46" s="374"/>
      <c r="DT46" s="374"/>
      <c r="DU46" s="375"/>
      <c r="DV46" s="406"/>
      <c r="DW46" s="407"/>
      <c r="DX46" s="407"/>
      <c r="DY46" s="407"/>
      <c r="DZ46" s="409"/>
      <c r="EA46" s="212"/>
    </row>
    <row r="47" spans="1:131" ht="26.25" customHeight="1" x14ac:dyDescent="0.2">
      <c r="A47" s="220">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3"/>
      <c r="BP47" s="223"/>
      <c r="BQ47" s="220">
        <v>41</v>
      </c>
      <c r="BR47" s="221"/>
      <c r="BS47" s="406"/>
      <c r="BT47" s="407"/>
      <c r="BU47" s="407"/>
      <c r="BV47" s="407"/>
      <c r="BW47" s="407"/>
      <c r="BX47" s="407"/>
      <c r="BY47" s="407"/>
      <c r="BZ47" s="407"/>
      <c r="CA47" s="407"/>
      <c r="CB47" s="407"/>
      <c r="CC47" s="407"/>
      <c r="CD47" s="407"/>
      <c r="CE47" s="407"/>
      <c r="CF47" s="407"/>
      <c r="CG47" s="408"/>
      <c r="CH47" s="373"/>
      <c r="CI47" s="374"/>
      <c r="CJ47" s="374"/>
      <c r="CK47" s="374"/>
      <c r="CL47" s="375"/>
      <c r="CM47" s="373"/>
      <c r="CN47" s="374"/>
      <c r="CO47" s="374"/>
      <c r="CP47" s="374"/>
      <c r="CQ47" s="375"/>
      <c r="CR47" s="373"/>
      <c r="CS47" s="374"/>
      <c r="CT47" s="374"/>
      <c r="CU47" s="374"/>
      <c r="CV47" s="375"/>
      <c r="CW47" s="373"/>
      <c r="CX47" s="374"/>
      <c r="CY47" s="374"/>
      <c r="CZ47" s="374"/>
      <c r="DA47" s="375"/>
      <c r="DB47" s="373"/>
      <c r="DC47" s="374"/>
      <c r="DD47" s="374"/>
      <c r="DE47" s="374"/>
      <c r="DF47" s="375"/>
      <c r="DG47" s="373"/>
      <c r="DH47" s="374"/>
      <c r="DI47" s="374"/>
      <c r="DJ47" s="374"/>
      <c r="DK47" s="375"/>
      <c r="DL47" s="373"/>
      <c r="DM47" s="374"/>
      <c r="DN47" s="374"/>
      <c r="DO47" s="374"/>
      <c r="DP47" s="375"/>
      <c r="DQ47" s="373"/>
      <c r="DR47" s="374"/>
      <c r="DS47" s="374"/>
      <c r="DT47" s="374"/>
      <c r="DU47" s="375"/>
      <c r="DV47" s="406"/>
      <c r="DW47" s="407"/>
      <c r="DX47" s="407"/>
      <c r="DY47" s="407"/>
      <c r="DZ47" s="409"/>
      <c r="EA47" s="212"/>
    </row>
    <row r="48" spans="1:131" ht="26.25" customHeight="1" x14ac:dyDescent="0.2">
      <c r="A48" s="220">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3"/>
      <c r="BP48" s="223"/>
      <c r="BQ48" s="220">
        <v>42</v>
      </c>
      <c r="BR48" s="221"/>
      <c r="BS48" s="406"/>
      <c r="BT48" s="407"/>
      <c r="BU48" s="407"/>
      <c r="BV48" s="407"/>
      <c r="BW48" s="407"/>
      <c r="BX48" s="407"/>
      <c r="BY48" s="407"/>
      <c r="BZ48" s="407"/>
      <c r="CA48" s="407"/>
      <c r="CB48" s="407"/>
      <c r="CC48" s="407"/>
      <c r="CD48" s="407"/>
      <c r="CE48" s="407"/>
      <c r="CF48" s="407"/>
      <c r="CG48" s="408"/>
      <c r="CH48" s="373"/>
      <c r="CI48" s="374"/>
      <c r="CJ48" s="374"/>
      <c r="CK48" s="374"/>
      <c r="CL48" s="375"/>
      <c r="CM48" s="373"/>
      <c r="CN48" s="374"/>
      <c r="CO48" s="374"/>
      <c r="CP48" s="374"/>
      <c r="CQ48" s="375"/>
      <c r="CR48" s="373"/>
      <c r="CS48" s="374"/>
      <c r="CT48" s="374"/>
      <c r="CU48" s="374"/>
      <c r="CV48" s="375"/>
      <c r="CW48" s="373"/>
      <c r="CX48" s="374"/>
      <c r="CY48" s="374"/>
      <c r="CZ48" s="374"/>
      <c r="DA48" s="375"/>
      <c r="DB48" s="373"/>
      <c r="DC48" s="374"/>
      <c r="DD48" s="374"/>
      <c r="DE48" s="374"/>
      <c r="DF48" s="375"/>
      <c r="DG48" s="373"/>
      <c r="DH48" s="374"/>
      <c r="DI48" s="374"/>
      <c r="DJ48" s="374"/>
      <c r="DK48" s="375"/>
      <c r="DL48" s="373"/>
      <c r="DM48" s="374"/>
      <c r="DN48" s="374"/>
      <c r="DO48" s="374"/>
      <c r="DP48" s="375"/>
      <c r="DQ48" s="373"/>
      <c r="DR48" s="374"/>
      <c r="DS48" s="374"/>
      <c r="DT48" s="374"/>
      <c r="DU48" s="375"/>
      <c r="DV48" s="406"/>
      <c r="DW48" s="407"/>
      <c r="DX48" s="407"/>
      <c r="DY48" s="407"/>
      <c r="DZ48" s="409"/>
      <c r="EA48" s="212"/>
    </row>
    <row r="49" spans="1:131" ht="26.25" customHeight="1" x14ac:dyDescent="0.2">
      <c r="A49" s="220">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3"/>
      <c r="BP49" s="223"/>
      <c r="BQ49" s="220">
        <v>43</v>
      </c>
      <c r="BR49" s="221"/>
      <c r="BS49" s="406"/>
      <c r="BT49" s="407"/>
      <c r="BU49" s="407"/>
      <c r="BV49" s="407"/>
      <c r="BW49" s="407"/>
      <c r="BX49" s="407"/>
      <c r="BY49" s="407"/>
      <c r="BZ49" s="407"/>
      <c r="CA49" s="407"/>
      <c r="CB49" s="407"/>
      <c r="CC49" s="407"/>
      <c r="CD49" s="407"/>
      <c r="CE49" s="407"/>
      <c r="CF49" s="407"/>
      <c r="CG49" s="408"/>
      <c r="CH49" s="373"/>
      <c r="CI49" s="374"/>
      <c r="CJ49" s="374"/>
      <c r="CK49" s="374"/>
      <c r="CL49" s="375"/>
      <c r="CM49" s="373"/>
      <c r="CN49" s="374"/>
      <c r="CO49" s="374"/>
      <c r="CP49" s="374"/>
      <c r="CQ49" s="375"/>
      <c r="CR49" s="373"/>
      <c r="CS49" s="374"/>
      <c r="CT49" s="374"/>
      <c r="CU49" s="374"/>
      <c r="CV49" s="375"/>
      <c r="CW49" s="373"/>
      <c r="CX49" s="374"/>
      <c r="CY49" s="374"/>
      <c r="CZ49" s="374"/>
      <c r="DA49" s="375"/>
      <c r="DB49" s="373"/>
      <c r="DC49" s="374"/>
      <c r="DD49" s="374"/>
      <c r="DE49" s="374"/>
      <c r="DF49" s="375"/>
      <c r="DG49" s="373"/>
      <c r="DH49" s="374"/>
      <c r="DI49" s="374"/>
      <c r="DJ49" s="374"/>
      <c r="DK49" s="375"/>
      <c r="DL49" s="373"/>
      <c r="DM49" s="374"/>
      <c r="DN49" s="374"/>
      <c r="DO49" s="374"/>
      <c r="DP49" s="375"/>
      <c r="DQ49" s="373"/>
      <c r="DR49" s="374"/>
      <c r="DS49" s="374"/>
      <c r="DT49" s="374"/>
      <c r="DU49" s="375"/>
      <c r="DV49" s="406"/>
      <c r="DW49" s="407"/>
      <c r="DX49" s="407"/>
      <c r="DY49" s="407"/>
      <c r="DZ49" s="409"/>
      <c r="EA49" s="212"/>
    </row>
    <row r="50" spans="1:131" ht="26.25" customHeight="1" x14ac:dyDescent="0.2">
      <c r="A50" s="220">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3"/>
      <c r="BP50" s="223"/>
      <c r="BQ50" s="220">
        <v>44</v>
      </c>
      <c r="BR50" s="221"/>
      <c r="BS50" s="406"/>
      <c r="BT50" s="407"/>
      <c r="BU50" s="407"/>
      <c r="BV50" s="407"/>
      <c r="BW50" s="407"/>
      <c r="BX50" s="407"/>
      <c r="BY50" s="407"/>
      <c r="BZ50" s="407"/>
      <c r="CA50" s="407"/>
      <c r="CB50" s="407"/>
      <c r="CC50" s="407"/>
      <c r="CD50" s="407"/>
      <c r="CE50" s="407"/>
      <c r="CF50" s="407"/>
      <c r="CG50" s="408"/>
      <c r="CH50" s="373"/>
      <c r="CI50" s="374"/>
      <c r="CJ50" s="374"/>
      <c r="CK50" s="374"/>
      <c r="CL50" s="375"/>
      <c r="CM50" s="373"/>
      <c r="CN50" s="374"/>
      <c r="CO50" s="374"/>
      <c r="CP50" s="374"/>
      <c r="CQ50" s="375"/>
      <c r="CR50" s="373"/>
      <c r="CS50" s="374"/>
      <c r="CT50" s="374"/>
      <c r="CU50" s="374"/>
      <c r="CV50" s="375"/>
      <c r="CW50" s="373"/>
      <c r="CX50" s="374"/>
      <c r="CY50" s="374"/>
      <c r="CZ50" s="374"/>
      <c r="DA50" s="375"/>
      <c r="DB50" s="373"/>
      <c r="DC50" s="374"/>
      <c r="DD50" s="374"/>
      <c r="DE50" s="374"/>
      <c r="DF50" s="375"/>
      <c r="DG50" s="373"/>
      <c r="DH50" s="374"/>
      <c r="DI50" s="374"/>
      <c r="DJ50" s="374"/>
      <c r="DK50" s="375"/>
      <c r="DL50" s="373"/>
      <c r="DM50" s="374"/>
      <c r="DN50" s="374"/>
      <c r="DO50" s="374"/>
      <c r="DP50" s="375"/>
      <c r="DQ50" s="373"/>
      <c r="DR50" s="374"/>
      <c r="DS50" s="374"/>
      <c r="DT50" s="374"/>
      <c r="DU50" s="375"/>
      <c r="DV50" s="406"/>
      <c r="DW50" s="407"/>
      <c r="DX50" s="407"/>
      <c r="DY50" s="407"/>
      <c r="DZ50" s="409"/>
      <c r="EA50" s="212"/>
    </row>
    <row r="51" spans="1:131" ht="26.25" customHeight="1" x14ac:dyDescent="0.2">
      <c r="A51" s="220">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3"/>
      <c r="BP51" s="223"/>
      <c r="BQ51" s="220">
        <v>45</v>
      </c>
      <c r="BR51" s="221"/>
      <c r="BS51" s="406"/>
      <c r="BT51" s="407"/>
      <c r="BU51" s="407"/>
      <c r="BV51" s="407"/>
      <c r="BW51" s="407"/>
      <c r="BX51" s="407"/>
      <c r="BY51" s="407"/>
      <c r="BZ51" s="407"/>
      <c r="CA51" s="407"/>
      <c r="CB51" s="407"/>
      <c r="CC51" s="407"/>
      <c r="CD51" s="407"/>
      <c r="CE51" s="407"/>
      <c r="CF51" s="407"/>
      <c r="CG51" s="408"/>
      <c r="CH51" s="373"/>
      <c r="CI51" s="374"/>
      <c r="CJ51" s="374"/>
      <c r="CK51" s="374"/>
      <c r="CL51" s="375"/>
      <c r="CM51" s="373"/>
      <c r="CN51" s="374"/>
      <c r="CO51" s="374"/>
      <c r="CP51" s="374"/>
      <c r="CQ51" s="375"/>
      <c r="CR51" s="373"/>
      <c r="CS51" s="374"/>
      <c r="CT51" s="374"/>
      <c r="CU51" s="374"/>
      <c r="CV51" s="375"/>
      <c r="CW51" s="373"/>
      <c r="CX51" s="374"/>
      <c r="CY51" s="374"/>
      <c r="CZ51" s="374"/>
      <c r="DA51" s="375"/>
      <c r="DB51" s="373"/>
      <c r="DC51" s="374"/>
      <c r="DD51" s="374"/>
      <c r="DE51" s="374"/>
      <c r="DF51" s="375"/>
      <c r="DG51" s="373"/>
      <c r="DH51" s="374"/>
      <c r="DI51" s="374"/>
      <c r="DJ51" s="374"/>
      <c r="DK51" s="375"/>
      <c r="DL51" s="373"/>
      <c r="DM51" s="374"/>
      <c r="DN51" s="374"/>
      <c r="DO51" s="374"/>
      <c r="DP51" s="375"/>
      <c r="DQ51" s="373"/>
      <c r="DR51" s="374"/>
      <c r="DS51" s="374"/>
      <c r="DT51" s="374"/>
      <c r="DU51" s="375"/>
      <c r="DV51" s="406"/>
      <c r="DW51" s="407"/>
      <c r="DX51" s="407"/>
      <c r="DY51" s="407"/>
      <c r="DZ51" s="409"/>
      <c r="EA51" s="212"/>
    </row>
    <row r="52" spans="1:131" ht="26.25" customHeight="1" x14ac:dyDescent="0.2">
      <c r="A52" s="220">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3"/>
      <c r="BP52" s="223"/>
      <c r="BQ52" s="220">
        <v>46</v>
      </c>
      <c r="BR52" s="221"/>
      <c r="BS52" s="406"/>
      <c r="BT52" s="407"/>
      <c r="BU52" s="407"/>
      <c r="BV52" s="407"/>
      <c r="BW52" s="407"/>
      <c r="BX52" s="407"/>
      <c r="BY52" s="407"/>
      <c r="BZ52" s="407"/>
      <c r="CA52" s="407"/>
      <c r="CB52" s="407"/>
      <c r="CC52" s="407"/>
      <c r="CD52" s="407"/>
      <c r="CE52" s="407"/>
      <c r="CF52" s="407"/>
      <c r="CG52" s="408"/>
      <c r="CH52" s="373"/>
      <c r="CI52" s="374"/>
      <c r="CJ52" s="374"/>
      <c r="CK52" s="374"/>
      <c r="CL52" s="375"/>
      <c r="CM52" s="373"/>
      <c r="CN52" s="374"/>
      <c r="CO52" s="374"/>
      <c r="CP52" s="374"/>
      <c r="CQ52" s="375"/>
      <c r="CR52" s="373"/>
      <c r="CS52" s="374"/>
      <c r="CT52" s="374"/>
      <c r="CU52" s="374"/>
      <c r="CV52" s="375"/>
      <c r="CW52" s="373"/>
      <c r="CX52" s="374"/>
      <c r="CY52" s="374"/>
      <c r="CZ52" s="374"/>
      <c r="DA52" s="375"/>
      <c r="DB52" s="373"/>
      <c r="DC52" s="374"/>
      <c r="DD52" s="374"/>
      <c r="DE52" s="374"/>
      <c r="DF52" s="375"/>
      <c r="DG52" s="373"/>
      <c r="DH52" s="374"/>
      <c r="DI52" s="374"/>
      <c r="DJ52" s="374"/>
      <c r="DK52" s="375"/>
      <c r="DL52" s="373"/>
      <c r="DM52" s="374"/>
      <c r="DN52" s="374"/>
      <c r="DO52" s="374"/>
      <c r="DP52" s="375"/>
      <c r="DQ52" s="373"/>
      <c r="DR52" s="374"/>
      <c r="DS52" s="374"/>
      <c r="DT52" s="374"/>
      <c r="DU52" s="375"/>
      <c r="DV52" s="406"/>
      <c r="DW52" s="407"/>
      <c r="DX52" s="407"/>
      <c r="DY52" s="407"/>
      <c r="DZ52" s="409"/>
      <c r="EA52" s="212"/>
    </row>
    <row r="53" spans="1:131" ht="26.25" customHeight="1" x14ac:dyDescent="0.2">
      <c r="A53" s="220">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3"/>
      <c r="BP53" s="223"/>
      <c r="BQ53" s="220">
        <v>47</v>
      </c>
      <c r="BR53" s="221"/>
      <c r="BS53" s="406"/>
      <c r="BT53" s="407"/>
      <c r="BU53" s="407"/>
      <c r="BV53" s="407"/>
      <c r="BW53" s="407"/>
      <c r="BX53" s="407"/>
      <c r="BY53" s="407"/>
      <c r="BZ53" s="407"/>
      <c r="CA53" s="407"/>
      <c r="CB53" s="407"/>
      <c r="CC53" s="407"/>
      <c r="CD53" s="407"/>
      <c r="CE53" s="407"/>
      <c r="CF53" s="407"/>
      <c r="CG53" s="408"/>
      <c r="CH53" s="373"/>
      <c r="CI53" s="374"/>
      <c r="CJ53" s="374"/>
      <c r="CK53" s="374"/>
      <c r="CL53" s="375"/>
      <c r="CM53" s="373"/>
      <c r="CN53" s="374"/>
      <c r="CO53" s="374"/>
      <c r="CP53" s="374"/>
      <c r="CQ53" s="375"/>
      <c r="CR53" s="373"/>
      <c r="CS53" s="374"/>
      <c r="CT53" s="374"/>
      <c r="CU53" s="374"/>
      <c r="CV53" s="375"/>
      <c r="CW53" s="373"/>
      <c r="CX53" s="374"/>
      <c r="CY53" s="374"/>
      <c r="CZ53" s="374"/>
      <c r="DA53" s="375"/>
      <c r="DB53" s="373"/>
      <c r="DC53" s="374"/>
      <c r="DD53" s="374"/>
      <c r="DE53" s="374"/>
      <c r="DF53" s="375"/>
      <c r="DG53" s="373"/>
      <c r="DH53" s="374"/>
      <c r="DI53" s="374"/>
      <c r="DJ53" s="374"/>
      <c r="DK53" s="375"/>
      <c r="DL53" s="373"/>
      <c r="DM53" s="374"/>
      <c r="DN53" s="374"/>
      <c r="DO53" s="374"/>
      <c r="DP53" s="375"/>
      <c r="DQ53" s="373"/>
      <c r="DR53" s="374"/>
      <c r="DS53" s="374"/>
      <c r="DT53" s="374"/>
      <c r="DU53" s="375"/>
      <c r="DV53" s="406"/>
      <c r="DW53" s="407"/>
      <c r="DX53" s="407"/>
      <c r="DY53" s="407"/>
      <c r="DZ53" s="409"/>
      <c r="EA53" s="212"/>
    </row>
    <row r="54" spans="1:131" ht="26.25" customHeight="1" x14ac:dyDescent="0.2">
      <c r="A54" s="220">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3"/>
      <c r="BP54" s="223"/>
      <c r="BQ54" s="220">
        <v>48</v>
      </c>
      <c r="BR54" s="221"/>
      <c r="BS54" s="406"/>
      <c r="BT54" s="407"/>
      <c r="BU54" s="407"/>
      <c r="BV54" s="407"/>
      <c r="BW54" s="407"/>
      <c r="BX54" s="407"/>
      <c r="BY54" s="407"/>
      <c r="BZ54" s="407"/>
      <c r="CA54" s="407"/>
      <c r="CB54" s="407"/>
      <c r="CC54" s="407"/>
      <c r="CD54" s="407"/>
      <c r="CE54" s="407"/>
      <c r="CF54" s="407"/>
      <c r="CG54" s="408"/>
      <c r="CH54" s="373"/>
      <c r="CI54" s="374"/>
      <c r="CJ54" s="374"/>
      <c r="CK54" s="374"/>
      <c r="CL54" s="375"/>
      <c r="CM54" s="373"/>
      <c r="CN54" s="374"/>
      <c r="CO54" s="374"/>
      <c r="CP54" s="374"/>
      <c r="CQ54" s="375"/>
      <c r="CR54" s="373"/>
      <c r="CS54" s="374"/>
      <c r="CT54" s="374"/>
      <c r="CU54" s="374"/>
      <c r="CV54" s="375"/>
      <c r="CW54" s="373"/>
      <c r="CX54" s="374"/>
      <c r="CY54" s="374"/>
      <c r="CZ54" s="374"/>
      <c r="DA54" s="375"/>
      <c r="DB54" s="373"/>
      <c r="DC54" s="374"/>
      <c r="DD54" s="374"/>
      <c r="DE54" s="374"/>
      <c r="DF54" s="375"/>
      <c r="DG54" s="373"/>
      <c r="DH54" s="374"/>
      <c r="DI54" s="374"/>
      <c r="DJ54" s="374"/>
      <c r="DK54" s="375"/>
      <c r="DL54" s="373"/>
      <c r="DM54" s="374"/>
      <c r="DN54" s="374"/>
      <c r="DO54" s="374"/>
      <c r="DP54" s="375"/>
      <c r="DQ54" s="373"/>
      <c r="DR54" s="374"/>
      <c r="DS54" s="374"/>
      <c r="DT54" s="374"/>
      <c r="DU54" s="375"/>
      <c r="DV54" s="406"/>
      <c r="DW54" s="407"/>
      <c r="DX54" s="407"/>
      <c r="DY54" s="407"/>
      <c r="DZ54" s="409"/>
      <c r="EA54" s="212"/>
    </row>
    <row r="55" spans="1:131" ht="26.25" customHeight="1" x14ac:dyDescent="0.2">
      <c r="A55" s="220">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3"/>
      <c r="BP55" s="223"/>
      <c r="BQ55" s="220">
        <v>49</v>
      </c>
      <c r="BR55" s="221"/>
      <c r="BS55" s="406"/>
      <c r="BT55" s="407"/>
      <c r="BU55" s="407"/>
      <c r="BV55" s="407"/>
      <c r="BW55" s="407"/>
      <c r="BX55" s="407"/>
      <c r="BY55" s="407"/>
      <c r="BZ55" s="407"/>
      <c r="CA55" s="407"/>
      <c r="CB55" s="407"/>
      <c r="CC55" s="407"/>
      <c r="CD55" s="407"/>
      <c r="CE55" s="407"/>
      <c r="CF55" s="407"/>
      <c r="CG55" s="408"/>
      <c r="CH55" s="373"/>
      <c r="CI55" s="374"/>
      <c r="CJ55" s="374"/>
      <c r="CK55" s="374"/>
      <c r="CL55" s="375"/>
      <c r="CM55" s="373"/>
      <c r="CN55" s="374"/>
      <c r="CO55" s="374"/>
      <c r="CP55" s="374"/>
      <c r="CQ55" s="375"/>
      <c r="CR55" s="373"/>
      <c r="CS55" s="374"/>
      <c r="CT55" s="374"/>
      <c r="CU55" s="374"/>
      <c r="CV55" s="375"/>
      <c r="CW55" s="373"/>
      <c r="CX55" s="374"/>
      <c r="CY55" s="374"/>
      <c r="CZ55" s="374"/>
      <c r="DA55" s="375"/>
      <c r="DB55" s="373"/>
      <c r="DC55" s="374"/>
      <c r="DD55" s="374"/>
      <c r="DE55" s="374"/>
      <c r="DF55" s="375"/>
      <c r="DG55" s="373"/>
      <c r="DH55" s="374"/>
      <c r="DI55" s="374"/>
      <c r="DJ55" s="374"/>
      <c r="DK55" s="375"/>
      <c r="DL55" s="373"/>
      <c r="DM55" s="374"/>
      <c r="DN55" s="374"/>
      <c r="DO55" s="374"/>
      <c r="DP55" s="375"/>
      <c r="DQ55" s="373"/>
      <c r="DR55" s="374"/>
      <c r="DS55" s="374"/>
      <c r="DT55" s="374"/>
      <c r="DU55" s="375"/>
      <c r="DV55" s="406"/>
      <c r="DW55" s="407"/>
      <c r="DX55" s="407"/>
      <c r="DY55" s="407"/>
      <c r="DZ55" s="409"/>
      <c r="EA55" s="212"/>
    </row>
    <row r="56" spans="1:131" ht="26.25" customHeight="1" x14ac:dyDescent="0.2">
      <c r="A56" s="220">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3"/>
      <c r="BP56" s="223"/>
      <c r="BQ56" s="220">
        <v>50</v>
      </c>
      <c r="BR56" s="221"/>
      <c r="BS56" s="406"/>
      <c r="BT56" s="407"/>
      <c r="BU56" s="407"/>
      <c r="BV56" s="407"/>
      <c r="BW56" s="407"/>
      <c r="BX56" s="407"/>
      <c r="BY56" s="407"/>
      <c r="BZ56" s="407"/>
      <c r="CA56" s="407"/>
      <c r="CB56" s="407"/>
      <c r="CC56" s="407"/>
      <c r="CD56" s="407"/>
      <c r="CE56" s="407"/>
      <c r="CF56" s="407"/>
      <c r="CG56" s="408"/>
      <c r="CH56" s="373"/>
      <c r="CI56" s="374"/>
      <c r="CJ56" s="374"/>
      <c r="CK56" s="374"/>
      <c r="CL56" s="375"/>
      <c r="CM56" s="373"/>
      <c r="CN56" s="374"/>
      <c r="CO56" s="374"/>
      <c r="CP56" s="374"/>
      <c r="CQ56" s="375"/>
      <c r="CR56" s="373"/>
      <c r="CS56" s="374"/>
      <c r="CT56" s="374"/>
      <c r="CU56" s="374"/>
      <c r="CV56" s="375"/>
      <c r="CW56" s="373"/>
      <c r="CX56" s="374"/>
      <c r="CY56" s="374"/>
      <c r="CZ56" s="374"/>
      <c r="DA56" s="375"/>
      <c r="DB56" s="373"/>
      <c r="DC56" s="374"/>
      <c r="DD56" s="374"/>
      <c r="DE56" s="374"/>
      <c r="DF56" s="375"/>
      <c r="DG56" s="373"/>
      <c r="DH56" s="374"/>
      <c r="DI56" s="374"/>
      <c r="DJ56" s="374"/>
      <c r="DK56" s="375"/>
      <c r="DL56" s="373"/>
      <c r="DM56" s="374"/>
      <c r="DN56" s="374"/>
      <c r="DO56" s="374"/>
      <c r="DP56" s="375"/>
      <c r="DQ56" s="373"/>
      <c r="DR56" s="374"/>
      <c r="DS56" s="374"/>
      <c r="DT56" s="374"/>
      <c r="DU56" s="375"/>
      <c r="DV56" s="406"/>
      <c r="DW56" s="407"/>
      <c r="DX56" s="407"/>
      <c r="DY56" s="407"/>
      <c r="DZ56" s="409"/>
      <c r="EA56" s="212"/>
    </row>
    <row r="57" spans="1:131" ht="26.25" customHeight="1" x14ac:dyDescent="0.2">
      <c r="A57" s="220">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3"/>
      <c r="BP57" s="223"/>
      <c r="BQ57" s="220">
        <v>51</v>
      </c>
      <c r="BR57" s="221"/>
      <c r="BS57" s="406"/>
      <c r="BT57" s="407"/>
      <c r="BU57" s="407"/>
      <c r="BV57" s="407"/>
      <c r="BW57" s="407"/>
      <c r="BX57" s="407"/>
      <c r="BY57" s="407"/>
      <c r="BZ57" s="407"/>
      <c r="CA57" s="407"/>
      <c r="CB57" s="407"/>
      <c r="CC57" s="407"/>
      <c r="CD57" s="407"/>
      <c r="CE57" s="407"/>
      <c r="CF57" s="407"/>
      <c r="CG57" s="408"/>
      <c r="CH57" s="373"/>
      <c r="CI57" s="374"/>
      <c r="CJ57" s="374"/>
      <c r="CK57" s="374"/>
      <c r="CL57" s="375"/>
      <c r="CM57" s="373"/>
      <c r="CN57" s="374"/>
      <c r="CO57" s="374"/>
      <c r="CP57" s="374"/>
      <c r="CQ57" s="375"/>
      <c r="CR57" s="373"/>
      <c r="CS57" s="374"/>
      <c r="CT57" s="374"/>
      <c r="CU57" s="374"/>
      <c r="CV57" s="375"/>
      <c r="CW57" s="373"/>
      <c r="CX57" s="374"/>
      <c r="CY57" s="374"/>
      <c r="CZ57" s="374"/>
      <c r="DA57" s="375"/>
      <c r="DB57" s="373"/>
      <c r="DC57" s="374"/>
      <c r="DD57" s="374"/>
      <c r="DE57" s="374"/>
      <c r="DF57" s="375"/>
      <c r="DG57" s="373"/>
      <c r="DH57" s="374"/>
      <c r="DI57" s="374"/>
      <c r="DJ57" s="374"/>
      <c r="DK57" s="375"/>
      <c r="DL57" s="373"/>
      <c r="DM57" s="374"/>
      <c r="DN57" s="374"/>
      <c r="DO57" s="374"/>
      <c r="DP57" s="375"/>
      <c r="DQ57" s="373"/>
      <c r="DR57" s="374"/>
      <c r="DS57" s="374"/>
      <c r="DT57" s="374"/>
      <c r="DU57" s="375"/>
      <c r="DV57" s="406"/>
      <c r="DW57" s="407"/>
      <c r="DX57" s="407"/>
      <c r="DY57" s="407"/>
      <c r="DZ57" s="409"/>
      <c r="EA57" s="212"/>
    </row>
    <row r="58" spans="1:131" ht="26.25" customHeight="1" x14ac:dyDescent="0.2">
      <c r="A58" s="220">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3"/>
      <c r="BP58" s="223"/>
      <c r="BQ58" s="220">
        <v>52</v>
      </c>
      <c r="BR58" s="221"/>
      <c r="BS58" s="406"/>
      <c r="BT58" s="407"/>
      <c r="BU58" s="407"/>
      <c r="BV58" s="407"/>
      <c r="BW58" s="407"/>
      <c r="BX58" s="407"/>
      <c r="BY58" s="407"/>
      <c r="BZ58" s="407"/>
      <c r="CA58" s="407"/>
      <c r="CB58" s="407"/>
      <c r="CC58" s="407"/>
      <c r="CD58" s="407"/>
      <c r="CE58" s="407"/>
      <c r="CF58" s="407"/>
      <c r="CG58" s="408"/>
      <c r="CH58" s="373"/>
      <c r="CI58" s="374"/>
      <c r="CJ58" s="374"/>
      <c r="CK58" s="374"/>
      <c r="CL58" s="375"/>
      <c r="CM58" s="373"/>
      <c r="CN58" s="374"/>
      <c r="CO58" s="374"/>
      <c r="CP58" s="374"/>
      <c r="CQ58" s="375"/>
      <c r="CR58" s="373"/>
      <c r="CS58" s="374"/>
      <c r="CT58" s="374"/>
      <c r="CU58" s="374"/>
      <c r="CV58" s="375"/>
      <c r="CW58" s="373"/>
      <c r="CX58" s="374"/>
      <c r="CY58" s="374"/>
      <c r="CZ58" s="374"/>
      <c r="DA58" s="375"/>
      <c r="DB58" s="373"/>
      <c r="DC58" s="374"/>
      <c r="DD58" s="374"/>
      <c r="DE58" s="374"/>
      <c r="DF58" s="375"/>
      <c r="DG58" s="373"/>
      <c r="DH58" s="374"/>
      <c r="DI58" s="374"/>
      <c r="DJ58" s="374"/>
      <c r="DK58" s="375"/>
      <c r="DL58" s="373"/>
      <c r="DM58" s="374"/>
      <c r="DN58" s="374"/>
      <c r="DO58" s="374"/>
      <c r="DP58" s="375"/>
      <c r="DQ58" s="373"/>
      <c r="DR58" s="374"/>
      <c r="DS58" s="374"/>
      <c r="DT58" s="374"/>
      <c r="DU58" s="375"/>
      <c r="DV58" s="406"/>
      <c r="DW58" s="407"/>
      <c r="DX58" s="407"/>
      <c r="DY58" s="407"/>
      <c r="DZ58" s="409"/>
      <c r="EA58" s="212"/>
    </row>
    <row r="59" spans="1:131" ht="26.25" customHeight="1" x14ac:dyDescent="0.2">
      <c r="A59" s="220">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3"/>
      <c r="BP59" s="223"/>
      <c r="BQ59" s="220">
        <v>53</v>
      </c>
      <c r="BR59" s="221"/>
      <c r="BS59" s="406"/>
      <c r="BT59" s="407"/>
      <c r="BU59" s="407"/>
      <c r="BV59" s="407"/>
      <c r="BW59" s="407"/>
      <c r="BX59" s="407"/>
      <c r="BY59" s="407"/>
      <c r="BZ59" s="407"/>
      <c r="CA59" s="407"/>
      <c r="CB59" s="407"/>
      <c r="CC59" s="407"/>
      <c r="CD59" s="407"/>
      <c r="CE59" s="407"/>
      <c r="CF59" s="407"/>
      <c r="CG59" s="408"/>
      <c r="CH59" s="373"/>
      <c r="CI59" s="374"/>
      <c r="CJ59" s="374"/>
      <c r="CK59" s="374"/>
      <c r="CL59" s="375"/>
      <c r="CM59" s="373"/>
      <c r="CN59" s="374"/>
      <c r="CO59" s="374"/>
      <c r="CP59" s="374"/>
      <c r="CQ59" s="375"/>
      <c r="CR59" s="373"/>
      <c r="CS59" s="374"/>
      <c r="CT59" s="374"/>
      <c r="CU59" s="374"/>
      <c r="CV59" s="375"/>
      <c r="CW59" s="373"/>
      <c r="CX59" s="374"/>
      <c r="CY59" s="374"/>
      <c r="CZ59" s="374"/>
      <c r="DA59" s="375"/>
      <c r="DB59" s="373"/>
      <c r="DC59" s="374"/>
      <c r="DD59" s="374"/>
      <c r="DE59" s="374"/>
      <c r="DF59" s="375"/>
      <c r="DG59" s="373"/>
      <c r="DH59" s="374"/>
      <c r="DI59" s="374"/>
      <c r="DJ59" s="374"/>
      <c r="DK59" s="375"/>
      <c r="DL59" s="373"/>
      <c r="DM59" s="374"/>
      <c r="DN59" s="374"/>
      <c r="DO59" s="374"/>
      <c r="DP59" s="375"/>
      <c r="DQ59" s="373"/>
      <c r="DR59" s="374"/>
      <c r="DS59" s="374"/>
      <c r="DT59" s="374"/>
      <c r="DU59" s="375"/>
      <c r="DV59" s="406"/>
      <c r="DW59" s="407"/>
      <c r="DX59" s="407"/>
      <c r="DY59" s="407"/>
      <c r="DZ59" s="409"/>
      <c r="EA59" s="212"/>
    </row>
    <row r="60" spans="1:131" ht="26.25" customHeight="1" x14ac:dyDescent="0.2">
      <c r="A60" s="220">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3"/>
      <c r="BP60" s="223"/>
      <c r="BQ60" s="220">
        <v>54</v>
      </c>
      <c r="BR60" s="221"/>
      <c r="BS60" s="406"/>
      <c r="BT60" s="407"/>
      <c r="BU60" s="407"/>
      <c r="BV60" s="407"/>
      <c r="BW60" s="407"/>
      <c r="BX60" s="407"/>
      <c r="BY60" s="407"/>
      <c r="BZ60" s="407"/>
      <c r="CA60" s="407"/>
      <c r="CB60" s="407"/>
      <c r="CC60" s="407"/>
      <c r="CD60" s="407"/>
      <c r="CE60" s="407"/>
      <c r="CF60" s="407"/>
      <c r="CG60" s="408"/>
      <c r="CH60" s="373"/>
      <c r="CI60" s="374"/>
      <c r="CJ60" s="374"/>
      <c r="CK60" s="374"/>
      <c r="CL60" s="375"/>
      <c r="CM60" s="373"/>
      <c r="CN60" s="374"/>
      <c r="CO60" s="374"/>
      <c r="CP60" s="374"/>
      <c r="CQ60" s="375"/>
      <c r="CR60" s="373"/>
      <c r="CS60" s="374"/>
      <c r="CT60" s="374"/>
      <c r="CU60" s="374"/>
      <c r="CV60" s="375"/>
      <c r="CW60" s="373"/>
      <c r="CX60" s="374"/>
      <c r="CY60" s="374"/>
      <c r="CZ60" s="374"/>
      <c r="DA60" s="375"/>
      <c r="DB60" s="373"/>
      <c r="DC60" s="374"/>
      <c r="DD60" s="374"/>
      <c r="DE60" s="374"/>
      <c r="DF60" s="375"/>
      <c r="DG60" s="373"/>
      <c r="DH60" s="374"/>
      <c r="DI60" s="374"/>
      <c r="DJ60" s="374"/>
      <c r="DK60" s="375"/>
      <c r="DL60" s="373"/>
      <c r="DM60" s="374"/>
      <c r="DN60" s="374"/>
      <c r="DO60" s="374"/>
      <c r="DP60" s="375"/>
      <c r="DQ60" s="373"/>
      <c r="DR60" s="374"/>
      <c r="DS60" s="374"/>
      <c r="DT60" s="374"/>
      <c r="DU60" s="375"/>
      <c r="DV60" s="406"/>
      <c r="DW60" s="407"/>
      <c r="DX60" s="407"/>
      <c r="DY60" s="407"/>
      <c r="DZ60" s="409"/>
      <c r="EA60" s="212"/>
    </row>
    <row r="61" spans="1:131" ht="26.25" customHeight="1" thickBot="1" x14ac:dyDescent="0.25">
      <c r="A61" s="220">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3"/>
      <c r="BP61" s="223"/>
      <c r="BQ61" s="220">
        <v>55</v>
      </c>
      <c r="BR61" s="221"/>
      <c r="BS61" s="406"/>
      <c r="BT61" s="407"/>
      <c r="BU61" s="407"/>
      <c r="BV61" s="407"/>
      <c r="BW61" s="407"/>
      <c r="BX61" s="407"/>
      <c r="BY61" s="407"/>
      <c r="BZ61" s="407"/>
      <c r="CA61" s="407"/>
      <c r="CB61" s="407"/>
      <c r="CC61" s="407"/>
      <c r="CD61" s="407"/>
      <c r="CE61" s="407"/>
      <c r="CF61" s="407"/>
      <c r="CG61" s="408"/>
      <c r="CH61" s="373"/>
      <c r="CI61" s="374"/>
      <c r="CJ61" s="374"/>
      <c r="CK61" s="374"/>
      <c r="CL61" s="375"/>
      <c r="CM61" s="373"/>
      <c r="CN61" s="374"/>
      <c r="CO61" s="374"/>
      <c r="CP61" s="374"/>
      <c r="CQ61" s="375"/>
      <c r="CR61" s="373"/>
      <c r="CS61" s="374"/>
      <c r="CT61" s="374"/>
      <c r="CU61" s="374"/>
      <c r="CV61" s="375"/>
      <c r="CW61" s="373"/>
      <c r="CX61" s="374"/>
      <c r="CY61" s="374"/>
      <c r="CZ61" s="374"/>
      <c r="DA61" s="375"/>
      <c r="DB61" s="373"/>
      <c r="DC61" s="374"/>
      <c r="DD61" s="374"/>
      <c r="DE61" s="374"/>
      <c r="DF61" s="375"/>
      <c r="DG61" s="373"/>
      <c r="DH61" s="374"/>
      <c r="DI61" s="374"/>
      <c r="DJ61" s="374"/>
      <c r="DK61" s="375"/>
      <c r="DL61" s="373"/>
      <c r="DM61" s="374"/>
      <c r="DN61" s="374"/>
      <c r="DO61" s="374"/>
      <c r="DP61" s="375"/>
      <c r="DQ61" s="373"/>
      <c r="DR61" s="374"/>
      <c r="DS61" s="374"/>
      <c r="DT61" s="374"/>
      <c r="DU61" s="375"/>
      <c r="DV61" s="406"/>
      <c r="DW61" s="407"/>
      <c r="DX61" s="407"/>
      <c r="DY61" s="407"/>
      <c r="DZ61" s="409"/>
      <c r="EA61" s="212"/>
    </row>
    <row r="62" spans="1:131" ht="26.25" customHeight="1" x14ac:dyDescent="0.2">
      <c r="A62" s="220">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398</v>
      </c>
      <c r="BK62" s="436"/>
      <c r="BL62" s="436"/>
      <c r="BM62" s="436"/>
      <c r="BN62" s="437"/>
      <c r="BO62" s="223"/>
      <c r="BP62" s="223"/>
      <c r="BQ62" s="220">
        <v>56</v>
      </c>
      <c r="BR62" s="221"/>
      <c r="BS62" s="406"/>
      <c r="BT62" s="407"/>
      <c r="BU62" s="407"/>
      <c r="BV62" s="407"/>
      <c r="BW62" s="407"/>
      <c r="BX62" s="407"/>
      <c r="BY62" s="407"/>
      <c r="BZ62" s="407"/>
      <c r="CA62" s="407"/>
      <c r="CB62" s="407"/>
      <c r="CC62" s="407"/>
      <c r="CD62" s="407"/>
      <c r="CE62" s="407"/>
      <c r="CF62" s="407"/>
      <c r="CG62" s="408"/>
      <c r="CH62" s="373"/>
      <c r="CI62" s="374"/>
      <c r="CJ62" s="374"/>
      <c r="CK62" s="374"/>
      <c r="CL62" s="375"/>
      <c r="CM62" s="373"/>
      <c r="CN62" s="374"/>
      <c r="CO62" s="374"/>
      <c r="CP62" s="374"/>
      <c r="CQ62" s="375"/>
      <c r="CR62" s="373"/>
      <c r="CS62" s="374"/>
      <c r="CT62" s="374"/>
      <c r="CU62" s="374"/>
      <c r="CV62" s="375"/>
      <c r="CW62" s="373"/>
      <c r="CX62" s="374"/>
      <c r="CY62" s="374"/>
      <c r="CZ62" s="374"/>
      <c r="DA62" s="375"/>
      <c r="DB62" s="373"/>
      <c r="DC62" s="374"/>
      <c r="DD62" s="374"/>
      <c r="DE62" s="374"/>
      <c r="DF62" s="375"/>
      <c r="DG62" s="373"/>
      <c r="DH62" s="374"/>
      <c r="DI62" s="374"/>
      <c r="DJ62" s="374"/>
      <c r="DK62" s="375"/>
      <c r="DL62" s="373"/>
      <c r="DM62" s="374"/>
      <c r="DN62" s="374"/>
      <c r="DO62" s="374"/>
      <c r="DP62" s="375"/>
      <c r="DQ62" s="373"/>
      <c r="DR62" s="374"/>
      <c r="DS62" s="374"/>
      <c r="DT62" s="374"/>
      <c r="DU62" s="375"/>
      <c r="DV62" s="406"/>
      <c r="DW62" s="407"/>
      <c r="DX62" s="407"/>
      <c r="DY62" s="407"/>
      <c r="DZ62" s="409"/>
      <c r="EA62" s="212"/>
    </row>
    <row r="63" spans="1:131" ht="26.25" customHeight="1" thickBot="1" x14ac:dyDescent="0.25">
      <c r="A63" s="222" t="s">
        <v>380</v>
      </c>
      <c r="B63" s="419" t="s">
        <v>399</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1032</v>
      </c>
      <c r="AG63" s="474"/>
      <c r="AH63" s="474"/>
      <c r="AI63" s="474"/>
      <c r="AJ63" s="475"/>
      <c r="AK63" s="476"/>
      <c r="AL63" s="471"/>
      <c r="AM63" s="471"/>
      <c r="AN63" s="471"/>
      <c r="AO63" s="471"/>
      <c r="AP63" s="474">
        <v>4464</v>
      </c>
      <c r="AQ63" s="474"/>
      <c r="AR63" s="474"/>
      <c r="AS63" s="474"/>
      <c r="AT63" s="474"/>
      <c r="AU63" s="474">
        <v>2927</v>
      </c>
      <c r="AV63" s="474"/>
      <c r="AW63" s="474"/>
      <c r="AX63" s="474"/>
      <c r="AY63" s="474"/>
      <c r="AZ63" s="478"/>
      <c r="BA63" s="478"/>
      <c r="BB63" s="478"/>
      <c r="BC63" s="478"/>
      <c r="BD63" s="478"/>
      <c r="BE63" s="479"/>
      <c r="BF63" s="479"/>
      <c r="BG63" s="479"/>
      <c r="BH63" s="479"/>
      <c r="BI63" s="480"/>
      <c r="BJ63" s="481" t="s">
        <v>121</v>
      </c>
      <c r="BK63" s="482"/>
      <c r="BL63" s="482"/>
      <c r="BM63" s="482"/>
      <c r="BN63" s="483"/>
      <c r="BO63" s="223"/>
      <c r="BP63" s="223"/>
      <c r="BQ63" s="220">
        <v>57</v>
      </c>
      <c r="BR63" s="221"/>
      <c r="BS63" s="406"/>
      <c r="BT63" s="407"/>
      <c r="BU63" s="407"/>
      <c r="BV63" s="407"/>
      <c r="BW63" s="407"/>
      <c r="BX63" s="407"/>
      <c r="BY63" s="407"/>
      <c r="BZ63" s="407"/>
      <c r="CA63" s="407"/>
      <c r="CB63" s="407"/>
      <c r="CC63" s="407"/>
      <c r="CD63" s="407"/>
      <c r="CE63" s="407"/>
      <c r="CF63" s="407"/>
      <c r="CG63" s="408"/>
      <c r="CH63" s="373"/>
      <c r="CI63" s="374"/>
      <c r="CJ63" s="374"/>
      <c r="CK63" s="374"/>
      <c r="CL63" s="375"/>
      <c r="CM63" s="373"/>
      <c r="CN63" s="374"/>
      <c r="CO63" s="374"/>
      <c r="CP63" s="374"/>
      <c r="CQ63" s="375"/>
      <c r="CR63" s="373"/>
      <c r="CS63" s="374"/>
      <c r="CT63" s="374"/>
      <c r="CU63" s="374"/>
      <c r="CV63" s="375"/>
      <c r="CW63" s="373"/>
      <c r="CX63" s="374"/>
      <c r="CY63" s="374"/>
      <c r="CZ63" s="374"/>
      <c r="DA63" s="375"/>
      <c r="DB63" s="373"/>
      <c r="DC63" s="374"/>
      <c r="DD63" s="374"/>
      <c r="DE63" s="374"/>
      <c r="DF63" s="375"/>
      <c r="DG63" s="373"/>
      <c r="DH63" s="374"/>
      <c r="DI63" s="374"/>
      <c r="DJ63" s="374"/>
      <c r="DK63" s="375"/>
      <c r="DL63" s="373"/>
      <c r="DM63" s="374"/>
      <c r="DN63" s="374"/>
      <c r="DO63" s="374"/>
      <c r="DP63" s="375"/>
      <c r="DQ63" s="373"/>
      <c r="DR63" s="374"/>
      <c r="DS63" s="374"/>
      <c r="DT63" s="374"/>
      <c r="DU63" s="375"/>
      <c r="DV63" s="406"/>
      <c r="DW63" s="407"/>
      <c r="DX63" s="407"/>
      <c r="DY63" s="407"/>
      <c r="DZ63" s="409"/>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406"/>
      <c r="BT64" s="407"/>
      <c r="BU64" s="407"/>
      <c r="BV64" s="407"/>
      <c r="BW64" s="407"/>
      <c r="BX64" s="407"/>
      <c r="BY64" s="407"/>
      <c r="BZ64" s="407"/>
      <c r="CA64" s="407"/>
      <c r="CB64" s="407"/>
      <c r="CC64" s="407"/>
      <c r="CD64" s="407"/>
      <c r="CE64" s="407"/>
      <c r="CF64" s="407"/>
      <c r="CG64" s="408"/>
      <c r="CH64" s="373"/>
      <c r="CI64" s="374"/>
      <c r="CJ64" s="374"/>
      <c r="CK64" s="374"/>
      <c r="CL64" s="375"/>
      <c r="CM64" s="373"/>
      <c r="CN64" s="374"/>
      <c r="CO64" s="374"/>
      <c r="CP64" s="374"/>
      <c r="CQ64" s="375"/>
      <c r="CR64" s="373"/>
      <c r="CS64" s="374"/>
      <c r="CT64" s="374"/>
      <c r="CU64" s="374"/>
      <c r="CV64" s="375"/>
      <c r="CW64" s="373"/>
      <c r="CX64" s="374"/>
      <c r="CY64" s="374"/>
      <c r="CZ64" s="374"/>
      <c r="DA64" s="375"/>
      <c r="DB64" s="373"/>
      <c r="DC64" s="374"/>
      <c r="DD64" s="374"/>
      <c r="DE64" s="374"/>
      <c r="DF64" s="375"/>
      <c r="DG64" s="373"/>
      <c r="DH64" s="374"/>
      <c r="DI64" s="374"/>
      <c r="DJ64" s="374"/>
      <c r="DK64" s="375"/>
      <c r="DL64" s="373"/>
      <c r="DM64" s="374"/>
      <c r="DN64" s="374"/>
      <c r="DO64" s="374"/>
      <c r="DP64" s="375"/>
      <c r="DQ64" s="373"/>
      <c r="DR64" s="374"/>
      <c r="DS64" s="374"/>
      <c r="DT64" s="374"/>
      <c r="DU64" s="375"/>
      <c r="DV64" s="406"/>
      <c r="DW64" s="407"/>
      <c r="DX64" s="407"/>
      <c r="DY64" s="407"/>
      <c r="DZ64" s="409"/>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406"/>
      <c r="BT65" s="407"/>
      <c r="BU65" s="407"/>
      <c r="BV65" s="407"/>
      <c r="BW65" s="407"/>
      <c r="BX65" s="407"/>
      <c r="BY65" s="407"/>
      <c r="BZ65" s="407"/>
      <c r="CA65" s="407"/>
      <c r="CB65" s="407"/>
      <c r="CC65" s="407"/>
      <c r="CD65" s="407"/>
      <c r="CE65" s="407"/>
      <c r="CF65" s="407"/>
      <c r="CG65" s="408"/>
      <c r="CH65" s="373"/>
      <c r="CI65" s="374"/>
      <c r="CJ65" s="374"/>
      <c r="CK65" s="374"/>
      <c r="CL65" s="375"/>
      <c r="CM65" s="373"/>
      <c r="CN65" s="374"/>
      <c r="CO65" s="374"/>
      <c r="CP65" s="374"/>
      <c r="CQ65" s="375"/>
      <c r="CR65" s="373"/>
      <c r="CS65" s="374"/>
      <c r="CT65" s="374"/>
      <c r="CU65" s="374"/>
      <c r="CV65" s="375"/>
      <c r="CW65" s="373"/>
      <c r="CX65" s="374"/>
      <c r="CY65" s="374"/>
      <c r="CZ65" s="374"/>
      <c r="DA65" s="375"/>
      <c r="DB65" s="373"/>
      <c r="DC65" s="374"/>
      <c r="DD65" s="374"/>
      <c r="DE65" s="374"/>
      <c r="DF65" s="375"/>
      <c r="DG65" s="373"/>
      <c r="DH65" s="374"/>
      <c r="DI65" s="374"/>
      <c r="DJ65" s="374"/>
      <c r="DK65" s="375"/>
      <c r="DL65" s="373"/>
      <c r="DM65" s="374"/>
      <c r="DN65" s="374"/>
      <c r="DO65" s="374"/>
      <c r="DP65" s="375"/>
      <c r="DQ65" s="373"/>
      <c r="DR65" s="374"/>
      <c r="DS65" s="374"/>
      <c r="DT65" s="374"/>
      <c r="DU65" s="375"/>
      <c r="DV65" s="406"/>
      <c r="DW65" s="407"/>
      <c r="DX65" s="407"/>
      <c r="DY65" s="407"/>
      <c r="DZ65" s="409"/>
      <c r="EA65" s="212"/>
    </row>
    <row r="66" spans="1:131" ht="26.25" customHeight="1" x14ac:dyDescent="0.2">
      <c r="A66" s="357" t="s">
        <v>401</v>
      </c>
      <c r="B66" s="358"/>
      <c r="C66" s="358"/>
      <c r="D66" s="358"/>
      <c r="E66" s="358"/>
      <c r="F66" s="358"/>
      <c r="G66" s="358"/>
      <c r="H66" s="358"/>
      <c r="I66" s="358"/>
      <c r="J66" s="358"/>
      <c r="K66" s="358"/>
      <c r="L66" s="358"/>
      <c r="M66" s="358"/>
      <c r="N66" s="358"/>
      <c r="O66" s="358"/>
      <c r="P66" s="359"/>
      <c r="Q66" s="363" t="s">
        <v>384</v>
      </c>
      <c r="R66" s="364"/>
      <c r="S66" s="364"/>
      <c r="T66" s="364"/>
      <c r="U66" s="365"/>
      <c r="V66" s="363" t="s">
        <v>385</v>
      </c>
      <c r="W66" s="364"/>
      <c r="X66" s="364"/>
      <c r="Y66" s="364"/>
      <c r="Z66" s="365"/>
      <c r="AA66" s="363" t="s">
        <v>386</v>
      </c>
      <c r="AB66" s="364"/>
      <c r="AC66" s="364"/>
      <c r="AD66" s="364"/>
      <c r="AE66" s="365"/>
      <c r="AF66" s="484" t="s">
        <v>387</v>
      </c>
      <c r="AG66" s="445"/>
      <c r="AH66" s="445"/>
      <c r="AI66" s="445"/>
      <c r="AJ66" s="485"/>
      <c r="AK66" s="363" t="s">
        <v>388</v>
      </c>
      <c r="AL66" s="358"/>
      <c r="AM66" s="358"/>
      <c r="AN66" s="358"/>
      <c r="AO66" s="359"/>
      <c r="AP66" s="363" t="s">
        <v>389</v>
      </c>
      <c r="AQ66" s="364"/>
      <c r="AR66" s="364"/>
      <c r="AS66" s="364"/>
      <c r="AT66" s="365"/>
      <c r="AU66" s="363" t="s">
        <v>402</v>
      </c>
      <c r="AV66" s="364"/>
      <c r="AW66" s="364"/>
      <c r="AX66" s="364"/>
      <c r="AY66" s="365"/>
      <c r="AZ66" s="363" t="s">
        <v>365</v>
      </c>
      <c r="BA66" s="364"/>
      <c r="BB66" s="364"/>
      <c r="BC66" s="364"/>
      <c r="BD66" s="370"/>
      <c r="BE66" s="223"/>
      <c r="BF66" s="223"/>
      <c r="BG66" s="223"/>
      <c r="BH66" s="223"/>
      <c r="BI66" s="223"/>
      <c r="BJ66" s="223"/>
      <c r="BK66" s="223"/>
      <c r="BL66" s="223"/>
      <c r="BM66" s="223"/>
      <c r="BN66" s="223"/>
      <c r="BO66" s="223"/>
      <c r="BP66" s="223"/>
      <c r="BQ66" s="220">
        <v>60</v>
      </c>
      <c r="BR66" s="225"/>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5">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3"/>
      <c r="BF67" s="223"/>
      <c r="BG67" s="223"/>
      <c r="BH67" s="223"/>
      <c r="BI67" s="223"/>
      <c r="BJ67" s="223"/>
      <c r="BK67" s="223"/>
      <c r="BL67" s="223"/>
      <c r="BM67" s="223"/>
      <c r="BN67" s="223"/>
      <c r="BO67" s="223"/>
      <c r="BP67" s="223"/>
      <c r="BQ67" s="220">
        <v>61</v>
      </c>
      <c r="BR67" s="225"/>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2">
      <c r="A68" s="218">
        <v>1</v>
      </c>
      <c r="B68" s="499" t="s">
        <v>554</v>
      </c>
      <c r="C68" s="500"/>
      <c r="D68" s="500"/>
      <c r="E68" s="500"/>
      <c r="F68" s="500"/>
      <c r="G68" s="500"/>
      <c r="H68" s="500"/>
      <c r="I68" s="500"/>
      <c r="J68" s="500"/>
      <c r="K68" s="500"/>
      <c r="L68" s="500"/>
      <c r="M68" s="500"/>
      <c r="N68" s="500"/>
      <c r="O68" s="500"/>
      <c r="P68" s="501"/>
      <c r="Q68" s="502">
        <v>6260</v>
      </c>
      <c r="R68" s="496"/>
      <c r="S68" s="496"/>
      <c r="T68" s="496"/>
      <c r="U68" s="496"/>
      <c r="V68" s="496">
        <v>6817</v>
      </c>
      <c r="W68" s="496"/>
      <c r="X68" s="496"/>
      <c r="Y68" s="496"/>
      <c r="Z68" s="496"/>
      <c r="AA68" s="496">
        <v>-557</v>
      </c>
      <c r="AB68" s="496"/>
      <c r="AC68" s="496"/>
      <c r="AD68" s="496"/>
      <c r="AE68" s="496"/>
      <c r="AF68" s="496">
        <v>3266</v>
      </c>
      <c r="AG68" s="496"/>
      <c r="AH68" s="496"/>
      <c r="AI68" s="496"/>
      <c r="AJ68" s="496"/>
      <c r="AK68" s="496" t="s">
        <v>569</v>
      </c>
      <c r="AL68" s="496"/>
      <c r="AM68" s="496"/>
      <c r="AN68" s="496"/>
      <c r="AO68" s="496"/>
      <c r="AP68" s="496">
        <v>13755</v>
      </c>
      <c r="AQ68" s="496"/>
      <c r="AR68" s="496"/>
      <c r="AS68" s="496"/>
      <c r="AT68" s="496"/>
      <c r="AU68" s="496">
        <v>49</v>
      </c>
      <c r="AV68" s="496"/>
      <c r="AW68" s="496"/>
      <c r="AX68" s="496"/>
      <c r="AY68" s="496"/>
      <c r="AZ68" s="497"/>
      <c r="BA68" s="497"/>
      <c r="BB68" s="497"/>
      <c r="BC68" s="497"/>
      <c r="BD68" s="498"/>
      <c r="BE68" s="223"/>
      <c r="BF68" s="223"/>
      <c r="BG68" s="223"/>
      <c r="BH68" s="223"/>
      <c r="BI68" s="223"/>
      <c r="BJ68" s="223"/>
      <c r="BK68" s="223"/>
      <c r="BL68" s="223"/>
      <c r="BM68" s="223"/>
      <c r="BN68" s="223"/>
      <c r="BO68" s="223"/>
      <c r="BP68" s="223"/>
      <c r="BQ68" s="220">
        <v>62</v>
      </c>
      <c r="BR68" s="225"/>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2">
      <c r="A69" s="220">
        <v>2</v>
      </c>
      <c r="B69" s="503" t="s">
        <v>555</v>
      </c>
      <c r="C69" s="504"/>
      <c r="D69" s="504"/>
      <c r="E69" s="504"/>
      <c r="F69" s="504"/>
      <c r="G69" s="504"/>
      <c r="H69" s="504"/>
      <c r="I69" s="504"/>
      <c r="J69" s="504"/>
      <c r="K69" s="504"/>
      <c r="L69" s="504"/>
      <c r="M69" s="504"/>
      <c r="N69" s="504"/>
      <c r="O69" s="504"/>
      <c r="P69" s="505"/>
      <c r="Q69" s="506">
        <v>1199</v>
      </c>
      <c r="R69" s="460"/>
      <c r="S69" s="460"/>
      <c r="T69" s="460"/>
      <c r="U69" s="460"/>
      <c r="V69" s="460">
        <v>1199</v>
      </c>
      <c r="W69" s="460"/>
      <c r="X69" s="460"/>
      <c r="Y69" s="460"/>
      <c r="Z69" s="460"/>
      <c r="AA69" s="460" t="s">
        <v>569</v>
      </c>
      <c r="AB69" s="460"/>
      <c r="AC69" s="460"/>
      <c r="AD69" s="460"/>
      <c r="AE69" s="460"/>
      <c r="AF69" s="460" t="s">
        <v>569</v>
      </c>
      <c r="AG69" s="460"/>
      <c r="AH69" s="460"/>
      <c r="AI69" s="460"/>
      <c r="AJ69" s="460"/>
      <c r="AK69" s="460" t="s">
        <v>569</v>
      </c>
      <c r="AL69" s="460"/>
      <c r="AM69" s="460"/>
      <c r="AN69" s="460"/>
      <c r="AO69" s="460"/>
      <c r="AP69" s="460" t="s">
        <v>569</v>
      </c>
      <c r="AQ69" s="460"/>
      <c r="AR69" s="460"/>
      <c r="AS69" s="460"/>
      <c r="AT69" s="460"/>
      <c r="AU69" s="460" t="s">
        <v>569</v>
      </c>
      <c r="AV69" s="460"/>
      <c r="AW69" s="460"/>
      <c r="AX69" s="460"/>
      <c r="AY69" s="460"/>
      <c r="AZ69" s="462"/>
      <c r="BA69" s="462"/>
      <c r="BB69" s="462"/>
      <c r="BC69" s="462"/>
      <c r="BD69" s="463"/>
      <c r="BE69" s="223"/>
      <c r="BF69" s="223"/>
      <c r="BG69" s="223"/>
      <c r="BH69" s="223"/>
      <c r="BI69" s="223"/>
      <c r="BJ69" s="223"/>
      <c r="BK69" s="223"/>
      <c r="BL69" s="223"/>
      <c r="BM69" s="223"/>
      <c r="BN69" s="223"/>
      <c r="BO69" s="223"/>
      <c r="BP69" s="223"/>
      <c r="BQ69" s="220">
        <v>63</v>
      </c>
      <c r="BR69" s="225"/>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2">
      <c r="A70" s="220">
        <v>3</v>
      </c>
      <c r="B70" s="503" t="s">
        <v>556</v>
      </c>
      <c r="C70" s="504"/>
      <c r="D70" s="504"/>
      <c r="E70" s="504"/>
      <c r="F70" s="504"/>
      <c r="G70" s="504"/>
      <c r="H70" s="504"/>
      <c r="I70" s="504"/>
      <c r="J70" s="504"/>
      <c r="K70" s="504"/>
      <c r="L70" s="504"/>
      <c r="M70" s="504"/>
      <c r="N70" s="504"/>
      <c r="O70" s="504"/>
      <c r="P70" s="505"/>
      <c r="Q70" s="506">
        <v>313311</v>
      </c>
      <c r="R70" s="460"/>
      <c r="S70" s="460"/>
      <c r="T70" s="460"/>
      <c r="U70" s="460"/>
      <c r="V70" s="460">
        <v>310666</v>
      </c>
      <c r="W70" s="460"/>
      <c r="X70" s="460"/>
      <c r="Y70" s="460"/>
      <c r="Z70" s="460"/>
      <c r="AA70" s="460">
        <v>2644</v>
      </c>
      <c r="AB70" s="460"/>
      <c r="AC70" s="460"/>
      <c r="AD70" s="460"/>
      <c r="AE70" s="460"/>
      <c r="AF70" s="460">
        <v>2644</v>
      </c>
      <c r="AG70" s="460"/>
      <c r="AH70" s="460"/>
      <c r="AI70" s="460"/>
      <c r="AJ70" s="460"/>
      <c r="AK70" s="460">
        <v>2298</v>
      </c>
      <c r="AL70" s="460"/>
      <c r="AM70" s="460"/>
      <c r="AN70" s="460"/>
      <c r="AO70" s="460"/>
      <c r="AP70" s="460" t="s">
        <v>569</v>
      </c>
      <c r="AQ70" s="460"/>
      <c r="AR70" s="460"/>
      <c r="AS70" s="460"/>
      <c r="AT70" s="460"/>
      <c r="AU70" s="460" t="s">
        <v>569</v>
      </c>
      <c r="AV70" s="460"/>
      <c r="AW70" s="460"/>
      <c r="AX70" s="460"/>
      <c r="AY70" s="460"/>
      <c r="AZ70" s="462"/>
      <c r="BA70" s="462"/>
      <c r="BB70" s="462"/>
      <c r="BC70" s="462"/>
      <c r="BD70" s="463"/>
      <c r="BE70" s="223"/>
      <c r="BF70" s="223"/>
      <c r="BG70" s="223"/>
      <c r="BH70" s="223"/>
      <c r="BI70" s="223"/>
      <c r="BJ70" s="223"/>
      <c r="BK70" s="223"/>
      <c r="BL70" s="223"/>
      <c r="BM70" s="223"/>
      <c r="BN70" s="223"/>
      <c r="BO70" s="223"/>
      <c r="BP70" s="223"/>
      <c r="BQ70" s="220">
        <v>64</v>
      </c>
      <c r="BR70" s="225"/>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2">
      <c r="A71" s="220">
        <v>4</v>
      </c>
      <c r="B71" s="503" t="s">
        <v>557</v>
      </c>
      <c r="C71" s="504"/>
      <c r="D71" s="504"/>
      <c r="E71" s="504"/>
      <c r="F71" s="504"/>
      <c r="G71" s="504"/>
      <c r="H71" s="504"/>
      <c r="I71" s="504"/>
      <c r="J71" s="504"/>
      <c r="K71" s="504"/>
      <c r="L71" s="504"/>
      <c r="M71" s="504"/>
      <c r="N71" s="504"/>
      <c r="O71" s="504"/>
      <c r="P71" s="505"/>
      <c r="Q71" s="506">
        <v>6442</v>
      </c>
      <c r="R71" s="460"/>
      <c r="S71" s="460"/>
      <c r="T71" s="460"/>
      <c r="U71" s="460"/>
      <c r="V71" s="460">
        <v>6301</v>
      </c>
      <c r="W71" s="460"/>
      <c r="X71" s="460"/>
      <c r="Y71" s="460"/>
      <c r="Z71" s="460"/>
      <c r="AA71" s="460">
        <v>141</v>
      </c>
      <c r="AB71" s="460"/>
      <c r="AC71" s="460"/>
      <c r="AD71" s="460"/>
      <c r="AE71" s="460"/>
      <c r="AF71" s="460">
        <v>141</v>
      </c>
      <c r="AG71" s="460"/>
      <c r="AH71" s="460"/>
      <c r="AI71" s="460"/>
      <c r="AJ71" s="460"/>
      <c r="AK71" s="460">
        <v>20</v>
      </c>
      <c r="AL71" s="460"/>
      <c r="AM71" s="460"/>
      <c r="AN71" s="460"/>
      <c r="AO71" s="460"/>
      <c r="AP71" s="460" t="s">
        <v>569</v>
      </c>
      <c r="AQ71" s="460"/>
      <c r="AR71" s="460"/>
      <c r="AS71" s="460"/>
      <c r="AT71" s="460"/>
      <c r="AU71" s="460" t="s">
        <v>569</v>
      </c>
      <c r="AV71" s="460"/>
      <c r="AW71" s="460"/>
      <c r="AX71" s="460"/>
      <c r="AY71" s="460"/>
      <c r="AZ71" s="462"/>
      <c r="BA71" s="462"/>
      <c r="BB71" s="462"/>
      <c r="BC71" s="462"/>
      <c r="BD71" s="463"/>
      <c r="BE71" s="223"/>
      <c r="BF71" s="223"/>
      <c r="BG71" s="223"/>
      <c r="BH71" s="223"/>
      <c r="BI71" s="223"/>
      <c r="BJ71" s="223"/>
      <c r="BK71" s="223"/>
      <c r="BL71" s="223"/>
      <c r="BM71" s="223"/>
      <c r="BN71" s="223"/>
      <c r="BO71" s="223"/>
      <c r="BP71" s="223"/>
      <c r="BQ71" s="220">
        <v>65</v>
      </c>
      <c r="BR71" s="225"/>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2">
      <c r="A72" s="220">
        <v>5</v>
      </c>
      <c r="B72" s="503" t="s">
        <v>558</v>
      </c>
      <c r="C72" s="504"/>
      <c r="D72" s="504"/>
      <c r="E72" s="504"/>
      <c r="F72" s="504"/>
      <c r="G72" s="504"/>
      <c r="H72" s="504"/>
      <c r="I72" s="504"/>
      <c r="J72" s="504"/>
      <c r="K72" s="504"/>
      <c r="L72" s="504"/>
      <c r="M72" s="504"/>
      <c r="N72" s="504"/>
      <c r="O72" s="504"/>
      <c r="P72" s="505"/>
      <c r="Q72" s="506">
        <v>739</v>
      </c>
      <c r="R72" s="460"/>
      <c r="S72" s="460"/>
      <c r="T72" s="460"/>
      <c r="U72" s="460"/>
      <c r="V72" s="460">
        <v>371</v>
      </c>
      <c r="W72" s="460"/>
      <c r="X72" s="460"/>
      <c r="Y72" s="460"/>
      <c r="Z72" s="460"/>
      <c r="AA72" s="460">
        <v>368</v>
      </c>
      <c r="AB72" s="460"/>
      <c r="AC72" s="460"/>
      <c r="AD72" s="460"/>
      <c r="AE72" s="460"/>
      <c r="AF72" s="460">
        <v>368</v>
      </c>
      <c r="AG72" s="460"/>
      <c r="AH72" s="460"/>
      <c r="AI72" s="460"/>
      <c r="AJ72" s="460"/>
      <c r="AK72" s="460" t="s">
        <v>569</v>
      </c>
      <c r="AL72" s="460"/>
      <c r="AM72" s="460"/>
      <c r="AN72" s="460"/>
      <c r="AO72" s="460"/>
      <c r="AP72" s="460" t="s">
        <v>569</v>
      </c>
      <c r="AQ72" s="460"/>
      <c r="AR72" s="460"/>
      <c r="AS72" s="460"/>
      <c r="AT72" s="460"/>
      <c r="AU72" s="460" t="s">
        <v>569</v>
      </c>
      <c r="AV72" s="460"/>
      <c r="AW72" s="460"/>
      <c r="AX72" s="460"/>
      <c r="AY72" s="460"/>
      <c r="AZ72" s="462"/>
      <c r="BA72" s="462"/>
      <c r="BB72" s="462"/>
      <c r="BC72" s="462"/>
      <c r="BD72" s="463"/>
      <c r="BE72" s="223"/>
      <c r="BF72" s="223"/>
      <c r="BG72" s="223"/>
      <c r="BH72" s="223"/>
      <c r="BI72" s="223"/>
      <c r="BJ72" s="223"/>
      <c r="BK72" s="223"/>
      <c r="BL72" s="223"/>
      <c r="BM72" s="223"/>
      <c r="BN72" s="223"/>
      <c r="BO72" s="223"/>
      <c r="BP72" s="223"/>
      <c r="BQ72" s="220">
        <v>66</v>
      </c>
      <c r="BR72" s="225"/>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2">
      <c r="A73" s="220">
        <v>6</v>
      </c>
      <c r="B73" s="503" t="s">
        <v>559</v>
      </c>
      <c r="C73" s="504"/>
      <c r="D73" s="504"/>
      <c r="E73" s="504"/>
      <c r="F73" s="504"/>
      <c r="G73" s="504"/>
      <c r="H73" s="504"/>
      <c r="I73" s="504"/>
      <c r="J73" s="504"/>
      <c r="K73" s="504"/>
      <c r="L73" s="504"/>
      <c r="M73" s="504"/>
      <c r="N73" s="504"/>
      <c r="O73" s="504"/>
      <c r="P73" s="505"/>
      <c r="Q73" s="506">
        <v>257</v>
      </c>
      <c r="R73" s="460"/>
      <c r="S73" s="460"/>
      <c r="T73" s="460"/>
      <c r="U73" s="460"/>
      <c r="V73" s="460">
        <v>221</v>
      </c>
      <c r="W73" s="460"/>
      <c r="X73" s="460"/>
      <c r="Y73" s="460"/>
      <c r="Z73" s="460"/>
      <c r="AA73" s="460">
        <v>36</v>
      </c>
      <c r="AB73" s="460"/>
      <c r="AC73" s="460"/>
      <c r="AD73" s="460"/>
      <c r="AE73" s="460"/>
      <c r="AF73" s="460">
        <v>36</v>
      </c>
      <c r="AG73" s="460"/>
      <c r="AH73" s="460"/>
      <c r="AI73" s="460"/>
      <c r="AJ73" s="460"/>
      <c r="AK73" s="460">
        <v>255</v>
      </c>
      <c r="AL73" s="460"/>
      <c r="AM73" s="460"/>
      <c r="AN73" s="460"/>
      <c r="AO73" s="460"/>
      <c r="AP73" s="460" t="s">
        <v>569</v>
      </c>
      <c r="AQ73" s="460"/>
      <c r="AR73" s="460"/>
      <c r="AS73" s="460"/>
      <c r="AT73" s="460"/>
      <c r="AU73" s="460" t="s">
        <v>569</v>
      </c>
      <c r="AV73" s="460"/>
      <c r="AW73" s="460"/>
      <c r="AX73" s="460"/>
      <c r="AY73" s="460"/>
      <c r="AZ73" s="462"/>
      <c r="BA73" s="462"/>
      <c r="BB73" s="462"/>
      <c r="BC73" s="462"/>
      <c r="BD73" s="463"/>
      <c r="BE73" s="223"/>
      <c r="BF73" s="223"/>
      <c r="BG73" s="223"/>
      <c r="BH73" s="223"/>
      <c r="BI73" s="223"/>
      <c r="BJ73" s="223"/>
      <c r="BK73" s="223"/>
      <c r="BL73" s="223"/>
      <c r="BM73" s="223"/>
      <c r="BN73" s="223"/>
      <c r="BO73" s="223"/>
      <c r="BP73" s="223"/>
      <c r="BQ73" s="220">
        <v>67</v>
      </c>
      <c r="BR73" s="225"/>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2">
      <c r="A74" s="220">
        <v>7</v>
      </c>
      <c r="B74" s="503" t="s">
        <v>560</v>
      </c>
      <c r="C74" s="504"/>
      <c r="D74" s="504"/>
      <c r="E74" s="504"/>
      <c r="F74" s="504"/>
      <c r="G74" s="504"/>
      <c r="H74" s="504"/>
      <c r="I74" s="504"/>
      <c r="J74" s="504"/>
      <c r="K74" s="504"/>
      <c r="L74" s="504"/>
      <c r="M74" s="504"/>
      <c r="N74" s="504"/>
      <c r="O74" s="504"/>
      <c r="P74" s="505"/>
      <c r="Q74" s="506">
        <v>101</v>
      </c>
      <c r="R74" s="460"/>
      <c r="S74" s="460"/>
      <c r="T74" s="460"/>
      <c r="U74" s="460"/>
      <c r="V74" s="460">
        <v>91</v>
      </c>
      <c r="W74" s="460"/>
      <c r="X74" s="460"/>
      <c r="Y74" s="460"/>
      <c r="Z74" s="460"/>
      <c r="AA74" s="460">
        <v>11</v>
      </c>
      <c r="AB74" s="460"/>
      <c r="AC74" s="460"/>
      <c r="AD74" s="460"/>
      <c r="AE74" s="460"/>
      <c r="AF74" s="460">
        <v>11</v>
      </c>
      <c r="AG74" s="460"/>
      <c r="AH74" s="460"/>
      <c r="AI74" s="460"/>
      <c r="AJ74" s="460"/>
      <c r="AK74" s="460">
        <v>28</v>
      </c>
      <c r="AL74" s="460"/>
      <c r="AM74" s="460"/>
      <c r="AN74" s="460"/>
      <c r="AO74" s="460"/>
      <c r="AP74" s="460" t="s">
        <v>569</v>
      </c>
      <c r="AQ74" s="460"/>
      <c r="AR74" s="460"/>
      <c r="AS74" s="460"/>
      <c r="AT74" s="460"/>
      <c r="AU74" s="460" t="s">
        <v>569</v>
      </c>
      <c r="AV74" s="460"/>
      <c r="AW74" s="460"/>
      <c r="AX74" s="460"/>
      <c r="AY74" s="460"/>
      <c r="AZ74" s="462"/>
      <c r="BA74" s="462"/>
      <c r="BB74" s="462"/>
      <c r="BC74" s="462"/>
      <c r="BD74" s="463"/>
      <c r="BE74" s="223"/>
      <c r="BF74" s="223"/>
      <c r="BG74" s="223"/>
      <c r="BH74" s="223"/>
      <c r="BI74" s="223"/>
      <c r="BJ74" s="223"/>
      <c r="BK74" s="223"/>
      <c r="BL74" s="223"/>
      <c r="BM74" s="223"/>
      <c r="BN74" s="223"/>
      <c r="BO74" s="223"/>
      <c r="BP74" s="223"/>
      <c r="BQ74" s="220">
        <v>68</v>
      </c>
      <c r="BR74" s="225"/>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2">
      <c r="A75" s="220">
        <v>8</v>
      </c>
      <c r="B75" s="503" t="s">
        <v>561</v>
      </c>
      <c r="C75" s="504"/>
      <c r="D75" s="504"/>
      <c r="E75" s="504"/>
      <c r="F75" s="504"/>
      <c r="G75" s="504"/>
      <c r="H75" s="504"/>
      <c r="I75" s="504"/>
      <c r="J75" s="504"/>
      <c r="K75" s="504"/>
      <c r="L75" s="504"/>
      <c r="M75" s="504"/>
      <c r="N75" s="504"/>
      <c r="O75" s="504"/>
      <c r="P75" s="505"/>
      <c r="Q75" s="507">
        <v>38</v>
      </c>
      <c r="R75" s="508"/>
      <c r="S75" s="508"/>
      <c r="T75" s="508"/>
      <c r="U75" s="464"/>
      <c r="V75" s="509">
        <v>34</v>
      </c>
      <c r="W75" s="508"/>
      <c r="X75" s="508"/>
      <c r="Y75" s="508"/>
      <c r="Z75" s="464"/>
      <c r="AA75" s="509">
        <v>4</v>
      </c>
      <c r="AB75" s="508"/>
      <c r="AC75" s="508"/>
      <c r="AD75" s="508"/>
      <c r="AE75" s="464"/>
      <c r="AF75" s="509">
        <v>4</v>
      </c>
      <c r="AG75" s="508"/>
      <c r="AH75" s="508"/>
      <c r="AI75" s="508"/>
      <c r="AJ75" s="464"/>
      <c r="AK75" s="509" t="s">
        <v>570</v>
      </c>
      <c r="AL75" s="508"/>
      <c r="AM75" s="508"/>
      <c r="AN75" s="508"/>
      <c r="AO75" s="464"/>
      <c r="AP75" s="509" t="s">
        <v>570</v>
      </c>
      <c r="AQ75" s="508"/>
      <c r="AR75" s="508"/>
      <c r="AS75" s="508"/>
      <c r="AT75" s="464"/>
      <c r="AU75" s="509" t="s">
        <v>570</v>
      </c>
      <c r="AV75" s="508"/>
      <c r="AW75" s="508"/>
      <c r="AX75" s="508"/>
      <c r="AY75" s="464"/>
      <c r="AZ75" s="462"/>
      <c r="BA75" s="462"/>
      <c r="BB75" s="462"/>
      <c r="BC75" s="462"/>
      <c r="BD75" s="463"/>
      <c r="BE75" s="223"/>
      <c r="BF75" s="223"/>
      <c r="BG75" s="223"/>
      <c r="BH75" s="223"/>
      <c r="BI75" s="223"/>
      <c r="BJ75" s="223"/>
      <c r="BK75" s="223"/>
      <c r="BL75" s="223"/>
      <c r="BM75" s="223"/>
      <c r="BN75" s="223"/>
      <c r="BO75" s="223"/>
      <c r="BP75" s="223"/>
      <c r="BQ75" s="220">
        <v>69</v>
      </c>
      <c r="BR75" s="225"/>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2">
      <c r="A76" s="220">
        <v>9</v>
      </c>
      <c r="B76" s="503" t="s">
        <v>562</v>
      </c>
      <c r="C76" s="504"/>
      <c r="D76" s="504"/>
      <c r="E76" s="504"/>
      <c r="F76" s="504"/>
      <c r="G76" s="504"/>
      <c r="H76" s="504"/>
      <c r="I76" s="504"/>
      <c r="J76" s="504"/>
      <c r="K76" s="504"/>
      <c r="L76" s="504"/>
      <c r="M76" s="504"/>
      <c r="N76" s="504"/>
      <c r="O76" s="504"/>
      <c r="P76" s="505"/>
      <c r="Q76" s="507">
        <v>10</v>
      </c>
      <c r="R76" s="508"/>
      <c r="S76" s="508"/>
      <c r="T76" s="508"/>
      <c r="U76" s="464"/>
      <c r="V76" s="509">
        <v>3</v>
      </c>
      <c r="W76" s="508"/>
      <c r="X76" s="508"/>
      <c r="Y76" s="508"/>
      <c r="Z76" s="464"/>
      <c r="AA76" s="509">
        <v>7</v>
      </c>
      <c r="AB76" s="508"/>
      <c r="AC76" s="508"/>
      <c r="AD76" s="508"/>
      <c r="AE76" s="464"/>
      <c r="AF76" s="509">
        <v>7</v>
      </c>
      <c r="AG76" s="508"/>
      <c r="AH76" s="508"/>
      <c r="AI76" s="508"/>
      <c r="AJ76" s="464"/>
      <c r="AK76" s="509" t="s">
        <v>570</v>
      </c>
      <c r="AL76" s="508"/>
      <c r="AM76" s="508"/>
      <c r="AN76" s="508"/>
      <c r="AO76" s="464"/>
      <c r="AP76" s="509" t="s">
        <v>570</v>
      </c>
      <c r="AQ76" s="508"/>
      <c r="AR76" s="508"/>
      <c r="AS76" s="508"/>
      <c r="AT76" s="464"/>
      <c r="AU76" s="509" t="s">
        <v>570</v>
      </c>
      <c r="AV76" s="508"/>
      <c r="AW76" s="508"/>
      <c r="AX76" s="508"/>
      <c r="AY76" s="464"/>
      <c r="AZ76" s="462"/>
      <c r="BA76" s="462"/>
      <c r="BB76" s="462"/>
      <c r="BC76" s="462"/>
      <c r="BD76" s="463"/>
      <c r="BE76" s="223"/>
      <c r="BF76" s="223"/>
      <c r="BG76" s="223"/>
      <c r="BH76" s="223"/>
      <c r="BI76" s="223"/>
      <c r="BJ76" s="223"/>
      <c r="BK76" s="223"/>
      <c r="BL76" s="223"/>
      <c r="BM76" s="223"/>
      <c r="BN76" s="223"/>
      <c r="BO76" s="223"/>
      <c r="BP76" s="223"/>
      <c r="BQ76" s="220">
        <v>70</v>
      </c>
      <c r="BR76" s="225"/>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2">
      <c r="A77" s="220">
        <v>10</v>
      </c>
      <c r="B77" s="503" t="s">
        <v>563</v>
      </c>
      <c r="C77" s="504"/>
      <c r="D77" s="504"/>
      <c r="E77" s="504"/>
      <c r="F77" s="504"/>
      <c r="G77" s="504"/>
      <c r="H77" s="504"/>
      <c r="I77" s="504"/>
      <c r="J77" s="504"/>
      <c r="K77" s="504"/>
      <c r="L77" s="504"/>
      <c r="M77" s="504"/>
      <c r="N77" s="504"/>
      <c r="O77" s="504"/>
      <c r="P77" s="505"/>
      <c r="Q77" s="507">
        <v>49</v>
      </c>
      <c r="R77" s="508"/>
      <c r="S77" s="508"/>
      <c r="T77" s="508"/>
      <c r="U77" s="464"/>
      <c r="V77" s="509">
        <v>45</v>
      </c>
      <c r="W77" s="508"/>
      <c r="X77" s="508"/>
      <c r="Y77" s="508"/>
      <c r="Z77" s="464"/>
      <c r="AA77" s="509">
        <v>4</v>
      </c>
      <c r="AB77" s="508"/>
      <c r="AC77" s="508"/>
      <c r="AD77" s="508"/>
      <c r="AE77" s="464"/>
      <c r="AF77" s="509">
        <v>4</v>
      </c>
      <c r="AG77" s="508"/>
      <c r="AH77" s="508"/>
      <c r="AI77" s="508"/>
      <c r="AJ77" s="464"/>
      <c r="AK77" s="509" t="s">
        <v>570</v>
      </c>
      <c r="AL77" s="508"/>
      <c r="AM77" s="508"/>
      <c r="AN77" s="508"/>
      <c r="AO77" s="464"/>
      <c r="AP77" s="509" t="s">
        <v>570</v>
      </c>
      <c r="AQ77" s="508"/>
      <c r="AR77" s="508"/>
      <c r="AS77" s="508"/>
      <c r="AT77" s="464"/>
      <c r="AU77" s="509" t="s">
        <v>570</v>
      </c>
      <c r="AV77" s="508"/>
      <c r="AW77" s="508"/>
      <c r="AX77" s="508"/>
      <c r="AY77" s="464"/>
      <c r="AZ77" s="462"/>
      <c r="BA77" s="462"/>
      <c r="BB77" s="462"/>
      <c r="BC77" s="462"/>
      <c r="BD77" s="463"/>
      <c r="BE77" s="223"/>
      <c r="BF77" s="223"/>
      <c r="BG77" s="223"/>
      <c r="BH77" s="223"/>
      <c r="BI77" s="223"/>
      <c r="BJ77" s="223"/>
      <c r="BK77" s="223"/>
      <c r="BL77" s="223"/>
      <c r="BM77" s="223"/>
      <c r="BN77" s="223"/>
      <c r="BO77" s="223"/>
      <c r="BP77" s="223"/>
      <c r="BQ77" s="220">
        <v>71</v>
      </c>
      <c r="BR77" s="225"/>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2">
      <c r="A78" s="220">
        <v>11</v>
      </c>
      <c r="B78" s="503" t="s">
        <v>564</v>
      </c>
      <c r="C78" s="504"/>
      <c r="D78" s="504"/>
      <c r="E78" s="504"/>
      <c r="F78" s="504"/>
      <c r="G78" s="504"/>
      <c r="H78" s="504"/>
      <c r="I78" s="504"/>
      <c r="J78" s="504"/>
      <c r="K78" s="504"/>
      <c r="L78" s="504"/>
      <c r="M78" s="504"/>
      <c r="N78" s="504"/>
      <c r="O78" s="504"/>
      <c r="P78" s="505"/>
      <c r="Q78" s="506">
        <v>1772</v>
      </c>
      <c r="R78" s="460"/>
      <c r="S78" s="460"/>
      <c r="T78" s="460"/>
      <c r="U78" s="460"/>
      <c r="V78" s="460">
        <v>1619</v>
      </c>
      <c r="W78" s="460"/>
      <c r="X78" s="460"/>
      <c r="Y78" s="460"/>
      <c r="Z78" s="460"/>
      <c r="AA78" s="460">
        <v>153</v>
      </c>
      <c r="AB78" s="460"/>
      <c r="AC78" s="460"/>
      <c r="AD78" s="460"/>
      <c r="AE78" s="460"/>
      <c r="AF78" s="460">
        <v>153</v>
      </c>
      <c r="AG78" s="460"/>
      <c r="AH78" s="460"/>
      <c r="AI78" s="460"/>
      <c r="AJ78" s="460"/>
      <c r="AK78" s="460" t="s">
        <v>570</v>
      </c>
      <c r="AL78" s="460"/>
      <c r="AM78" s="460"/>
      <c r="AN78" s="460"/>
      <c r="AO78" s="460"/>
      <c r="AP78" s="460">
        <v>4046</v>
      </c>
      <c r="AQ78" s="460"/>
      <c r="AR78" s="460"/>
      <c r="AS78" s="460"/>
      <c r="AT78" s="460"/>
      <c r="AU78" s="460">
        <v>311</v>
      </c>
      <c r="AV78" s="460"/>
      <c r="AW78" s="460"/>
      <c r="AX78" s="460"/>
      <c r="AY78" s="460"/>
      <c r="AZ78" s="462"/>
      <c r="BA78" s="462"/>
      <c r="BB78" s="462"/>
      <c r="BC78" s="462"/>
      <c r="BD78" s="463"/>
      <c r="BE78" s="223"/>
      <c r="BF78" s="223"/>
      <c r="BG78" s="223"/>
      <c r="BH78" s="223"/>
      <c r="BI78" s="223"/>
      <c r="BJ78" s="212"/>
      <c r="BK78" s="212"/>
      <c r="BL78" s="212"/>
      <c r="BM78" s="212"/>
      <c r="BN78" s="212"/>
      <c r="BO78" s="223"/>
      <c r="BP78" s="223"/>
      <c r="BQ78" s="220">
        <v>72</v>
      </c>
      <c r="BR78" s="225"/>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2">
      <c r="A79" s="220">
        <v>12</v>
      </c>
      <c r="B79" s="503" t="s">
        <v>565</v>
      </c>
      <c r="C79" s="504"/>
      <c r="D79" s="504"/>
      <c r="E79" s="504"/>
      <c r="F79" s="504"/>
      <c r="G79" s="504"/>
      <c r="H79" s="504"/>
      <c r="I79" s="504"/>
      <c r="J79" s="504"/>
      <c r="K79" s="504"/>
      <c r="L79" s="504"/>
      <c r="M79" s="504"/>
      <c r="N79" s="504"/>
      <c r="O79" s="504"/>
      <c r="P79" s="505"/>
      <c r="Q79" s="506">
        <v>2744</v>
      </c>
      <c r="R79" s="460"/>
      <c r="S79" s="460"/>
      <c r="T79" s="460"/>
      <c r="U79" s="460"/>
      <c r="V79" s="460">
        <v>2659</v>
      </c>
      <c r="W79" s="460"/>
      <c r="X79" s="460"/>
      <c r="Y79" s="460"/>
      <c r="Z79" s="460"/>
      <c r="AA79" s="460">
        <v>85</v>
      </c>
      <c r="AB79" s="460"/>
      <c r="AC79" s="460"/>
      <c r="AD79" s="460"/>
      <c r="AE79" s="460"/>
      <c r="AF79" s="460">
        <v>47</v>
      </c>
      <c r="AG79" s="460"/>
      <c r="AH79" s="460"/>
      <c r="AI79" s="460"/>
      <c r="AJ79" s="460"/>
      <c r="AK79" s="460">
        <v>10</v>
      </c>
      <c r="AL79" s="460"/>
      <c r="AM79" s="460"/>
      <c r="AN79" s="460"/>
      <c r="AO79" s="460"/>
      <c r="AP79" s="460">
        <v>1415</v>
      </c>
      <c r="AQ79" s="460"/>
      <c r="AR79" s="460"/>
      <c r="AS79" s="460"/>
      <c r="AT79" s="460"/>
      <c r="AU79" s="460">
        <v>95</v>
      </c>
      <c r="AV79" s="460"/>
      <c r="AW79" s="460"/>
      <c r="AX79" s="460"/>
      <c r="AY79" s="460"/>
      <c r="AZ79" s="462"/>
      <c r="BA79" s="462"/>
      <c r="BB79" s="462"/>
      <c r="BC79" s="462"/>
      <c r="BD79" s="463"/>
      <c r="BE79" s="223"/>
      <c r="BF79" s="223"/>
      <c r="BG79" s="223"/>
      <c r="BH79" s="223"/>
      <c r="BI79" s="223"/>
      <c r="BJ79" s="212"/>
      <c r="BK79" s="212"/>
      <c r="BL79" s="212"/>
      <c r="BM79" s="212"/>
      <c r="BN79" s="212"/>
      <c r="BO79" s="223"/>
      <c r="BP79" s="223"/>
      <c r="BQ79" s="220">
        <v>73</v>
      </c>
      <c r="BR79" s="225"/>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2">
      <c r="A80" s="220">
        <v>13</v>
      </c>
      <c r="B80" s="503" t="s">
        <v>566</v>
      </c>
      <c r="C80" s="504"/>
      <c r="D80" s="504"/>
      <c r="E80" s="504"/>
      <c r="F80" s="504"/>
      <c r="G80" s="504"/>
      <c r="H80" s="504"/>
      <c r="I80" s="504"/>
      <c r="J80" s="504"/>
      <c r="K80" s="504"/>
      <c r="L80" s="504"/>
      <c r="M80" s="504"/>
      <c r="N80" s="504"/>
      <c r="O80" s="504"/>
      <c r="P80" s="505"/>
      <c r="Q80" s="506">
        <v>108</v>
      </c>
      <c r="R80" s="460"/>
      <c r="S80" s="460"/>
      <c r="T80" s="460"/>
      <c r="U80" s="460"/>
      <c r="V80" s="460">
        <v>90</v>
      </c>
      <c r="W80" s="460"/>
      <c r="X80" s="460"/>
      <c r="Y80" s="460"/>
      <c r="Z80" s="460"/>
      <c r="AA80" s="460">
        <v>18</v>
      </c>
      <c r="AB80" s="460"/>
      <c r="AC80" s="460"/>
      <c r="AD80" s="460"/>
      <c r="AE80" s="460"/>
      <c r="AF80" s="460">
        <v>18</v>
      </c>
      <c r="AG80" s="460"/>
      <c r="AH80" s="460"/>
      <c r="AI80" s="460"/>
      <c r="AJ80" s="460"/>
      <c r="AK80" s="460" t="s">
        <v>569</v>
      </c>
      <c r="AL80" s="460"/>
      <c r="AM80" s="460"/>
      <c r="AN80" s="460"/>
      <c r="AO80" s="460"/>
      <c r="AP80" s="460" t="s">
        <v>569</v>
      </c>
      <c r="AQ80" s="460"/>
      <c r="AR80" s="460"/>
      <c r="AS80" s="460"/>
      <c r="AT80" s="460"/>
      <c r="AU80" s="460" t="s">
        <v>569</v>
      </c>
      <c r="AV80" s="460"/>
      <c r="AW80" s="460"/>
      <c r="AX80" s="460"/>
      <c r="AY80" s="460"/>
      <c r="AZ80" s="462"/>
      <c r="BA80" s="462"/>
      <c r="BB80" s="462"/>
      <c r="BC80" s="462"/>
      <c r="BD80" s="463"/>
      <c r="BE80" s="223"/>
      <c r="BF80" s="223"/>
      <c r="BG80" s="223"/>
      <c r="BH80" s="223"/>
      <c r="BI80" s="223"/>
      <c r="BJ80" s="223"/>
      <c r="BK80" s="223"/>
      <c r="BL80" s="223"/>
      <c r="BM80" s="223"/>
      <c r="BN80" s="223"/>
      <c r="BO80" s="223"/>
      <c r="BP80" s="223"/>
      <c r="BQ80" s="220">
        <v>74</v>
      </c>
      <c r="BR80" s="225"/>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2">
      <c r="A81" s="220">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3"/>
      <c r="BF81" s="223"/>
      <c r="BG81" s="223"/>
      <c r="BH81" s="223"/>
      <c r="BI81" s="223"/>
      <c r="BJ81" s="223"/>
      <c r="BK81" s="223"/>
      <c r="BL81" s="223"/>
      <c r="BM81" s="223"/>
      <c r="BN81" s="223"/>
      <c r="BO81" s="223"/>
      <c r="BP81" s="223"/>
      <c r="BQ81" s="220">
        <v>75</v>
      </c>
      <c r="BR81" s="225"/>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2">
      <c r="A82" s="220">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3"/>
      <c r="BF82" s="223"/>
      <c r="BG82" s="223"/>
      <c r="BH82" s="223"/>
      <c r="BI82" s="223"/>
      <c r="BJ82" s="223"/>
      <c r="BK82" s="223"/>
      <c r="BL82" s="223"/>
      <c r="BM82" s="223"/>
      <c r="BN82" s="223"/>
      <c r="BO82" s="223"/>
      <c r="BP82" s="223"/>
      <c r="BQ82" s="220">
        <v>76</v>
      </c>
      <c r="BR82" s="225"/>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2">
      <c r="A83" s="220">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3"/>
      <c r="BF83" s="223"/>
      <c r="BG83" s="223"/>
      <c r="BH83" s="223"/>
      <c r="BI83" s="223"/>
      <c r="BJ83" s="223"/>
      <c r="BK83" s="223"/>
      <c r="BL83" s="223"/>
      <c r="BM83" s="223"/>
      <c r="BN83" s="223"/>
      <c r="BO83" s="223"/>
      <c r="BP83" s="223"/>
      <c r="BQ83" s="220">
        <v>77</v>
      </c>
      <c r="BR83" s="225"/>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2">
      <c r="A84" s="220">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3"/>
      <c r="BF84" s="223"/>
      <c r="BG84" s="223"/>
      <c r="BH84" s="223"/>
      <c r="BI84" s="223"/>
      <c r="BJ84" s="223"/>
      <c r="BK84" s="223"/>
      <c r="BL84" s="223"/>
      <c r="BM84" s="223"/>
      <c r="BN84" s="223"/>
      <c r="BO84" s="223"/>
      <c r="BP84" s="223"/>
      <c r="BQ84" s="220">
        <v>78</v>
      </c>
      <c r="BR84" s="225"/>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2">
      <c r="A85" s="220">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3"/>
      <c r="BF85" s="223"/>
      <c r="BG85" s="223"/>
      <c r="BH85" s="223"/>
      <c r="BI85" s="223"/>
      <c r="BJ85" s="223"/>
      <c r="BK85" s="223"/>
      <c r="BL85" s="223"/>
      <c r="BM85" s="223"/>
      <c r="BN85" s="223"/>
      <c r="BO85" s="223"/>
      <c r="BP85" s="223"/>
      <c r="BQ85" s="220">
        <v>79</v>
      </c>
      <c r="BR85" s="225"/>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2">
      <c r="A86" s="220">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3"/>
      <c r="BF86" s="223"/>
      <c r="BG86" s="223"/>
      <c r="BH86" s="223"/>
      <c r="BI86" s="223"/>
      <c r="BJ86" s="223"/>
      <c r="BK86" s="223"/>
      <c r="BL86" s="223"/>
      <c r="BM86" s="223"/>
      <c r="BN86" s="223"/>
      <c r="BO86" s="223"/>
      <c r="BP86" s="223"/>
      <c r="BQ86" s="220">
        <v>80</v>
      </c>
      <c r="BR86" s="225"/>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2">
      <c r="A87" s="226">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3"/>
      <c r="BF87" s="223"/>
      <c r="BG87" s="223"/>
      <c r="BH87" s="223"/>
      <c r="BI87" s="223"/>
      <c r="BJ87" s="223"/>
      <c r="BK87" s="223"/>
      <c r="BL87" s="223"/>
      <c r="BM87" s="223"/>
      <c r="BN87" s="223"/>
      <c r="BO87" s="223"/>
      <c r="BP87" s="223"/>
      <c r="BQ87" s="220">
        <v>81</v>
      </c>
      <c r="BR87" s="225"/>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5">
      <c r="A88" s="222" t="s">
        <v>380</v>
      </c>
      <c r="B88" s="419" t="s">
        <v>403</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6699</v>
      </c>
      <c r="AG88" s="474"/>
      <c r="AH88" s="474"/>
      <c r="AI88" s="474"/>
      <c r="AJ88" s="474"/>
      <c r="AK88" s="471"/>
      <c r="AL88" s="471"/>
      <c r="AM88" s="471"/>
      <c r="AN88" s="471"/>
      <c r="AO88" s="471"/>
      <c r="AP88" s="474">
        <v>19217</v>
      </c>
      <c r="AQ88" s="474"/>
      <c r="AR88" s="474"/>
      <c r="AS88" s="474"/>
      <c r="AT88" s="474"/>
      <c r="AU88" s="474">
        <v>456</v>
      </c>
      <c r="AV88" s="474"/>
      <c r="AW88" s="474"/>
      <c r="AX88" s="474"/>
      <c r="AY88" s="474"/>
      <c r="AZ88" s="479"/>
      <c r="BA88" s="479"/>
      <c r="BB88" s="479"/>
      <c r="BC88" s="479"/>
      <c r="BD88" s="480"/>
      <c r="BE88" s="223"/>
      <c r="BF88" s="223"/>
      <c r="BG88" s="223"/>
      <c r="BH88" s="223"/>
      <c r="BI88" s="223"/>
      <c r="BJ88" s="223"/>
      <c r="BK88" s="223"/>
      <c r="BL88" s="223"/>
      <c r="BM88" s="223"/>
      <c r="BN88" s="223"/>
      <c r="BO88" s="223"/>
      <c r="BP88" s="223"/>
      <c r="BQ88" s="220">
        <v>82</v>
      </c>
      <c r="BR88" s="225"/>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419" t="s">
        <v>404</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v>75</v>
      </c>
      <c r="CS102" s="482"/>
      <c r="CT102" s="482"/>
      <c r="CU102" s="482"/>
      <c r="CV102" s="521"/>
      <c r="CW102" s="520">
        <v>4</v>
      </c>
      <c r="CX102" s="482"/>
      <c r="CY102" s="482"/>
      <c r="CZ102" s="482"/>
      <c r="DA102" s="521"/>
      <c r="DB102" s="520" t="s">
        <v>569</v>
      </c>
      <c r="DC102" s="482"/>
      <c r="DD102" s="482"/>
      <c r="DE102" s="482"/>
      <c r="DF102" s="521"/>
      <c r="DG102" s="520" t="s">
        <v>569</v>
      </c>
      <c r="DH102" s="482"/>
      <c r="DI102" s="482"/>
      <c r="DJ102" s="482"/>
      <c r="DK102" s="521"/>
      <c r="DL102" s="520" t="s">
        <v>569</v>
      </c>
      <c r="DM102" s="482"/>
      <c r="DN102" s="482"/>
      <c r="DO102" s="482"/>
      <c r="DP102" s="521"/>
      <c r="DQ102" s="520" t="s">
        <v>569</v>
      </c>
      <c r="DR102" s="482"/>
      <c r="DS102" s="482"/>
      <c r="DT102" s="482"/>
      <c r="DU102" s="521"/>
      <c r="DV102" s="419"/>
      <c r="DW102" s="420"/>
      <c r="DX102" s="420"/>
      <c r="DY102" s="420"/>
      <c r="DZ102" s="544"/>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45" t="s">
        <v>405</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46" t="s">
        <v>406</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47" t="s">
        <v>409</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410</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2">
      <c r="A109" s="542" t="s">
        <v>411</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412</v>
      </c>
      <c r="AB109" s="523"/>
      <c r="AC109" s="523"/>
      <c r="AD109" s="523"/>
      <c r="AE109" s="524"/>
      <c r="AF109" s="522" t="s">
        <v>413</v>
      </c>
      <c r="AG109" s="523"/>
      <c r="AH109" s="523"/>
      <c r="AI109" s="523"/>
      <c r="AJ109" s="524"/>
      <c r="AK109" s="522" t="s">
        <v>295</v>
      </c>
      <c r="AL109" s="523"/>
      <c r="AM109" s="523"/>
      <c r="AN109" s="523"/>
      <c r="AO109" s="524"/>
      <c r="AP109" s="522" t="s">
        <v>414</v>
      </c>
      <c r="AQ109" s="523"/>
      <c r="AR109" s="523"/>
      <c r="AS109" s="523"/>
      <c r="AT109" s="525"/>
      <c r="AU109" s="542" t="s">
        <v>411</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412</v>
      </c>
      <c r="BR109" s="523"/>
      <c r="BS109" s="523"/>
      <c r="BT109" s="523"/>
      <c r="BU109" s="524"/>
      <c r="BV109" s="522" t="s">
        <v>413</v>
      </c>
      <c r="BW109" s="523"/>
      <c r="BX109" s="523"/>
      <c r="BY109" s="523"/>
      <c r="BZ109" s="524"/>
      <c r="CA109" s="522" t="s">
        <v>295</v>
      </c>
      <c r="CB109" s="523"/>
      <c r="CC109" s="523"/>
      <c r="CD109" s="523"/>
      <c r="CE109" s="524"/>
      <c r="CF109" s="543" t="s">
        <v>414</v>
      </c>
      <c r="CG109" s="543"/>
      <c r="CH109" s="543"/>
      <c r="CI109" s="543"/>
      <c r="CJ109" s="543"/>
      <c r="CK109" s="522" t="s">
        <v>415</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412</v>
      </c>
      <c r="DH109" s="523"/>
      <c r="DI109" s="523"/>
      <c r="DJ109" s="523"/>
      <c r="DK109" s="524"/>
      <c r="DL109" s="522" t="s">
        <v>413</v>
      </c>
      <c r="DM109" s="523"/>
      <c r="DN109" s="523"/>
      <c r="DO109" s="523"/>
      <c r="DP109" s="524"/>
      <c r="DQ109" s="522" t="s">
        <v>295</v>
      </c>
      <c r="DR109" s="523"/>
      <c r="DS109" s="523"/>
      <c r="DT109" s="523"/>
      <c r="DU109" s="524"/>
      <c r="DV109" s="522" t="s">
        <v>414</v>
      </c>
      <c r="DW109" s="523"/>
      <c r="DX109" s="523"/>
      <c r="DY109" s="523"/>
      <c r="DZ109" s="525"/>
    </row>
    <row r="110" spans="1:131" s="212" customFormat="1" ht="26.25" customHeight="1" x14ac:dyDescent="0.2">
      <c r="A110" s="526" t="s">
        <v>416</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636870</v>
      </c>
      <c r="AB110" s="530"/>
      <c r="AC110" s="530"/>
      <c r="AD110" s="530"/>
      <c r="AE110" s="531"/>
      <c r="AF110" s="532">
        <v>622747</v>
      </c>
      <c r="AG110" s="530"/>
      <c r="AH110" s="530"/>
      <c r="AI110" s="530"/>
      <c r="AJ110" s="531"/>
      <c r="AK110" s="532">
        <v>536598</v>
      </c>
      <c r="AL110" s="530"/>
      <c r="AM110" s="530"/>
      <c r="AN110" s="530"/>
      <c r="AO110" s="531"/>
      <c r="AP110" s="533">
        <v>14.1</v>
      </c>
      <c r="AQ110" s="534"/>
      <c r="AR110" s="534"/>
      <c r="AS110" s="534"/>
      <c r="AT110" s="535"/>
      <c r="AU110" s="536" t="s">
        <v>69</v>
      </c>
      <c r="AV110" s="537"/>
      <c r="AW110" s="537"/>
      <c r="AX110" s="537"/>
      <c r="AY110" s="537"/>
      <c r="AZ110" s="559" t="s">
        <v>417</v>
      </c>
      <c r="BA110" s="527"/>
      <c r="BB110" s="527"/>
      <c r="BC110" s="527"/>
      <c r="BD110" s="527"/>
      <c r="BE110" s="527"/>
      <c r="BF110" s="527"/>
      <c r="BG110" s="527"/>
      <c r="BH110" s="527"/>
      <c r="BI110" s="527"/>
      <c r="BJ110" s="527"/>
      <c r="BK110" s="527"/>
      <c r="BL110" s="527"/>
      <c r="BM110" s="527"/>
      <c r="BN110" s="527"/>
      <c r="BO110" s="527"/>
      <c r="BP110" s="528"/>
      <c r="BQ110" s="560">
        <v>5836151</v>
      </c>
      <c r="BR110" s="561"/>
      <c r="BS110" s="561"/>
      <c r="BT110" s="561"/>
      <c r="BU110" s="561"/>
      <c r="BV110" s="561">
        <v>5483707</v>
      </c>
      <c r="BW110" s="561"/>
      <c r="BX110" s="561"/>
      <c r="BY110" s="561"/>
      <c r="BZ110" s="561"/>
      <c r="CA110" s="561">
        <v>5768210</v>
      </c>
      <c r="CB110" s="561"/>
      <c r="CC110" s="561"/>
      <c r="CD110" s="561"/>
      <c r="CE110" s="561"/>
      <c r="CF110" s="574">
        <v>151.1</v>
      </c>
      <c r="CG110" s="575"/>
      <c r="CH110" s="575"/>
      <c r="CI110" s="575"/>
      <c r="CJ110" s="575"/>
      <c r="CK110" s="576" t="s">
        <v>418</v>
      </c>
      <c r="CL110" s="577"/>
      <c r="CM110" s="559" t="s">
        <v>419</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121</v>
      </c>
      <c r="DH110" s="561"/>
      <c r="DI110" s="561"/>
      <c r="DJ110" s="561"/>
      <c r="DK110" s="561"/>
      <c r="DL110" s="561" t="s">
        <v>121</v>
      </c>
      <c r="DM110" s="561"/>
      <c r="DN110" s="561"/>
      <c r="DO110" s="561"/>
      <c r="DP110" s="561"/>
      <c r="DQ110" s="561" t="s">
        <v>121</v>
      </c>
      <c r="DR110" s="561"/>
      <c r="DS110" s="561"/>
      <c r="DT110" s="561"/>
      <c r="DU110" s="561"/>
      <c r="DV110" s="562" t="s">
        <v>121</v>
      </c>
      <c r="DW110" s="562"/>
      <c r="DX110" s="562"/>
      <c r="DY110" s="562"/>
      <c r="DZ110" s="563"/>
    </row>
    <row r="111" spans="1:131" s="212" customFormat="1" ht="26.25" customHeight="1" x14ac:dyDescent="0.2">
      <c r="A111" s="564" t="s">
        <v>420</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121</v>
      </c>
      <c r="AB111" s="568"/>
      <c r="AC111" s="568"/>
      <c r="AD111" s="568"/>
      <c r="AE111" s="569"/>
      <c r="AF111" s="570" t="s">
        <v>121</v>
      </c>
      <c r="AG111" s="568"/>
      <c r="AH111" s="568"/>
      <c r="AI111" s="568"/>
      <c r="AJ111" s="569"/>
      <c r="AK111" s="570" t="s">
        <v>121</v>
      </c>
      <c r="AL111" s="568"/>
      <c r="AM111" s="568"/>
      <c r="AN111" s="568"/>
      <c r="AO111" s="569"/>
      <c r="AP111" s="571" t="s">
        <v>121</v>
      </c>
      <c r="AQ111" s="572"/>
      <c r="AR111" s="572"/>
      <c r="AS111" s="572"/>
      <c r="AT111" s="573"/>
      <c r="AU111" s="538"/>
      <c r="AV111" s="539"/>
      <c r="AW111" s="539"/>
      <c r="AX111" s="539"/>
      <c r="AY111" s="539"/>
      <c r="AZ111" s="552" t="s">
        <v>421</v>
      </c>
      <c r="BA111" s="553"/>
      <c r="BB111" s="553"/>
      <c r="BC111" s="553"/>
      <c r="BD111" s="553"/>
      <c r="BE111" s="553"/>
      <c r="BF111" s="553"/>
      <c r="BG111" s="553"/>
      <c r="BH111" s="553"/>
      <c r="BI111" s="553"/>
      <c r="BJ111" s="553"/>
      <c r="BK111" s="553"/>
      <c r="BL111" s="553"/>
      <c r="BM111" s="553"/>
      <c r="BN111" s="553"/>
      <c r="BO111" s="553"/>
      <c r="BP111" s="554"/>
      <c r="BQ111" s="555">
        <v>163077</v>
      </c>
      <c r="BR111" s="556"/>
      <c r="BS111" s="556"/>
      <c r="BT111" s="556"/>
      <c r="BU111" s="556"/>
      <c r="BV111" s="556">
        <v>236081</v>
      </c>
      <c r="BW111" s="556"/>
      <c r="BX111" s="556"/>
      <c r="BY111" s="556"/>
      <c r="BZ111" s="556"/>
      <c r="CA111" s="556">
        <v>218864</v>
      </c>
      <c r="CB111" s="556"/>
      <c r="CC111" s="556"/>
      <c r="CD111" s="556"/>
      <c r="CE111" s="556"/>
      <c r="CF111" s="550">
        <v>5.7</v>
      </c>
      <c r="CG111" s="551"/>
      <c r="CH111" s="551"/>
      <c r="CI111" s="551"/>
      <c r="CJ111" s="551"/>
      <c r="CK111" s="578"/>
      <c r="CL111" s="579"/>
      <c r="CM111" s="552" t="s">
        <v>422</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121</v>
      </c>
      <c r="DH111" s="556"/>
      <c r="DI111" s="556"/>
      <c r="DJ111" s="556"/>
      <c r="DK111" s="556"/>
      <c r="DL111" s="556" t="s">
        <v>121</v>
      </c>
      <c r="DM111" s="556"/>
      <c r="DN111" s="556"/>
      <c r="DO111" s="556"/>
      <c r="DP111" s="556"/>
      <c r="DQ111" s="556" t="s">
        <v>121</v>
      </c>
      <c r="DR111" s="556"/>
      <c r="DS111" s="556"/>
      <c r="DT111" s="556"/>
      <c r="DU111" s="556"/>
      <c r="DV111" s="557" t="s">
        <v>121</v>
      </c>
      <c r="DW111" s="557"/>
      <c r="DX111" s="557"/>
      <c r="DY111" s="557"/>
      <c r="DZ111" s="558"/>
    </row>
    <row r="112" spans="1:131" s="212" customFormat="1" ht="26.25" customHeight="1" x14ac:dyDescent="0.2">
      <c r="A112" s="582" t="s">
        <v>423</v>
      </c>
      <c r="B112" s="583"/>
      <c r="C112" s="553" t="s">
        <v>424</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121</v>
      </c>
      <c r="AB112" s="589"/>
      <c r="AC112" s="589"/>
      <c r="AD112" s="589"/>
      <c r="AE112" s="590"/>
      <c r="AF112" s="591" t="s">
        <v>121</v>
      </c>
      <c r="AG112" s="589"/>
      <c r="AH112" s="589"/>
      <c r="AI112" s="589"/>
      <c r="AJ112" s="590"/>
      <c r="AK112" s="591" t="s">
        <v>121</v>
      </c>
      <c r="AL112" s="589"/>
      <c r="AM112" s="589"/>
      <c r="AN112" s="589"/>
      <c r="AO112" s="590"/>
      <c r="AP112" s="592" t="s">
        <v>121</v>
      </c>
      <c r="AQ112" s="593"/>
      <c r="AR112" s="593"/>
      <c r="AS112" s="593"/>
      <c r="AT112" s="594"/>
      <c r="AU112" s="538"/>
      <c r="AV112" s="539"/>
      <c r="AW112" s="539"/>
      <c r="AX112" s="539"/>
      <c r="AY112" s="539"/>
      <c r="AZ112" s="552" t="s">
        <v>425</v>
      </c>
      <c r="BA112" s="553"/>
      <c r="BB112" s="553"/>
      <c r="BC112" s="553"/>
      <c r="BD112" s="553"/>
      <c r="BE112" s="553"/>
      <c r="BF112" s="553"/>
      <c r="BG112" s="553"/>
      <c r="BH112" s="553"/>
      <c r="BI112" s="553"/>
      <c r="BJ112" s="553"/>
      <c r="BK112" s="553"/>
      <c r="BL112" s="553"/>
      <c r="BM112" s="553"/>
      <c r="BN112" s="553"/>
      <c r="BO112" s="553"/>
      <c r="BP112" s="554"/>
      <c r="BQ112" s="555">
        <v>3335507</v>
      </c>
      <c r="BR112" s="556"/>
      <c r="BS112" s="556"/>
      <c r="BT112" s="556"/>
      <c r="BU112" s="556"/>
      <c r="BV112" s="556">
        <v>3082962</v>
      </c>
      <c r="BW112" s="556"/>
      <c r="BX112" s="556"/>
      <c r="BY112" s="556"/>
      <c r="BZ112" s="556"/>
      <c r="CA112" s="556">
        <v>2926587</v>
      </c>
      <c r="CB112" s="556"/>
      <c r="CC112" s="556"/>
      <c r="CD112" s="556"/>
      <c r="CE112" s="556"/>
      <c r="CF112" s="550">
        <v>76.7</v>
      </c>
      <c r="CG112" s="551"/>
      <c r="CH112" s="551"/>
      <c r="CI112" s="551"/>
      <c r="CJ112" s="551"/>
      <c r="CK112" s="578"/>
      <c r="CL112" s="579"/>
      <c r="CM112" s="552" t="s">
        <v>426</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121</v>
      </c>
      <c r="DH112" s="556"/>
      <c r="DI112" s="556"/>
      <c r="DJ112" s="556"/>
      <c r="DK112" s="556"/>
      <c r="DL112" s="556" t="s">
        <v>121</v>
      </c>
      <c r="DM112" s="556"/>
      <c r="DN112" s="556"/>
      <c r="DO112" s="556"/>
      <c r="DP112" s="556"/>
      <c r="DQ112" s="556" t="s">
        <v>121</v>
      </c>
      <c r="DR112" s="556"/>
      <c r="DS112" s="556"/>
      <c r="DT112" s="556"/>
      <c r="DU112" s="556"/>
      <c r="DV112" s="557" t="s">
        <v>121</v>
      </c>
      <c r="DW112" s="557"/>
      <c r="DX112" s="557"/>
      <c r="DY112" s="557"/>
      <c r="DZ112" s="558"/>
    </row>
    <row r="113" spans="1:130" s="212" customFormat="1" ht="26.25" customHeight="1" x14ac:dyDescent="0.2">
      <c r="A113" s="584"/>
      <c r="B113" s="585"/>
      <c r="C113" s="553" t="s">
        <v>427</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375189</v>
      </c>
      <c r="AB113" s="568"/>
      <c r="AC113" s="568"/>
      <c r="AD113" s="568"/>
      <c r="AE113" s="569"/>
      <c r="AF113" s="570">
        <v>374373</v>
      </c>
      <c r="AG113" s="568"/>
      <c r="AH113" s="568"/>
      <c r="AI113" s="568"/>
      <c r="AJ113" s="569"/>
      <c r="AK113" s="570">
        <v>361514</v>
      </c>
      <c r="AL113" s="568"/>
      <c r="AM113" s="568"/>
      <c r="AN113" s="568"/>
      <c r="AO113" s="569"/>
      <c r="AP113" s="571">
        <v>9.5</v>
      </c>
      <c r="AQ113" s="572"/>
      <c r="AR113" s="572"/>
      <c r="AS113" s="572"/>
      <c r="AT113" s="573"/>
      <c r="AU113" s="538"/>
      <c r="AV113" s="539"/>
      <c r="AW113" s="539"/>
      <c r="AX113" s="539"/>
      <c r="AY113" s="539"/>
      <c r="AZ113" s="552" t="s">
        <v>428</v>
      </c>
      <c r="BA113" s="553"/>
      <c r="BB113" s="553"/>
      <c r="BC113" s="553"/>
      <c r="BD113" s="553"/>
      <c r="BE113" s="553"/>
      <c r="BF113" s="553"/>
      <c r="BG113" s="553"/>
      <c r="BH113" s="553"/>
      <c r="BI113" s="553"/>
      <c r="BJ113" s="553"/>
      <c r="BK113" s="553"/>
      <c r="BL113" s="553"/>
      <c r="BM113" s="553"/>
      <c r="BN113" s="553"/>
      <c r="BO113" s="553"/>
      <c r="BP113" s="554"/>
      <c r="BQ113" s="555">
        <v>572568</v>
      </c>
      <c r="BR113" s="556"/>
      <c r="BS113" s="556"/>
      <c r="BT113" s="556"/>
      <c r="BU113" s="556"/>
      <c r="BV113" s="556">
        <v>500510</v>
      </c>
      <c r="BW113" s="556"/>
      <c r="BX113" s="556"/>
      <c r="BY113" s="556"/>
      <c r="BZ113" s="556"/>
      <c r="CA113" s="556">
        <v>455987</v>
      </c>
      <c r="CB113" s="556"/>
      <c r="CC113" s="556"/>
      <c r="CD113" s="556"/>
      <c r="CE113" s="556"/>
      <c r="CF113" s="550">
        <v>11.9</v>
      </c>
      <c r="CG113" s="551"/>
      <c r="CH113" s="551"/>
      <c r="CI113" s="551"/>
      <c r="CJ113" s="551"/>
      <c r="CK113" s="578"/>
      <c r="CL113" s="579"/>
      <c r="CM113" s="552" t="s">
        <v>429</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121</v>
      </c>
      <c r="DH113" s="589"/>
      <c r="DI113" s="589"/>
      <c r="DJ113" s="589"/>
      <c r="DK113" s="590"/>
      <c r="DL113" s="591" t="s">
        <v>121</v>
      </c>
      <c r="DM113" s="589"/>
      <c r="DN113" s="589"/>
      <c r="DO113" s="589"/>
      <c r="DP113" s="590"/>
      <c r="DQ113" s="591" t="s">
        <v>121</v>
      </c>
      <c r="DR113" s="589"/>
      <c r="DS113" s="589"/>
      <c r="DT113" s="589"/>
      <c r="DU113" s="590"/>
      <c r="DV113" s="592" t="s">
        <v>121</v>
      </c>
      <c r="DW113" s="593"/>
      <c r="DX113" s="593"/>
      <c r="DY113" s="593"/>
      <c r="DZ113" s="594"/>
    </row>
    <row r="114" spans="1:130" s="212" customFormat="1" ht="26.25" customHeight="1" x14ac:dyDescent="0.2">
      <c r="A114" s="584"/>
      <c r="B114" s="585"/>
      <c r="C114" s="553" t="s">
        <v>430</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v>84005</v>
      </c>
      <c r="AB114" s="589"/>
      <c r="AC114" s="589"/>
      <c r="AD114" s="589"/>
      <c r="AE114" s="590"/>
      <c r="AF114" s="591">
        <v>75951</v>
      </c>
      <c r="AG114" s="589"/>
      <c r="AH114" s="589"/>
      <c r="AI114" s="589"/>
      <c r="AJ114" s="590"/>
      <c r="AK114" s="591">
        <v>73235</v>
      </c>
      <c r="AL114" s="589"/>
      <c r="AM114" s="589"/>
      <c r="AN114" s="589"/>
      <c r="AO114" s="590"/>
      <c r="AP114" s="592">
        <v>1.9</v>
      </c>
      <c r="AQ114" s="593"/>
      <c r="AR114" s="593"/>
      <c r="AS114" s="593"/>
      <c r="AT114" s="594"/>
      <c r="AU114" s="538"/>
      <c r="AV114" s="539"/>
      <c r="AW114" s="539"/>
      <c r="AX114" s="539"/>
      <c r="AY114" s="539"/>
      <c r="AZ114" s="552" t="s">
        <v>431</v>
      </c>
      <c r="BA114" s="553"/>
      <c r="BB114" s="553"/>
      <c r="BC114" s="553"/>
      <c r="BD114" s="553"/>
      <c r="BE114" s="553"/>
      <c r="BF114" s="553"/>
      <c r="BG114" s="553"/>
      <c r="BH114" s="553"/>
      <c r="BI114" s="553"/>
      <c r="BJ114" s="553"/>
      <c r="BK114" s="553"/>
      <c r="BL114" s="553"/>
      <c r="BM114" s="553"/>
      <c r="BN114" s="553"/>
      <c r="BO114" s="553"/>
      <c r="BP114" s="554"/>
      <c r="BQ114" s="555">
        <v>781229</v>
      </c>
      <c r="BR114" s="556"/>
      <c r="BS114" s="556"/>
      <c r="BT114" s="556"/>
      <c r="BU114" s="556"/>
      <c r="BV114" s="556">
        <v>797624</v>
      </c>
      <c r="BW114" s="556"/>
      <c r="BX114" s="556"/>
      <c r="BY114" s="556"/>
      <c r="BZ114" s="556"/>
      <c r="CA114" s="556">
        <v>843064</v>
      </c>
      <c r="CB114" s="556"/>
      <c r="CC114" s="556"/>
      <c r="CD114" s="556"/>
      <c r="CE114" s="556"/>
      <c r="CF114" s="550">
        <v>22.1</v>
      </c>
      <c r="CG114" s="551"/>
      <c r="CH114" s="551"/>
      <c r="CI114" s="551"/>
      <c r="CJ114" s="551"/>
      <c r="CK114" s="578"/>
      <c r="CL114" s="579"/>
      <c r="CM114" s="552" t="s">
        <v>432</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121</v>
      </c>
      <c r="DH114" s="589"/>
      <c r="DI114" s="589"/>
      <c r="DJ114" s="589"/>
      <c r="DK114" s="590"/>
      <c r="DL114" s="591" t="s">
        <v>121</v>
      </c>
      <c r="DM114" s="589"/>
      <c r="DN114" s="589"/>
      <c r="DO114" s="589"/>
      <c r="DP114" s="590"/>
      <c r="DQ114" s="591" t="s">
        <v>121</v>
      </c>
      <c r="DR114" s="589"/>
      <c r="DS114" s="589"/>
      <c r="DT114" s="589"/>
      <c r="DU114" s="590"/>
      <c r="DV114" s="592" t="s">
        <v>121</v>
      </c>
      <c r="DW114" s="593"/>
      <c r="DX114" s="593"/>
      <c r="DY114" s="593"/>
      <c r="DZ114" s="594"/>
    </row>
    <row r="115" spans="1:130" s="212" customFormat="1" ht="26.25" customHeight="1" x14ac:dyDescent="0.2">
      <c r="A115" s="584"/>
      <c r="B115" s="585"/>
      <c r="C115" s="553" t="s">
        <v>433</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21937</v>
      </c>
      <c r="AB115" s="568"/>
      <c r="AC115" s="568"/>
      <c r="AD115" s="568"/>
      <c r="AE115" s="569"/>
      <c r="AF115" s="570">
        <v>17921</v>
      </c>
      <c r="AG115" s="568"/>
      <c r="AH115" s="568"/>
      <c r="AI115" s="568"/>
      <c r="AJ115" s="569"/>
      <c r="AK115" s="570">
        <v>15805</v>
      </c>
      <c r="AL115" s="568"/>
      <c r="AM115" s="568"/>
      <c r="AN115" s="568"/>
      <c r="AO115" s="569"/>
      <c r="AP115" s="571">
        <v>0.4</v>
      </c>
      <c r="AQ115" s="572"/>
      <c r="AR115" s="572"/>
      <c r="AS115" s="572"/>
      <c r="AT115" s="573"/>
      <c r="AU115" s="538"/>
      <c r="AV115" s="539"/>
      <c r="AW115" s="539"/>
      <c r="AX115" s="539"/>
      <c r="AY115" s="539"/>
      <c r="AZ115" s="552" t="s">
        <v>434</v>
      </c>
      <c r="BA115" s="553"/>
      <c r="BB115" s="553"/>
      <c r="BC115" s="553"/>
      <c r="BD115" s="553"/>
      <c r="BE115" s="553"/>
      <c r="BF115" s="553"/>
      <c r="BG115" s="553"/>
      <c r="BH115" s="553"/>
      <c r="BI115" s="553"/>
      <c r="BJ115" s="553"/>
      <c r="BK115" s="553"/>
      <c r="BL115" s="553"/>
      <c r="BM115" s="553"/>
      <c r="BN115" s="553"/>
      <c r="BO115" s="553"/>
      <c r="BP115" s="554"/>
      <c r="BQ115" s="555" t="s">
        <v>121</v>
      </c>
      <c r="BR115" s="556"/>
      <c r="BS115" s="556"/>
      <c r="BT115" s="556"/>
      <c r="BU115" s="556"/>
      <c r="BV115" s="556" t="s">
        <v>121</v>
      </c>
      <c r="BW115" s="556"/>
      <c r="BX115" s="556"/>
      <c r="BY115" s="556"/>
      <c r="BZ115" s="556"/>
      <c r="CA115" s="556" t="s">
        <v>121</v>
      </c>
      <c r="CB115" s="556"/>
      <c r="CC115" s="556"/>
      <c r="CD115" s="556"/>
      <c r="CE115" s="556"/>
      <c r="CF115" s="550" t="s">
        <v>121</v>
      </c>
      <c r="CG115" s="551"/>
      <c r="CH115" s="551"/>
      <c r="CI115" s="551"/>
      <c r="CJ115" s="551"/>
      <c r="CK115" s="578"/>
      <c r="CL115" s="579"/>
      <c r="CM115" s="552" t="s">
        <v>435</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121</v>
      </c>
      <c r="DH115" s="589"/>
      <c r="DI115" s="589"/>
      <c r="DJ115" s="589"/>
      <c r="DK115" s="590"/>
      <c r="DL115" s="591" t="s">
        <v>121</v>
      </c>
      <c r="DM115" s="589"/>
      <c r="DN115" s="589"/>
      <c r="DO115" s="589"/>
      <c r="DP115" s="590"/>
      <c r="DQ115" s="591" t="s">
        <v>121</v>
      </c>
      <c r="DR115" s="589"/>
      <c r="DS115" s="589"/>
      <c r="DT115" s="589"/>
      <c r="DU115" s="590"/>
      <c r="DV115" s="592" t="s">
        <v>121</v>
      </c>
      <c r="DW115" s="593"/>
      <c r="DX115" s="593"/>
      <c r="DY115" s="593"/>
      <c r="DZ115" s="594"/>
    </row>
    <row r="116" spans="1:130" s="212" customFormat="1" ht="26.25" customHeight="1" x14ac:dyDescent="0.2">
      <c r="A116" s="586"/>
      <c r="B116" s="587"/>
      <c r="C116" s="595" t="s">
        <v>436</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t="s">
        <v>121</v>
      </c>
      <c r="AB116" s="589"/>
      <c r="AC116" s="589"/>
      <c r="AD116" s="589"/>
      <c r="AE116" s="590"/>
      <c r="AF116" s="591" t="s">
        <v>121</v>
      </c>
      <c r="AG116" s="589"/>
      <c r="AH116" s="589"/>
      <c r="AI116" s="589"/>
      <c r="AJ116" s="590"/>
      <c r="AK116" s="591" t="s">
        <v>121</v>
      </c>
      <c r="AL116" s="589"/>
      <c r="AM116" s="589"/>
      <c r="AN116" s="589"/>
      <c r="AO116" s="590"/>
      <c r="AP116" s="592" t="s">
        <v>121</v>
      </c>
      <c r="AQ116" s="593"/>
      <c r="AR116" s="593"/>
      <c r="AS116" s="593"/>
      <c r="AT116" s="594"/>
      <c r="AU116" s="538"/>
      <c r="AV116" s="539"/>
      <c r="AW116" s="539"/>
      <c r="AX116" s="539"/>
      <c r="AY116" s="539"/>
      <c r="AZ116" s="597" t="s">
        <v>437</v>
      </c>
      <c r="BA116" s="598"/>
      <c r="BB116" s="598"/>
      <c r="BC116" s="598"/>
      <c r="BD116" s="598"/>
      <c r="BE116" s="598"/>
      <c r="BF116" s="598"/>
      <c r="BG116" s="598"/>
      <c r="BH116" s="598"/>
      <c r="BI116" s="598"/>
      <c r="BJ116" s="598"/>
      <c r="BK116" s="598"/>
      <c r="BL116" s="598"/>
      <c r="BM116" s="598"/>
      <c r="BN116" s="598"/>
      <c r="BO116" s="598"/>
      <c r="BP116" s="599"/>
      <c r="BQ116" s="555" t="s">
        <v>121</v>
      </c>
      <c r="BR116" s="556"/>
      <c r="BS116" s="556"/>
      <c r="BT116" s="556"/>
      <c r="BU116" s="556"/>
      <c r="BV116" s="556" t="s">
        <v>121</v>
      </c>
      <c r="BW116" s="556"/>
      <c r="BX116" s="556"/>
      <c r="BY116" s="556"/>
      <c r="BZ116" s="556"/>
      <c r="CA116" s="556" t="s">
        <v>121</v>
      </c>
      <c r="CB116" s="556"/>
      <c r="CC116" s="556"/>
      <c r="CD116" s="556"/>
      <c r="CE116" s="556"/>
      <c r="CF116" s="550" t="s">
        <v>121</v>
      </c>
      <c r="CG116" s="551"/>
      <c r="CH116" s="551"/>
      <c r="CI116" s="551"/>
      <c r="CJ116" s="551"/>
      <c r="CK116" s="578"/>
      <c r="CL116" s="579"/>
      <c r="CM116" s="552" t="s">
        <v>438</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121</v>
      </c>
      <c r="DH116" s="589"/>
      <c r="DI116" s="589"/>
      <c r="DJ116" s="589"/>
      <c r="DK116" s="590"/>
      <c r="DL116" s="591" t="s">
        <v>121</v>
      </c>
      <c r="DM116" s="589"/>
      <c r="DN116" s="589"/>
      <c r="DO116" s="589"/>
      <c r="DP116" s="590"/>
      <c r="DQ116" s="591" t="s">
        <v>121</v>
      </c>
      <c r="DR116" s="589"/>
      <c r="DS116" s="589"/>
      <c r="DT116" s="589"/>
      <c r="DU116" s="590"/>
      <c r="DV116" s="592" t="s">
        <v>121</v>
      </c>
      <c r="DW116" s="593"/>
      <c r="DX116" s="593"/>
      <c r="DY116" s="593"/>
      <c r="DZ116" s="594"/>
    </row>
    <row r="117" spans="1:130" s="212" customFormat="1" ht="26.25" customHeight="1" x14ac:dyDescent="0.2">
      <c r="A117" s="542" t="s">
        <v>178</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439</v>
      </c>
      <c r="Z117" s="524"/>
      <c r="AA117" s="608">
        <v>1118001</v>
      </c>
      <c r="AB117" s="609"/>
      <c r="AC117" s="609"/>
      <c r="AD117" s="609"/>
      <c r="AE117" s="610"/>
      <c r="AF117" s="611">
        <v>1090992</v>
      </c>
      <c r="AG117" s="609"/>
      <c r="AH117" s="609"/>
      <c r="AI117" s="609"/>
      <c r="AJ117" s="610"/>
      <c r="AK117" s="611">
        <v>987152</v>
      </c>
      <c r="AL117" s="609"/>
      <c r="AM117" s="609"/>
      <c r="AN117" s="609"/>
      <c r="AO117" s="610"/>
      <c r="AP117" s="612"/>
      <c r="AQ117" s="613"/>
      <c r="AR117" s="613"/>
      <c r="AS117" s="613"/>
      <c r="AT117" s="614"/>
      <c r="AU117" s="538"/>
      <c r="AV117" s="539"/>
      <c r="AW117" s="539"/>
      <c r="AX117" s="539"/>
      <c r="AY117" s="539"/>
      <c r="AZ117" s="604" t="s">
        <v>440</v>
      </c>
      <c r="BA117" s="605"/>
      <c r="BB117" s="605"/>
      <c r="BC117" s="605"/>
      <c r="BD117" s="605"/>
      <c r="BE117" s="605"/>
      <c r="BF117" s="605"/>
      <c r="BG117" s="605"/>
      <c r="BH117" s="605"/>
      <c r="BI117" s="605"/>
      <c r="BJ117" s="605"/>
      <c r="BK117" s="605"/>
      <c r="BL117" s="605"/>
      <c r="BM117" s="605"/>
      <c r="BN117" s="605"/>
      <c r="BO117" s="605"/>
      <c r="BP117" s="606"/>
      <c r="BQ117" s="555" t="s">
        <v>121</v>
      </c>
      <c r="BR117" s="556"/>
      <c r="BS117" s="556"/>
      <c r="BT117" s="556"/>
      <c r="BU117" s="556"/>
      <c r="BV117" s="556" t="s">
        <v>121</v>
      </c>
      <c r="BW117" s="556"/>
      <c r="BX117" s="556"/>
      <c r="BY117" s="556"/>
      <c r="BZ117" s="556"/>
      <c r="CA117" s="556" t="s">
        <v>121</v>
      </c>
      <c r="CB117" s="556"/>
      <c r="CC117" s="556"/>
      <c r="CD117" s="556"/>
      <c r="CE117" s="556"/>
      <c r="CF117" s="550" t="s">
        <v>121</v>
      </c>
      <c r="CG117" s="551"/>
      <c r="CH117" s="551"/>
      <c r="CI117" s="551"/>
      <c r="CJ117" s="551"/>
      <c r="CK117" s="578"/>
      <c r="CL117" s="579"/>
      <c r="CM117" s="552" t="s">
        <v>441</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v>800</v>
      </c>
      <c r="DH117" s="589"/>
      <c r="DI117" s="589"/>
      <c r="DJ117" s="589"/>
      <c r="DK117" s="590"/>
      <c r="DL117" s="591" t="s">
        <v>121</v>
      </c>
      <c r="DM117" s="589"/>
      <c r="DN117" s="589"/>
      <c r="DO117" s="589"/>
      <c r="DP117" s="590"/>
      <c r="DQ117" s="591" t="s">
        <v>121</v>
      </c>
      <c r="DR117" s="589"/>
      <c r="DS117" s="589"/>
      <c r="DT117" s="589"/>
      <c r="DU117" s="590"/>
      <c r="DV117" s="592" t="s">
        <v>121</v>
      </c>
      <c r="DW117" s="593"/>
      <c r="DX117" s="593"/>
      <c r="DY117" s="593"/>
      <c r="DZ117" s="594"/>
    </row>
    <row r="118" spans="1:130" s="212" customFormat="1" ht="26.25" customHeight="1" x14ac:dyDescent="0.2">
      <c r="A118" s="542" t="s">
        <v>415</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412</v>
      </c>
      <c r="AB118" s="523"/>
      <c r="AC118" s="523"/>
      <c r="AD118" s="523"/>
      <c r="AE118" s="524"/>
      <c r="AF118" s="522" t="s">
        <v>413</v>
      </c>
      <c r="AG118" s="523"/>
      <c r="AH118" s="523"/>
      <c r="AI118" s="523"/>
      <c r="AJ118" s="524"/>
      <c r="AK118" s="522" t="s">
        <v>295</v>
      </c>
      <c r="AL118" s="523"/>
      <c r="AM118" s="523"/>
      <c r="AN118" s="523"/>
      <c r="AO118" s="524"/>
      <c r="AP118" s="600" t="s">
        <v>414</v>
      </c>
      <c r="AQ118" s="601"/>
      <c r="AR118" s="601"/>
      <c r="AS118" s="601"/>
      <c r="AT118" s="602"/>
      <c r="AU118" s="538"/>
      <c r="AV118" s="539"/>
      <c r="AW118" s="539"/>
      <c r="AX118" s="539"/>
      <c r="AY118" s="539"/>
      <c r="AZ118" s="603" t="s">
        <v>442</v>
      </c>
      <c r="BA118" s="595"/>
      <c r="BB118" s="595"/>
      <c r="BC118" s="595"/>
      <c r="BD118" s="595"/>
      <c r="BE118" s="595"/>
      <c r="BF118" s="595"/>
      <c r="BG118" s="595"/>
      <c r="BH118" s="595"/>
      <c r="BI118" s="595"/>
      <c r="BJ118" s="595"/>
      <c r="BK118" s="595"/>
      <c r="BL118" s="595"/>
      <c r="BM118" s="595"/>
      <c r="BN118" s="595"/>
      <c r="BO118" s="595"/>
      <c r="BP118" s="596"/>
      <c r="BQ118" s="629" t="s">
        <v>121</v>
      </c>
      <c r="BR118" s="630"/>
      <c r="BS118" s="630"/>
      <c r="BT118" s="630"/>
      <c r="BU118" s="630"/>
      <c r="BV118" s="630" t="s">
        <v>121</v>
      </c>
      <c r="BW118" s="630"/>
      <c r="BX118" s="630"/>
      <c r="BY118" s="630"/>
      <c r="BZ118" s="630"/>
      <c r="CA118" s="630" t="s">
        <v>121</v>
      </c>
      <c r="CB118" s="630"/>
      <c r="CC118" s="630"/>
      <c r="CD118" s="630"/>
      <c r="CE118" s="630"/>
      <c r="CF118" s="550" t="s">
        <v>121</v>
      </c>
      <c r="CG118" s="551"/>
      <c r="CH118" s="551"/>
      <c r="CI118" s="551"/>
      <c r="CJ118" s="551"/>
      <c r="CK118" s="578"/>
      <c r="CL118" s="579"/>
      <c r="CM118" s="552" t="s">
        <v>443</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121</v>
      </c>
      <c r="DH118" s="589"/>
      <c r="DI118" s="589"/>
      <c r="DJ118" s="589"/>
      <c r="DK118" s="590"/>
      <c r="DL118" s="591" t="s">
        <v>121</v>
      </c>
      <c r="DM118" s="589"/>
      <c r="DN118" s="589"/>
      <c r="DO118" s="589"/>
      <c r="DP118" s="590"/>
      <c r="DQ118" s="591" t="s">
        <v>121</v>
      </c>
      <c r="DR118" s="589"/>
      <c r="DS118" s="589"/>
      <c r="DT118" s="589"/>
      <c r="DU118" s="590"/>
      <c r="DV118" s="592" t="s">
        <v>121</v>
      </c>
      <c r="DW118" s="593"/>
      <c r="DX118" s="593"/>
      <c r="DY118" s="593"/>
      <c r="DZ118" s="594"/>
    </row>
    <row r="119" spans="1:130" s="212" customFormat="1" ht="26.25" customHeight="1" x14ac:dyDescent="0.2">
      <c r="A119" s="686" t="s">
        <v>418</v>
      </c>
      <c r="B119" s="577"/>
      <c r="C119" s="559" t="s">
        <v>419</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121</v>
      </c>
      <c r="AB119" s="530"/>
      <c r="AC119" s="530"/>
      <c r="AD119" s="530"/>
      <c r="AE119" s="531"/>
      <c r="AF119" s="532" t="s">
        <v>121</v>
      </c>
      <c r="AG119" s="530"/>
      <c r="AH119" s="530"/>
      <c r="AI119" s="530"/>
      <c r="AJ119" s="531"/>
      <c r="AK119" s="532" t="s">
        <v>121</v>
      </c>
      <c r="AL119" s="530"/>
      <c r="AM119" s="530"/>
      <c r="AN119" s="530"/>
      <c r="AO119" s="531"/>
      <c r="AP119" s="533" t="s">
        <v>121</v>
      </c>
      <c r="AQ119" s="534"/>
      <c r="AR119" s="534"/>
      <c r="AS119" s="534"/>
      <c r="AT119" s="535"/>
      <c r="AU119" s="540"/>
      <c r="AV119" s="541"/>
      <c r="AW119" s="541"/>
      <c r="AX119" s="541"/>
      <c r="AY119" s="541"/>
      <c r="AZ119" s="233" t="s">
        <v>178</v>
      </c>
      <c r="BA119" s="233"/>
      <c r="BB119" s="233"/>
      <c r="BC119" s="233"/>
      <c r="BD119" s="233"/>
      <c r="BE119" s="233"/>
      <c r="BF119" s="233"/>
      <c r="BG119" s="233"/>
      <c r="BH119" s="233"/>
      <c r="BI119" s="233"/>
      <c r="BJ119" s="233"/>
      <c r="BK119" s="233"/>
      <c r="BL119" s="233"/>
      <c r="BM119" s="233"/>
      <c r="BN119" s="233"/>
      <c r="BO119" s="607" t="s">
        <v>444</v>
      </c>
      <c r="BP119" s="635"/>
      <c r="BQ119" s="629">
        <v>10688532</v>
      </c>
      <c r="BR119" s="630"/>
      <c r="BS119" s="630"/>
      <c r="BT119" s="630"/>
      <c r="BU119" s="630"/>
      <c r="BV119" s="630">
        <v>10100884</v>
      </c>
      <c r="BW119" s="630"/>
      <c r="BX119" s="630"/>
      <c r="BY119" s="630"/>
      <c r="BZ119" s="630"/>
      <c r="CA119" s="630">
        <v>10212712</v>
      </c>
      <c r="CB119" s="630"/>
      <c r="CC119" s="630"/>
      <c r="CD119" s="630"/>
      <c r="CE119" s="630"/>
      <c r="CF119" s="631"/>
      <c r="CG119" s="632"/>
      <c r="CH119" s="632"/>
      <c r="CI119" s="632"/>
      <c r="CJ119" s="633"/>
      <c r="CK119" s="580"/>
      <c r="CL119" s="581"/>
      <c r="CM119" s="603" t="s">
        <v>445</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v>162277</v>
      </c>
      <c r="DH119" s="616"/>
      <c r="DI119" s="616"/>
      <c r="DJ119" s="616"/>
      <c r="DK119" s="617"/>
      <c r="DL119" s="615">
        <v>236081</v>
      </c>
      <c r="DM119" s="616"/>
      <c r="DN119" s="616"/>
      <c r="DO119" s="616"/>
      <c r="DP119" s="617"/>
      <c r="DQ119" s="615">
        <v>218864</v>
      </c>
      <c r="DR119" s="616"/>
      <c r="DS119" s="616"/>
      <c r="DT119" s="616"/>
      <c r="DU119" s="617"/>
      <c r="DV119" s="618">
        <v>5.7</v>
      </c>
      <c r="DW119" s="619"/>
      <c r="DX119" s="619"/>
      <c r="DY119" s="619"/>
      <c r="DZ119" s="620"/>
    </row>
    <row r="120" spans="1:130" s="212" customFormat="1" ht="26.25" customHeight="1" x14ac:dyDescent="0.2">
      <c r="A120" s="687"/>
      <c r="B120" s="579"/>
      <c r="C120" s="552" t="s">
        <v>422</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121</v>
      </c>
      <c r="AB120" s="589"/>
      <c r="AC120" s="589"/>
      <c r="AD120" s="589"/>
      <c r="AE120" s="590"/>
      <c r="AF120" s="591" t="s">
        <v>121</v>
      </c>
      <c r="AG120" s="589"/>
      <c r="AH120" s="589"/>
      <c r="AI120" s="589"/>
      <c r="AJ120" s="590"/>
      <c r="AK120" s="591" t="s">
        <v>121</v>
      </c>
      <c r="AL120" s="589"/>
      <c r="AM120" s="589"/>
      <c r="AN120" s="589"/>
      <c r="AO120" s="590"/>
      <c r="AP120" s="592" t="s">
        <v>121</v>
      </c>
      <c r="AQ120" s="593"/>
      <c r="AR120" s="593"/>
      <c r="AS120" s="593"/>
      <c r="AT120" s="594"/>
      <c r="AU120" s="621" t="s">
        <v>446</v>
      </c>
      <c r="AV120" s="622"/>
      <c r="AW120" s="622"/>
      <c r="AX120" s="622"/>
      <c r="AY120" s="623"/>
      <c r="AZ120" s="559" t="s">
        <v>447</v>
      </c>
      <c r="BA120" s="527"/>
      <c r="BB120" s="527"/>
      <c r="BC120" s="527"/>
      <c r="BD120" s="527"/>
      <c r="BE120" s="527"/>
      <c r="BF120" s="527"/>
      <c r="BG120" s="527"/>
      <c r="BH120" s="527"/>
      <c r="BI120" s="527"/>
      <c r="BJ120" s="527"/>
      <c r="BK120" s="527"/>
      <c r="BL120" s="527"/>
      <c r="BM120" s="527"/>
      <c r="BN120" s="527"/>
      <c r="BO120" s="527"/>
      <c r="BP120" s="528"/>
      <c r="BQ120" s="560">
        <v>3825314</v>
      </c>
      <c r="BR120" s="561"/>
      <c r="BS120" s="561"/>
      <c r="BT120" s="561"/>
      <c r="BU120" s="561"/>
      <c r="BV120" s="561">
        <v>3756671</v>
      </c>
      <c r="BW120" s="561"/>
      <c r="BX120" s="561"/>
      <c r="BY120" s="561"/>
      <c r="BZ120" s="561"/>
      <c r="CA120" s="561">
        <v>3998936</v>
      </c>
      <c r="CB120" s="561"/>
      <c r="CC120" s="561"/>
      <c r="CD120" s="561"/>
      <c r="CE120" s="561"/>
      <c r="CF120" s="574">
        <v>104.7</v>
      </c>
      <c r="CG120" s="575"/>
      <c r="CH120" s="575"/>
      <c r="CI120" s="575"/>
      <c r="CJ120" s="575"/>
      <c r="CK120" s="636" t="s">
        <v>448</v>
      </c>
      <c r="CL120" s="637"/>
      <c r="CM120" s="637"/>
      <c r="CN120" s="637"/>
      <c r="CO120" s="638"/>
      <c r="CP120" s="644" t="s">
        <v>397</v>
      </c>
      <c r="CQ120" s="645"/>
      <c r="CR120" s="645"/>
      <c r="CS120" s="645"/>
      <c r="CT120" s="645"/>
      <c r="CU120" s="645"/>
      <c r="CV120" s="645"/>
      <c r="CW120" s="645"/>
      <c r="CX120" s="645"/>
      <c r="CY120" s="645"/>
      <c r="CZ120" s="645"/>
      <c r="DA120" s="645"/>
      <c r="DB120" s="645"/>
      <c r="DC120" s="645"/>
      <c r="DD120" s="645"/>
      <c r="DE120" s="645"/>
      <c r="DF120" s="646"/>
      <c r="DG120" s="560">
        <v>2936802</v>
      </c>
      <c r="DH120" s="561"/>
      <c r="DI120" s="561"/>
      <c r="DJ120" s="561"/>
      <c r="DK120" s="561"/>
      <c r="DL120" s="561">
        <v>2681324</v>
      </c>
      <c r="DM120" s="561"/>
      <c r="DN120" s="561"/>
      <c r="DO120" s="561"/>
      <c r="DP120" s="561"/>
      <c r="DQ120" s="561">
        <v>2409468</v>
      </c>
      <c r="DR120" s="561"/>
      <c r="DS120" s="561"/>
      <c r="DT120" s="561"/>
      <c r="DU120" s="561"/>
      <c r="DV120" s="562">
        <v>63.1</v>
      </c>
      <c r="DW120" s="562"/>
      <c r="DX120" s="562"/>
      <c r="DY120" s="562"/>
      <c r="DZ120" s="563"/>
    </row>
    <row r="121" spans="1:130" s="212" customFormat="1" ht="26.25" customHeight="1" x14ac:dyDescent="0.2">
      <c r="A121" s="687"/>
      <c r="B121" s="579"/>
      <c r="C121" s="604" t="s">
        <v>449</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121</v>
      </c>
      <c r="AB121" s="589"/>
      <c r="AC121" s="589"/>
      <c r="AD121" s="589"/>
      <c r="AE121" s="590"/>
      <c r="AF121" s="591" t="s">
        <v>121</v>
      </c>
      <c r="AG121" s="589"/>
      <c r="AH121" s="589"/>
      <c r="AI121" s="589"/>
      <c r="AJ121" s="590"/>
      <c r="AK121" s="591" t="s">
        <v>121</v>
      </c>
      <c r="AL121" s="589"/>
      <c r="AM121" s="589"/>
      <c r="AN121" s="589"/>
      <c r="AO121" s="590"/>
      <c r="AP121" s="592" t="s">
        <v>121</v>
      </c>
      <c r="AQ121" s="593"/>
      <c r="AR121" s="593"/>
      <c r="AS121" s="593"/>
      <c r="AT121" s="594"/>
      <c r="AU121" s="624"/>
      <c r="AV121" s="625"/>
      <c r="AW121" s="625"/>
      <c r="AX121" s="625"/>
      <c r="AY121" s="626"/>
      <c r="AZ121" s="552" t="s">
        <v>450</v>
      </c>
      <c r="BA121" s="553"/>
      <c r="BB121" s="553"/>
      <c r="BC121" s="553"/>
      <c r="BD121" s="553"/>
      <c r="BE121" s="553"/>
      <c r="BF121" s="553"/>
      <c r="BG121" s="553"/>
      <c r="BH121" s="553"/>
      <c r="BI121" s="553"/>
      <c r="BJ121" s="553"/>
      <c r="BK121" s="553"/>
      <c r="BL121" s="553"/>
      <c r="BM121" s="553"/>
      <c r="BN121" s="553"/>
      <c r="BO121" s="553"/>
      <c r="BP121" s="554"/>
      <c r="BQ121" s="555">
        <v>70161</v>
      </c>
      <c r="BR121" s="556"/>
      <c r="BS121" s="556"/>
      <c r="BT121" s="556"/>
      <c r="BU121" s="556"/>
      <c r="BV121" s="556">
        <v>118168</v>
      </c>
      <c r="BW121" s="556"/>
      <c r="BX121" s="556"/>
      <c r="BY121" s="556"/>
      <c r="BZ121" s="556"/>
      <c r="CA121" s="556">
        <v>113583</v>
      </c>
      <c r="CB121" s="556"/>
      <c r="CC121" s="556"/>
      <c r="CD121" s="556"/>
      <c r="CE121" s="556"/>
      <c r="CF121" s="550">
        <v>3</v>
      </c>
      <c r="CG121" s="551"/>
      <c r="CH121" s="551"/>
      <c r="CI121" s="551"/>
      <c r="CJ121" s="551"/>
      <c r="CK121" s="639"/>
      <c r="CL121" s="640"/>
      <c r="CM121" s="640"/>
      <c r="CN121" s="640"/>
      <c r="CO121" s="641"/>
      <c r="CP121" s="649" t="s">
        <v>395</v>
      </c>
      <c r="CQ121" s="650"/>
      <c r="CR121" s="650"/>
      <c r="CS121" s="650"/>
      <c r="CT121" s="650"/>
      <c r="CU121" s="650"/>
      <c r="CV121" s="650"/>
      <c r="CW121" s="650"/>
      <c r="CX121" s="650"/>
      <c r="CY121" s="650"/>
      <c r="CZ121" s="650"/>
      <c r="DA121" s="650"/>
      <c r="DB121" s="650"/>
      <c r="DC121" s="650"/>
      <c r="DD121" s="650"/>
      <c r="DE121" s="650"/>
      <c r="DF121" s="651"/>
      <c r="DG121" s="555">
        <v>398705</v>
      </c>
      <c r="DH121" s="556"/>
      <c r="DI121" s="556"/>
      <c r="DJ121" s="556"/>
      <c r="DK121" s="556"/>
      <c r="DL121" s="556">
        <v>401638</v>
      </c>
      <c r="DM121" s="556"/>
      <c r="DN121" s="556"/>
      <c r="DO121" s="556"/>
      <c r="DP121" s="556"/>
      <c r="DQ121" s="556">
        <v>517119</v>
      </c>
      <c r="DR121" s="556"/>
      <c r="DS121" s="556"/>
      <c r="DT121" s="556"/>
      <c r="DU121" s="556"/>
      <c r="DV121" s="557">
        <v>13.5</v>
      </c>
      <c r="DW121" s="557"/>
      <c r="DX121" s="557"/>
      <c r="DY121" s="557"/>
      <c r="DZ121" s="558"/>
    </row>
    <row r="122" spans="1:130" s="212" customFormat="1" ht="26.25" customHeight="1" x14ac:dyDescent="0.2">
      <c r="A122" s="687"/>
      <c r="B122" s="579"/>
      <c r="C122" s="552" t="s">
        <v>432</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121</v>
      </c>
      <c r="AB122" s="589"/>
      <c r="AC122" s="589"/>
      <c r="AD122" s="589"/>
      <c r="AE122" s="590"/>
      <c r="AF122" s="591" t="s">
        <v>121</v>
      </c>
      <c r="AG122" s="589"/>
      <c r="AH122" s="589"/>
      <c r="AI122" s="589"/>
      <c r="AJ122" s="590"/>
      <c r="AK122" s="591" t="s">
        <v>121</v>
      </c>
      <c r="AL122" s="589"/>
      <c r="AM122" s="589"/>
      <c r="AN122" s="589"/>
      <c r="AO122" s="590"/>
      <c r="AP122" s="592" t="s">
        <v>121</v>
      </c>
      <c r="AQ122" s="593"/>
      <c r="AR122" s="593"/>
      <c r="AS122" s="593"/>
      <c r="AT122" s="594"/>
      <c r="AU122" s="624"/>
      <c r="AV122" s="625"/>
      <c r="AW122" s="625"/>
      <c r="AX122" s="625"/>
      <c r="AY122" s="626"/>
      <c r="AZ122" s="603" t="s">
        <v>451</v>
      </c>
      <c r="BA122" s="595"/>
      <c r="BB122" s="595"/>
      <c r="BC122" s="595"/>
      <c r="BD122" s="595"/>
      <c r="BE122" s="595"/>
      <c r="BF122" s="595"/>
      <c r="BG122" s="595"/>
      <c r="BH122" s="595"/>
      <c r="BI122" s="595"/>
      <c r="BJ122" s="595"/>
      <c r="BK122" s="595"/>
      <c r="BL122" s="595"/>
      <c r="BM122" s="595"/>
      <c r="BN122" s="595"/>
      <c r="BO122" s="595"/>
      <c r="BP122" s="596"/>
      <c r="BQ122" s="629">
        <v>6146325</v>
      </c>
      <c r="BR122" s="630"/>
      <c r="BS122" s="630"/>
      <c r="BT122" s="630"/>
      <c r="BU122" s="630"/>
      <c r="BV122" s="630">
        <v>6250033</v>
      </c>
      <c r="BW122" s="630"/>
      <c r="BX122" s="630"/>
      <c r="BY122" s="630"/>
      <c r="BZ122" s="630"/>
      <c r="CA122" s="630">
        <v>5876336</v>
      </c>
      <c r="CB122" s="630"/>
      <c r="CC122" s="630"/>
      <c r="CD122" s="630"/>
      <c r="CE122" s="630"/>
      <c r="CF122" s="647">
        <v>153.9</v>
      </c>
      <c r="CG122" s="648"/>
      <c r="CH122" s="648"/>
      <c r="CI122" s="648"/>
      <c r="CJ122" s="648"/>
      <c r="CK122" s="639"/>
      <c r="CL122" s="640"/>
      <c r="CM122" s="640"/>
      <c r="CN122" s="640"/>
      <c r="CO122" s="641"/>
      <c r="CP122" s="649" t="s">
        <v>393</v>
      </c>
      <c r="CQ122" s="650"/>
      <c r="CR122" s="650"/>
      <c r="CS122" s="650"/>
      <c r="CT122" s="650"/>
      <c r="CU122" s="650"/>
      <c r="CV122" s="650"/>
      <c r="CW122" s="650"/>
      <c r="CX122" s="650"/>
      <c r="CY122" s="650"/>
      <c r="CZ122" s="650"/>
      <c r="DA122" s="650"/>
      <c r="DB122" s="650"/>
      <c r="DC122" s="650"/>
      <c r="DD122" s="650"/>
      <c r="DE122" s="650"/>
      <c r="DF122" s="651"/>
      <c r="DG122" s="555" t="s">
        <v>121</v>
      </c>
      <c r="DH122" s="556"/>
      <c r="DI122" s="556"/>
      <c r="DJ122" s="556"/>
      <c r="DK122" s="556"/>
      <c r="DL122" s="556" t="s">
        <v>121</v>
      </c>
      <c r="DM122" s="556"/>
      <c r="DN122" s="556"/>
      <c r="DO122" s="556"/>
      <c r="DP122" s="556"/>
      <c r="DQ122" s="556" t="s">
        <v>121</v>
      </c>
      <c r="DR122" s="556"/>
      <c r="DS122" s="556"/>
      <c r="DT122" s="556"/>
      <c r="DU122" s="556"/>
      <c r="DV122" s="557" t="s">
        <v>121</v>
      </c>
      <c r="DW122" s="557"/>
      <c r="DX122" s="557"/>
      <c r="DY122" s="557"/>
      <c r="DZ122" s="558"/>
    </row>
    <row r="123" spans="1:130" s="212" customFormat="1" ht="26.25" customHeight="1" x14ac:dyDescent="0.2">
      <c r="A123" s="687"/>
      <c r="B123" s="579"/>
      <c r="C123" s="552" t="s">
        <v>438</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121</v>
      </c>
      <c r="AB123" s="589"/>
      <c r="AC123" s="589"/>
      <c r="AD123" s="589"/>
      <c r="AE123" s="590"/>
      <c r="AF123" s="591" t="s">
        <v>121</v>
      </c>
      <c r="AG123" s="589"/>
      <c r="AH123" s="589"/>
      <c r="AI123" s="589"/>
      <c r="AJ123" s="590"/>
      <c r="AK123" s="591" t="s">
        <v>121</v>
      </c>
      <c r="AL123" s="589"/>
      <c r="AM123" s="589"/>
      <c r="AN123" s="589"/>
      <c r="AO123" s="590"/>
      <c r="AP123" s="592" t="s">
        <v>121</v>
      </c>
      <c r="AQ123" s="593"/>
      <c r="AR123" s="593"/>
      <c r="AS123" s="593"/>
      <c r="AT123" s="594"/>
      <c r="AU123" s="627"/>
      <c r="AV123" s="628"/>
      <c r="AW123" s="628"/>
      <c r="AX123" s="628"/>
      <c r="AY123" s="628"/>
      <c r="AZ123" s="233" t="s">
        <v>178</v>
      </c>
      <c r="BA123" s="233"/>
      <c r="BB123" s="233"/>
      <c r="BC123" s="233"/>
      <c r="BD123" s="233"/>
      <c r="BE123" s="233"/>
      <c r="BF123" s="233"/>
      <c r="BG123" s="233"/>
      <c r="BH123" s="233"/>
      <c r="BI123" s="233"/>
      <c r="BJ123" s="233"/>
      <c r="BK123" s="233"/>
      <c r="BL123" s="233"/>
      <c r="BM123" s="233"/>
      <c r="BN123" s="233"/>
      <c r="BO123" s="607" t="s">
        <v>452</v>
      </c>
      <c r="BP123" s="635"/>
      <c r="BQ123" s="693">
        <v>10041800</v>
      </c>
      <c r="BR123" s="694"/>
      <c r="BS123" s="694"/>
      <c r="BT123" s="694"/>
      <c r="BU123" s="694"/>
      <c r="BV123" s="694">
        <v>10124872</v>
      </c>
      <c r="BW123" s="694"/>
      <c r="BX123" s="694"/>
      <c r="BY123" s="694"/>
      <c r="BZ123" s="694"/>
      <c r="CA123" s="694">
        <v>9988855</v>
      </c>
      <c r="CB123" s="694"/>
      <c r="CC123" s="694"/>
      <c r="CD123" s="694"/>
      <c r="CE123" s="694"/>
      <c r="CF123" s="631"/>
      <c r="CG123" s="632"/>
      <c r="CH123" s="632"/>
      <c r="CI123" s="632"/>
      <c r="CJ123" s="633"/>
      <c r="CK123" s="639"/>
      <c r="CL123" s="640"/>
      <c r="CM123" s="640"/>
      <c r="CN123" s="640"/>
      <c r="CO123" s="641"/>
      <c r="CP123" s="649" t="s">
        <v>394</v>
      </c>
      <c r="CQ123" s="650"/>
      <c r="CR123" s="650"/>
      <c r="CS123" s="650"/>
      <c r="CT123" s="650"/>
      <c r="CU123" s="650"/>
      <c r="CV123" s="650"/>
      <c r="CW123" s="650"/>
      <c r="CX123" s="650"/>
      <c r="CY123" s="650"/>
      <c r="CZ123" s="650"/>
      <c r="DA123" s="650"/>
      <c r="DB123" s="650"/>
      <c r="DC123" s="650"/>
      <c r="DD123" s="650"/>
      <c r="DE123" s="650"/>
      <c r="DF123" s="651"/>
      <c r="DG123" s="588" t="s">
        <v>121</v>
      </c>
      <c r="DH123" s="589"/>
      <c r="DI123" s="589"/>
      <c r="DJ123" s="589"/>
      <c r="DK123" s="590"/>
      <c r="DL123" s="591" t="s">
        <v>121</v>
      </c>
      <c r="DM123" s="589"/>
      <c r="DN123" s="589"/>
      <c r="DO123" s="589"/>
      <c r="DP123" s="590"/>
      <c r="DQ123" s="591" t="s">
        <v>121</v>
      </c>
      <c r="DR123" s="589"/>
      <c r="DS123" s="589"/>
      <c r="DT123" s="589"/>
      <c r="DU123" s="590"/>
      <c r="DV123" s="592" t="s">
        <v>121</v>
      </c>
      <c r="DW123" s="593"/>
      <c r="DX123" s="593"/>
      <c r="DY123" s="593"/>
      <c r="DZ123" s="594"/>
    </row>
    <row r="124" spans="1:130" s="212" customFormat="1" ht="26.25" customHeight="1" thickBot="1" x14ac:dyDescent="0.25">
      <c r="A124" s="687"/>
      <c r="B124" s="579"/>
      <c r="C124" s="552" t="s">
        <v>441</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121</v>
      </c>
      <c r="AB124" s="589"/>
      <c r="AC124" s="589"/>
      <c r="AD124" s="589"/>
      <c r="AE124" s="590"/>
      <c r="AF124" s="591" t="s">
        <v>121</v>
      </c>
      <c r="AG124" s="589"/>
      <c r="AH124" s="589"/>
      <c r="AI124" s="589"/>
      <c r="AJ124" s="590"/>
      <c r="AK124" s="591" t="s">
        <v>121</v>
      </c>
      <c r="AL124" s="589"/>
      <c r="AM124" s="589"/>
      <c r="AN124" s="589"/>
      <c r="AO124" s="590"/>
      <c r="AP124" s="592" t="s">
        <v>121</v>
      </c>
      <c r="AQ124" s="593"/>
      <c r="AR124" s="593"/>
      <c r="AS124" s="593"/>
      <c r="AT124" s="594"/>
      <c r="AU124" s="689" t="s">
        <v>453</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v>17.899999999999999</v>
      </c>
      <c r="BR124" s="657"/>
      <c r="BS124" s="657"/>
      <c r="BT124" s="657"/>
      <c r="BU124" s="657"/>
      <c r="BV124" s="657" t="s">
        <v>121</v>
      </c>
      <c r="BW124" s="657"/>
      <c r="BX124" s="657"/>
      <c r="BY124" s="657"/>
      <c r="BZ124" s="657"/>
      <c r="CA124" s="657">
        <v>5.8</v>
      </c>
      <c r="CB124" s="657"/>
      <c r="CC124" s="657"/>
      <c r="CD124" s="657"/>
      <c r="CE124" s="657"/>
      <c r="CF124" s="658"/>
      <c r="CG124" s="659"/>
      <c r="CH124" s="659"/>
      <c r="CI124" s="659"/>
      <c r="CJ124" s="660"/>
      <c r="CK124" s="642"/>
      <c r="CL124" s="642"/>
      <c r="CM124" s="642"/>
      <c r="CN124" s="642"/>
      <c r="CO124" s="643"/>
      <c r="CP124" s="649" t="s">
        <v>454</v>
      </c>
      <c r="CQ124" s="650"/>
      <c r="CR124" s="650"/>
      <c r="CS124" s="650"/>
      <c r="CT124" s="650"/>
      <c r="CU124" s="650"/>
      <c r="CV124" s="650"/>
      <c r="CW124" s="650"/>
      <c r="CX124" s="650"/>
      <c r="CY124" s="650"/>
      <c r="CZ124" s="650"/>
      <c r="DA124" s="650"/>
      <c r="DB124" s="650"/>
      <c r="DC124" s="650"/>
      <c r="DD124" s="650"/>
      <c r="DE124" s="650"/>
      <c r="DF124" s="651"/>
      <c r="DG124" s="634" t="s">
        <v>121</v>
      </c>
      <c r="DH124" s="616"/>
      <c r="DI124" s="616"/>
      <c r="DJ124" s="616"/>
      <c r="DK124" s="617"/>
      <c r="DL124" s="615" t="s">
        <v>121</v>
      </c>
      <c r="DM124" s="616"/>
      <c r="DN124" s="616"/>
      <c r="DO124" s="616"/>
      <c r="DP124" s="617"/>
      <c r="DQ124" s="615" t="s">
        <v>121</v>
      </c>
      <c r="DR124" s="616"/>
      <c r="DS124" s="616"/>
      <c r="DT124" s="616"/>
      <c r="DU124" s="617"/>
      <c r="DV124" s="618" t="s">
        <v>121</v>
      </c>
      <c r="DW124" s="619"/>
      <c r="DX124" s="619"/>
      <c r="DY124" s="619"/>
      <c r="DZ124" s="620"/>
    </row>
    <row r="125" spans="1:130" s="212" customFormat="1" ht="26.25" customHeight="1" x14ac:dyDescent="0.2">
      <c r="A125" s="687"/>
      <c r="B125" s="579"/>
      <c r="C125" s="552" t="s">
        <v>443</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121</v>
      </c>
      <c r="AB125" s="589"/>
      <c r="AC125" s="589"/>
      <c r="AD125" s="589"/>
      <c r="AE125" s="590"/>
      <c r="AF125" s="591" t="s">
        <v>121</v>
      </c>
      <c r="AG125" s="589"/>
      <c r="AH125" s="589"/>
      <c r="AI125" s="589"/>
      <c r="AJ125" s="590"/>
      <c r="AK125" s="591" t="s">
        <v>121</v>
      </c>
      <c r="AL125" s="589"/>
      <c r="AM125" s="589"/>
      <c r="AN125" s="589"/>
      <c r="AO125" s="590"/>
      <c r="AP125" s="592" t="s">
        <v>121</v>
      </c>
      <c r="AQ125" s="593"/>
      <c r="AR125" s="593"/>
      <c r="AS125" s="593"/>
      <c r="AT125" s="59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455</v>
      </c>
      <c r="CL125" s="637"/>
      <c r="CM125" s="637"/>
      <c r="CN125" s="637"/>
      <c r="CO125" s="638"/>
      <c r="CP125" s="559" t="s">
        <v>456</v>
      </c>
      <c r="CQ125" s="527"/>
      <c r="CR125" s="527"/>
      <c r="CS125" s="527"/>
      <c r="CT125" s="527"/>
      <c r="CU125" s="527"/>
      <c r="CV125" s="527"/>
      <c r="CW125" s="527"/>
      <c r="CX125" s="527"/>
      <c r="CY125" s="527"/>
      <c r="CZ125" s="527"/>
      <c r="DA125" s="527"/>
      <c r="DB125" s="527"/>
      <c r="DC125" s="527"/>
      <c r="DD125" s="527"/>
      <c r="DE125" s="527"/>
      <c r="DF125" s="528"/>
      <c r="DG125" s="560" t="s">
        <v>121</v>
      </c>
      <c r="DH125" s="561"/>
      <c r="DI125" s="561"/>
      <c r="DJ125" s="561"/>
      <c r="DK125" s="561"/>
      <c r="DL125" s="561" t="s">
        <v>121</v>
      </c>
      <c r="DM125" s="561"/>
      <c r="DN125" s="561"/>
      <c r="DO125" s="561"/>
      <c r="DP125" s="561"/>
      <c r="DQ125" s="561" t="s">
        <v>121</v>
      </c>
      <c r="DR125" s="561"/>
      <c r="DS125" s="561"/>
      <c r="DT125" s="561"/>
      <c r="DU125" s="561"/>
      <c r="DV125" s="562" t="s">
        <v>121</v>
      </c>
      <c r="DW125" s="562"/>
      <c r="DX125" s="562"/>
      <c r="DY125" s="562"/>
      <c r="DZ125" s="563"/>
    </row>
    <row r="126" spans="1:130" s="212" customFormat="1" ht="26.25" customHeight="1" thickBot="1" x14ac:dyDescent="0.25">
      <c r="A126" s="687"/>
      <c r="B126" s="579"/>
      <c r="C126" s="552" t="s">
        <v>445</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v>21937</v>
      </c>
      <c r="AB126" s="589"/>
      <c r="AC126" s="589"/>
      <c r="AD126" s="589"/>
      <c r="AE126" s="590"/>
      <c r="AF126" s="591">
        <v>17921</v>
      </c>
      <c r="AG126" s="589"/>
      <c r="AH126" s="589"/>
      <c r="AI126" s="589"/>
      <c r="AJ126" s="590"/>
      <c r="AK126" s="591">
        <v>15805</v>
      </c>
      <c r="AL126" s="589"/>
      <c r="AM126" s="589"/>
      <c r="AN126" s="589"/>
      <c r="AO126" s="590"/>
      <c r="AP126" s="592">
        <v>0.4</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457</v>
      </c>
      <c r="CQ126" s="553"/>
      <c r="CR126" s="553"/>
      <c r="CS126" s="553"/>
      <c r="CT126" s="553"/>
      <c r="CU126" s="553"/>
      <c r="CV126" s="553"/>
      <c r="CW126" s="553"/>
      <c r="CX126" s="553"/>
      <c r="CY126" s="553"/>
      <c r="CZ126" s="553"/>
      <c r="DA126" s="553"/>
      <c r="DB126" s="553"/>
      <c r="DC126" s="553"/>
      <c r="DD126" s="553"/>
      <c r="DE126" s="553"/>
      <c r="DF126" s="554"/>
      <c r="DG126" s="555" t="s">
        <v>121</v>
      </c>
      <c r="DH126" s="556"/>
      <c r="DI126" s="556"/>
      <c r="DJ126" s="556"/>
      <c r="DK126" s="556"/>
      <c r="DL126" s="556" t="s">
        <v>121</v>
      </c>
      <c r="DM126" s="556"/>
      <c r="DN126" s="556"/>
      <c r="DO126" s="556"/>
      <c r="DP126" s="556"/>
      <c r="DQ126" s="556" t="s">
        <v>121</v>
      </c>
      <c r="DR126" s="556"/>
      <c r="DS126" s="556"/>
      <c r="DT126" s="556"/>
      <c r="DU126" s="556"/>
      <c r="DV126" s="557" t="s">
        <v>121</v>
      </c>
      <c r="DW126" s="557"/>
      <c r="DX126" s="557"/>
      <c r="DY126" s="557"/>
      <c r="DZ126" s="558"/>
    </row>
    <row r="127" spans="1:130" s="212" customFormat="1" ht="26.25" customHeight="1" x14ac:dyDescent="0.2">
      <c r="A127" s="688"/>
      <c r="B127" s="581"/>
      <c r="C127" s="603" t="s">
        <v>458</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t="s">
        <v>121</v>
      </c>
      <c r="AB127" s="589"/>
      <c r="AC127" s="589"/>
      <c r="AD127" s="589"/>
      <c r="AE127" s="590"/>
      <c r="AF127" s="591" t="s">
        <v>121</v>
      </c>
      <c r="AG127" s="589"/>
      <c r="AH127" s="589"/>
      <c r="AI127" s="589"/>
      <c r="AJ127" s="590"/>
      <c r="AK127" s="591" t="s">
        <v>121</v>
      </c>
      <c r="AL127" s="589"/>
      <c r="AM127" s="589"/>
      <c r="AN127" s="589"/>
      <c r="AO127" s="590"/>
      <c r="AP127" s="592" t="s">
        <v>121</v>
      </c>
      <c r="AQ127" s="593"/>
      <c r="AR127" s="593"/>
      <c r="AS127" s="593"/>
      <c r="AT127" s="594"/>
      <c r="AU127" s="214"/>
      <c r="AV127" s="214"/>
      <c r="AW127" s="214"/>
      <c r="AX127" s="661" t="s">
        <v>459</v>
      </c>
      <c r="AY127" s="662"/>
      <c r="AZ127" s="662"/>
      <c r="BA127" s="662"/>
      <c r="BB127" s="662"/>
      <c r="BC127" s="662"/>
      <c r="BD127" s="662"/>
      <c r="BE127" s="663"/>
      <c r="BF127" s="664" t="s">
        <v>460</v>
      </c>
      <c r="BG127" s="662"/>
      <c r="BH127" s="662"/>
      <c r="BI127" s="662"/>
      <c r="BJ127" s="662"/>
      <c r="BK127" s="662"/>
      <c r="BL127" s="663"/>
      <c r="BM127" s="664" t="s">
        <v>461</v>
      </c>
      <c r="BN127" s="662"/>
      <c r="BO127" s="662"/>
      <c r="BP127" s="662"/>
      <c r="BQ127" s="662"/>
      <c r="BR127" s="662"/>
      <c r="BS127" s="663"/>
      <c r="BT127" s="664" t="s">
        <v>462</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463</v>
      </c>
      <c r="CQ127" s="553"/>
      <c r="CR127" s="553"/>
      <c r="CS127" s="553"/>
      <c r="CT127" s="553"/>
      <c r="CU127" s="553"/>
      <c r="CV127" s="553"/>
      <c r="CW127" s="553"/>
      <c r="CX127" s="553"/>
      <c r="CY127" s="553"/>
      <c r="CZ127" s="553"/>
      <c r="DA127" s="553"/>
      <c r="DB127" s="553"/>
      <c r="DC127" s="553"/>
      <c r="DD127" s="553"/>
      <c r="DE127" s="553"/>
      <c r="DF127" s="554"/>
      <c r="DG127" s="555" t="s">
        <v>121</v>
      </c>
      <c r="DH127" s="556"/>
      <c r="DI127" s="556"/>
      <c r="DJ127" s="556"/>
      <c r="DK127" s="556"/>
      <c r="DL127" s="556" t="s">
        <v>121</v>
      </c>
      <c r="DM127" s="556"/>
      <c r="DN127" s="556"/>
      <c r="DO127" s="556"/>
      <c r="DP127" s="556"/>
      <c r="DQ127" s="556" t="s">
        <v>121</v>
      </c>
      <c r="DR127" s="556"/>
      <c r="DS127" s="556"/>
      <c r="DT127" s="556"/>
      <c r="DU127" s="556"/>
      <c r="DV127" s="557" t="s">
        <v>121</v>
      </c>
      <c r="DW127" s="557"/>
      <c r="DX127" s="557"/>
      <c r="DY127" s="557"/>
      <c r="DZ127" s="558"/>
    </row>
    <row r="128" spans="1:130" s="212" customFormat="1" ht="26.25" customHeight="1" thickBot="1" x14ac:dyDescent="0.25">
      <c r="A128" s="671" t="s">
        <v>464</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465</v>
      </c>
      <c r="X128" s="673"/>
      <c r="Y128" s="673"/>
      <c r="Z128" s="674"/>
      <c r="AA128" s="675">
        <v>172</v>
      </c>
      <c r="AB128" s="676"/>
      <c r="AC128" s="676"/>
      <c r="AD128" s="676"/>
      <c r="AE128" s="677"/>
      <c r="AF128" s="678">
        <v>172</v>
      </c>
      <c r="AG128" s="676"/>
      <c r="AH128" s="676"/>
      <c r="AI128" s="676"/>
      <c r="AJ128" s="677"/>
      <c r="AK128" s="678">
        <v>9072</v>
      </c>
      <c r="AL128" s="676"/>
      <c r="AM128" s="676"/>
      <c r="AN128" s="676"/>
      <c r="AO128" s="677"/>
      <c r="AP128" s="679"/>
      <c r="AQ128" s="680"/>
      <c r="AR128" s="680"/>
      <c r="AS128" s="680"/>
      <c r="AT128" s="681"/>
      <c r="AU128" s="214"/>
      <c r="AV128" s="214"/>
      <c r="AW128" s="214"/>
      <c r="AX128" s="526" t="s">
        <v>466</v>
      </c>
      <c r="AY128" s="527"/>
      <c r="AZ128" s="527"/>
      <c r="BA128" s="527"/>
      <c r="BB128" s="527"/>
      <c r="BC128" s="527"/>
      <c r="BD128" s="527"/>
      <c r="BE128" s="528"/>
      <c r="BF128" s="682" t="s">
        <v>121</v>
      </c>
      <c r="BG128" s="683"/>
      <c r="BH128" s="683"/>
      <c r="BI128" s="683"/>
      <c r="BJ128" s="683"/>
      <c r="BK128" s="683"/>
      <c r="BL128" s="684"/>
      <c r="BM128" s="682">
        <v>15</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467</v>
      </c>
      <c r="CQ128" s="356"/>
      <c r="CR128" s="356"/>
      <c r="CS128" s="356"/>
      <c r="CT128" s="356"/>
      <c r="CU128" s="356"/>
      <c r="CV128" s="356"/>
      <c r="CW128" s="356"/>
      <c r="CX128" s="356"/>
      <c r="CY128" s="356"/>
      <c r="CZ128" s="356"/>
      <c r="DA128" s="356"/>
      <c r="DB128" s="356"/>
      <c r="DC128" s="356"/>
      <c r="DD128" s="356"/>
      <c r="DE128" s="356"/>
      <c r="DF128" s="666"/>
      <c r="DG128" s="667" t="s">
        <v>121</v>
      </c>
      <c r="DH128" s="668"/>
      <c r="DI128" s="668"/>
      <c r="DJ128" s="668"/>
      <c r="DK128" s="668"/>
      <c r="DL128" s="668" t="s">
        <v>121</v>
      </c>
      <c r="DM128" s="668"/>
      <c r="DN128" s="668"/>
      <c r="DO128" s="668"/>
      <c r="DP128" s="668"/>
      <c r="DQ128" s="668" t="s">
        <v>121</v>
      </c>
      <c r="DR128" s="668"/>
      <c r="DS128" s="668"/>
      <c r="DT128" s="668"/>
      <c r="DU128" s="668"/>
      <c r="DV128" s="669" t="s">
        <v>121</v>
      </c>
      <c r="DW128" s="669"/>
      <c r="DX128" s="669"/>
      <c r="DY128" s="669"/>
      <c r="DZ128" s="670"/>
    </row>
    <row r="129" spans="1:131" s="212" customFormat="1" ht="26.25" customHeight="1" x14ac:dyDescent="0.2">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468</v>
      </c>
      <c r="X129" s="701"/>
      <c r="Y129" s="701"/>
      <c r="Z129" s="702"/>
      <c r="AA129" s="588">
        <v>4262510</v>
      </c>
      <c r="AB129" s="589"/>
      <c r="AC129" s="589"/>
      <c r="AD129" s="589"/>
      <c r="AE129" s="590"/>
      <c r="AF129" s="591">
        <v>4294335</v>
      </c>
      <c r="AG129" s="589"/>
      <c r="AH129" s="589"/>
      <c r="AI129" s="589"/>
      <c r="AJ129" s="590"/>
      <c r="AK129" s="591">
        <v>4415707</v>
      </c>
      <c r="AL129" s="589"/>
      <c r="AM129" s="589"/>
      <c r="AN129" s="589"/>
      <c r="AO129" s="590"/>
      <c r="AP129" s="703"/>
      <c r="AQ129" s="704"/>
      <c r="AR129" s="704"/>
      <c r="AS129" s="704"/>
      <c r="AT129" s="705"/>
      <c r="AU129" s="215"/>
      <c r="AV129" s="215"/>
      <c r="AW129" s="215"/>
      <c r="AX129" s="695" t="s">
        <v>469</v>
      </c>
      <c r="AY129" s="553"/>
      <c r="AZ129" s="553"/>
      <c r="BA129" s="553"/>
      <c r="BB129" s="553"/>
      <c r="BC129" s="553"/>
      <c r="BD129" s="553"/>
      <c r="BE129" s="554"/>
      <c r="BF129" s="696" t="s">
        <v>121</v>
      </c>
      <c r="BG129" s="697"/>
      <c r="BH129" s="697"/>
      <c r="BI129" s="697"/>
      <c r="BJ129" s="697"/>
      <c r="BK129" s="697"/>
      <c r="BL129" s="698"/>
      <c r="BM129" s="696">
        <v>20</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64" t="s">
        <v>470</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471</v>
      </c>
      <c r="X130" s="701"/>
      <c r="Y130" s="701"/>
      <c r="Z130" s="702"/>
      <c r="AA130" s="588">
        <v>659371</v>
      </c>
      <c r="AB130" s="589"/>
      <c r="AC130" s="589"/>
      <c r="AD130" s="589"/>
      <c r="AE130" s="590"/>
      <c r="AF130" s="591">
        <v>614245</v>
      </c>
      <c r="AG130" s="589"/>
      <c r="AH130" s="589"/>
      <c r="AI130" s="589"/>
      <c r="AJ130" s="590"/>
      <c r="AK130" s="591">
        <v>597803</v>
      </c>
      <c r="AL130" s="589"/>
      <c r="AM130" s="589"/>
      <c r="AN130" s="589"/>
      <c r="AO130" s="590"/>
      <c r="AP130" s="703"/>
      <c r="AQ130" s="704"/>
      <c r="AR130" s="704"/>
      <c r="AS130" s="704"/>
      <c r="AT130" s="705"/>
      <c r="AU130" s="215"/>
      <c r="AV130" s="215"/>
      <c r="AW130" s="215"/>
      <c r="AX130" s="695" t="s">
        <v>472</v>
      </c>
      <c r="AY130" s="553"/>
      <c r="AZ130" s="553"/>
      <c r="BA130" s="553"/>
      <c r="BB130" s="553"/>
      <c r="BC130" s="553"/>
      <c r="BD130" s="553"/>
      <c r="BE130" s="554"/>
      <c r="BF130" s="731">
        <v>11.8</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473</v>
      </c>
      <c r="X131" s="738"/>
      <c r="Y131" s="738"/>
      <c r="Z131" s="739"/>
      <c r="AA131" s="634">
        <v>3603139</v>
      </c>
      <c r="AB131" s="616"/>
      <c r="AC131" s="616"/>
      <c r="AD131" s="616"/>
      <c r="AE131" s="617"/>
      <c r="AF131" s="615">
        <v>3680090</v>
      </c>
      <c r="AG131" s="616"/>
      <c r="AH131" s="616"/>
      <c r="AI131" s="616"/>
      <c r="AJ131" s="617"/>
      <c r="AK131" s="615">
        <v>3817904</v>
      </c>
      <c r="AL131" s="616"/>
      <c r="AM131" s="616"/>
      <c r="AN131" s="616"/>
      <c r="AO131" s="617"/>
      <c r="AP131" s="740"/>
      <c r="AQ131" s="741"/>
      <c r="AR131" s="741"/>
      <c r="AS131" s="741"/>
      <c r="AT131" s="742"/>
      <c r="AU131" s="215"/>
      <c r="AV131" s="215"/>
      <c r="AW131" s="215"/>
      <c r="AX131" s="713" t="s">
        <v>474</v>
      </c>
      <c r="AY131" s="356"/>
      <c r="AZ131" s="356"/>
      <c r="BA131" s="356"/>
      <c r="BB131" s="356"/>
      <c r="BC131" s="356"/>
      <c r="BD131" s="356"/>
      <c r="BE131" s="666"/>
      <c r="BF131" s="714">
        <v>5.8</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0" t="s">
        <v>475</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476</v>
      </c>
      <c r="W132" s="724"/>
      <c r="X132" s="724"/>
      <c r="Y132" s="724"/>
      <c r="Z132" s="725"/>
      <c r="AA132" s="726">
        <v>12.72384995</v>
      </c>
      <c r="AB132" s="727"/>
      <c r="AC132" s="727"/>
      <c r="AD132" s="727"/>
      <c r="AE132" s="728"/>
      <c r="AF132" s="729">
        <v>12.95009089</v>
      </c>
      <c r="AG132" s="727"/>
      <c r="AH132" s="727"/>
      <c r="AI132" s="727"/>
      <c r="AJ132" s="728"/>
      <c r="AK132" s="729">
        <v>9.9603604489999995</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477</v>
      </c>
      <c r="W133" s="707"/>
      <c r="X133" s="707"/>
      <c r="Y133" s="707"/>
      <c r="Z133" s="708"/>
      <c r="AA133" s="709">
        <v>13</v>
      </c>
      <c r="AB133" s="710"/>
      <c r="AC133" s="710"/>
      <c r="AD133" s="710"/>
      <c r="AE133" s="711"/>
      <c r="AF133" s="709">
        <v>12.8</v>
      </c>
      <c r="AG133" s="710"/>
      <c r="AH133" s="710"/>
      <c r="AI133" s="710"/>
      <c r="AJ133" s="711"/>
      <c r="AK133" s="709">
        <v>11.8</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MUBpWSbblcOWMFY+sZmx8CAf8OUPiOI4D/L4LR/CciwbR5vpzG9w4phb4KTELsGe2v5e2sm/CPiy5cnILsVfA==" saltValue="9nEdiNk9fZy7NnMilEIU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A2" sqref="A2"/>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478</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Ah679GExyoe2Z7P/JCG+xpHEPy5BI0B/60EPPGgJEtBtkwIZeG7/DdOZzYCOkeraGguIbClcX0tWoSf8ZPKBtw==" saltValue="q82CAkYwDa/fEz5K0imja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election activeCell="BZ3" sqref="BZ3"/>
    </sheetView>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WkMNaQr5/xlv4rkMjd7c7YLF+HlAPxbq8l0ocEJNsb4ZrBPSwNCYYAf+awV1HK//erBOewEvS5FydKMROINXMw==" saltValue="JMRHdQBPncF9Ds5784BWn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480</v>
      </c>
      <c r="AL6" s="248"/>
      <c r="AM6" s="248"/>
      <c r="AN6" s="248"/>
    </row>
    <row r="7" spans="1:46" ht="13.5" customHeight="1" x14ac:dyDescent="0.2">
      <c r="A7" s="247"/>
      <c r="AK7" s="250"/>
      <c r="AL7" s="251"/>
      <c r="AM7" s="251"/>
      <c r="AN7" s="252"/>
      <c r="AO7" s="1101" t="s">
        <v>481</v>
      </c>
      <c r="AP7" s="253"/>
      <c r="AQ7" s="254" t="s">
        <v>482</v>
      </c>
      <c r="AR7" s="255"/>
    </row>
    <row r="8" spans="1:46" ht="13" x14ac:dyDescent="0.2">
      <c r="A8" s="247"/>
      <c r="AK8" s="256"/>
      <c r="AL8" s="257"/>
      <c r="AM8" s="257"/>
      <c r="AN8" s="258"/>
      <c r="AO8" s="1102"/>
      <c r="AP8" s="259" t="s">
        <v>483</v>
      </c>
      <c r="AQ8" s="260" t="s">
        <v>484</v>
      </c>
      <c r="AR8" s="261" t="s">
        <v>485</v>
      </c>
    </row>
    <row r="9" spans="1:46" ht="13" x14ac:dyDescent="0.2">
      <c r="A9" s="247"/>
      <c r="AK9" s="1103" t="s">
        <v>486</v>
      </c>
      <c r="AL9" s="1104"/>
      <c r="AM9" s="1104"/>
      <c r="AN9" s="1105"/>
      <c r="AO9" s="262">
        <v>1386525</v>
      </c>
      <c r="AP9" s="262">
        <v>129135</v>
      </c>
      <c r="AQ9" s="263">
        <v>118131</v>
      </c>
      <c r="AR9" s="264">
        <v>9.3000000000000007</v>
      </c>
    </row>
    <row r="10" spans="1:46" ht="13.5" customHeight="1" x14ac:dyDescent="0.2">
      <c r="A10" s="247"/>
      <c r="AK10" s="1103" t="s">
        <v>487</v>
      </c>
      <c r="AL10" s="1104"/>
      <c r="AM10" s="1104"/>
      <c r="AN10" s="1105"/>
      <c r="AO10" s="265">
        <v>134291</v>
      </c>
      <c r="AP10" s="265">
        <v>12507</v>
      </c>
      <c r="AQ10" s="266">
        <v>19338</v>
      </c>
      <c r="AR10" s="267">
        <v>-35.299999999999997</v>
      </c>
    </row>
    <row r="11" spans="1:46" ht="13.5" customHeight="1" x14ac:dyDescent="0.2">
      <c r="A11" s="247"/>
      <c r="AK11" s="1103" t="s">
        <v>488</v>
      </c>
      <c r="AL11" s="1104"/>
      <c r="AM11" s="1104"/>
      <c r="AN11" s="1105"/>
      <c r="AO11" s="265" t="s">
        <v>489</v>
      </c>
      <c r="AP11" s="265" t="s">
        <v>489</v>
      </c>
      <c r="AQ11" s="266">
        <v>1486</v>
      </c>
      <c r="AR11" s="267" t="s">
        <v>489</v>
      </c>
    </row>
    <row r="12" spans="1:46" ht="13.5" customHeight="1" x14ac:dyDescent="0.2">
      <c r="A12" s="247"/>
      <c r="AK12" s="1103" t="s">
        <v>490</v>
      </c>
      <c r="AL12" s="1104"/>
      <c r="AM12" s="1104"/>
      <c r="AN12" s="1105"/>
      <c r="AO12" s="265" t="s">
        <v>489</v>
      </c>
      <c r="AP12" s="265" t="s">
        <v>489</v>
      </c>
      <c r="AQ12" s="266" t="s">
        <v>489</v>
      </c>
      <c r="AR12" s="267" t="s">
        <v>489</v>
      </c>
    </row>
    <row r="13" spans="1:46" ht="13.5" customHeight="1" x14ac:dyDescent="0.2">
      <c r="A13" s="247"/>
      <c r="AK13" s="1103" t="s">
        <v>491</v>
      </c>
      <c r="AL13" s="1104"/>
      <c r="AM13" s="1104"/>
      <c r="AN13" s="1105"/>
      <c r="AO13" s="265">
        <v>34138</v>
      </c>
      <c r="AP13" s="265">
        <v>3179</v>
      </c>
      <c r="AQ13" s="266">
        <v>4880</v>
      </c>
      <c r="AR13" s="267">
        <v>-34.9</v>
      </c>
    </row>
    <row r="14" spans="1:46" ht="13.5" customHeight="1" x14ac:dyDescent="0.2">
      <c r="A14" s="247"/>
      <c r="AK14" s="1103" t="s">
        <v>492</v>
      </c>
      <c r="AL14" s="1104"/>
      <c r="AM14" s="1104"/>
      <c r="AN14" s="1105"/>
      <c r="AO14" s="265">
        <v>1466</v>
      </c>
      <c r="AP14" s="265">
        <v>137</v>
      </c>
      <c r="AQ14" s="266">
        <v>1912</v>
      </c>
      <c r="AR14" s="267">
        <v>-92.8</v>
      </c>
    </row>
    <row r="15" spans="1:46" ht="13.5" customHeight="1" x14ac:dyDescent="0.2">
      <c r="A15" s="247"/>
      <c r="AK15" s="1106" t="s">
        <v>493</v>
      </c>
      <c r="AL15" s="1107"/>
      <c r="AM15" s="1107"/>
      <c r="AN15" s="1108"/>
      <c r="AO15" s="265">
        <v>-55589</v>
      </c>
      <c r="AP15" s="265">
        <v>-5177</v>
      </c>
      <c r="AQ15" s="266">
        <v>-7094</v>
      </c>
      <c r="AR15" s="267">
        <v>-27</v>
      </c>
    </row>
    <row r="16" spans="1:46" ht="13" x14ac:dyDescent="0.2">
      <c r="A16" s="247"/>
      <c r="AK16" s="1106" t="s">
        <v>178</v>
      </c>
      <c r="AL16" s="1107"/>
      <c r="AM16" s="1107"/>
      <c r="AN16" s="1108"/>
      <c r="AO16" s="265">
        <v>1500831</v>
      </c>
      <c r="AP16" s="265">
        <v>139781</v>
      </c>
      <c r="AQ16" s="266">
        <v>138653</v>
      </c>
      <c r="AR16" s="267">
        <v>0.8</v>
      </c>
    </row>
    <row r="17" spans="1:46" ht="13" x14ac:dyDescent="0.2">
      <c r="A17" s="247"/>
    </row>
    <row r="18" spans="1:46" ht="13" x14ac:dyDescent="0.2">
      <c r="A18" s="247"/>
      <c r="AQ18" s="268"/>
      <c r="AR18" s="268"/>
    </row>
    <row r="19" spans="1:46" ht="13" x14ac:dyDescent="0.2">
      <c r="A19" s="247"/>
      <c r="AK19" s="243" t="s">
        <v>494</v>
      </c>
    </row>
    <row r="20" spans="1:46" ht="13" x14ac:dyDescent="0.2">
      <c r="A20" s="247"/>
      <c r="AK20" s="269"/>
      <c r="AL20" s="270"/>
      <c r="AM20" s="270"/>
      <c r="AN20" s="271"/>
      <c r="AO20" s="272" t="s">
        <v>495</v>
      </c>
      <c r="AP20" s="273" t="s">
        <v>496</v>
      </c>
      <c r="AQ20" s="274" t="s">
        <v>497</v>
      </c>
      <c r="AR20" s="275"/>
    </row>
    <row r="21" spans="1:46" s="248" customFormat="1" ht="13" x14ac:dyDescent="0.2">
      <c r="A21" s="276"/>
      <c r="AK21" s="1109" t="s">
        <v>498</v>
      </c>
      <c r="AL21" s="1110"/>
      <c r="AM21" s="1110"/>
      <c r="AN21" s="1111"/>
      <c r="AO21" s="277">
        <v>11.74</v>
      </c>
      <c r="AP21" s="278">
        <v>11.03</v>
      </c>
      <c r="AQ21" s="279">
        <v>0.71</v>
      </c>
      <c r="AS21" s="280"/>
      <c r="AT21" s="276"/>
    </row>
    <row r="22" spans="1:46" s="248" customFormat="1" ht="13" x14ac:dyDescent="0.2">
      <c r="A22" s="276"/>
      <c r="AK22" s="1109" t="s">
        <v>499</v>
      </c>
      <c r="AL22" s="1110"/>
      <c r="AM22" s="1110"/>
      <c r="AN22" s="1111"/>
      <c r="AO22" s="281">
        <v>98</v>
      </c>
      <c r="AP22" s="282">
        <v>96.9</v>
      </c>
      <c r="AQ22" s="283">
        <v>1.1000000000000001</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502</v>
      </c>
      <c r="AL29" s="248"/>
      <c r="AM29" s="248"/>
      <c r="AN29" s="248"/>
      <c r="AS29" s="290"/>
    </row>
    <row r="30" spans="1:46" ht="13.5" customHeight="1" x14ac:dyDescent="0.2">
      <c r="A30" s="247"/>
      <c r="AK30" s="250"/>
      <c r="AL30" s="251"/>
      <c r="AM30" s="251"/>
      <c r="AN30" s="252"/>
      <c r="AO30" s="1101" t="s">
        <v>481</v>
      </c>
      <c r="AP30" s="253"/>
      <c r="AQ30" s="254" t="s">
        <v>482</v>
      </c>
      <c r="AR30" s="255"/>
    </row>
    <row r="31" spans="1:46" ht="13" x14ac:dyDescent="0.2">
      <c r="A31" s="247"/>
      <c r="AK31" s="256"/>
      <c r="AL31" s="257"/>
      <c r="AM31" s="257"/>
      <c r="AN31" s="258"/>
      <c r="AO31" s="1102"/>
      <c r="AP31" s="259" t="s">
        <v>483</v>
      </c>
      <c r="AQ31" s="260" t="s">
        <v>484</v>
      </c>
      <c r="AR31" s="261" t="s">
        <v>485</v>
      </c>
    </row>
    <row r="32" spans="1:46" ht="27" customHeight="1" x14ac:dyDescent="0.2">
      <c r="A32" s="247"/>
      <c r="AK32" s="1117" t="s">
        <v>503</v>
      </c>
      <c r="AL32" s="1118"/>
      <c r="AM32" s="1118"/>
      <c r="AN32" s="1119"/>
      <c r="AO32" s="291">
        <v>536598</v>
      </c>
      <c r="AP32" s="291">
        <v>49977</v>
      </c>
      <c r="AQ32" s="292">
        <v>59716</v>
      </c>
      <c r="AR32" s="293">
        <v>-16.3</v>
      </c>
    </row>
    <row r="33" spans="1:46" ht="13.5" customHeight="1" x14ac:dyDescent="0.2">
      <c r="A33" s="247"/>
      <c r="AK33" s="1117" t="s">
        <v>504</v>
      </c>
      <c r="AL33" s="1118"/>
      <c r="AM33" s="1118"/>
      <c r="AN33" s="1119"/>
      <c r="AO33" s="291" t="s">
        <v>489</v>
      </c>
      <c r="AP33" s="291" t="s">
        <v>489</v>
      </c>
      <c r="AQ33" s="292" t="s">
        <v>489</v>
      </c>
      <c r="AR33" s="293" t="s">
        <v>489</v>
      </c>
    </row>
    <row r="34" spans="1:46" ht="27" customHeight="1" x14ac:dyDescent="0.2">
      <c r="A34" s="247"/>
      <c r="AK34" s="1117" t="s">
        <v>505</v>
      </c>
      <c r="AL34" s="1118"/>
      <c r="AM34" s="1118"/>
      <c r="AN34" s="1119"/>
      <c r="AO34" s="291" t="s">
        <v>489</v>
      </c>
      <c r="AP34" s="291" t="s">
        <v>489</v>
      </c>
      <c r="AQ34" s="292" t="s">
        <v>489</v>
      </c>
      <c r="AR34" s="293" t="s">
        <v>489</v>
      </c>
    </row>
    <row r="35" spans="1:46" ht="27" customHeight="1" x14ac:dyDescent="0.2">
      <c r="A35" s="247"/>
      <c r="AK35" s="1117" t="s">
        <v>506</v>
      </c>
      <c r="AL35" s="1118"/>
      <c r="AM35" s="1118"/>
      <c r="AN35" s="1119"/>
      <c r="AO35" s="291">
        <v>361514</v>
      </c>
      <c r="AP35" s="291">
        <v>33670</v>
      </c>
      <c r="AQ35" s="292">
        <v>21226</v>
      </c>
      <c r="AR35" s="293">
        <v>58.6</v>
      </c>
    </row>
    <row r="36" spans="1:46" ht="27" customHeight="1" x14ac:dyDescent="0.2">
      <c r="A36" s="247"/>
      <c r="AK36" s="1117" t="s">
        <v>507</v>
      </c>
      <c r="AL36" s="1118"/>
      <c r="AM36" s="1118"/>
      <c r="AN36" s="1119"/>
      <c r="AO36" s="291">
        <v>73235</v>
      </c>
      <c r="AP36" s="291">
        <v>6821</v>
      </c>
      <c r="AQ36" s="292">
        <v>5622</v>
      </c>
      <c r="AR36" s="293">
        <v>21.3</v>
      </c>
    </row>
    <row r="37" spans="1:46" ht="13.5" customHeight="1" x14ac:dyDescent="0.2">
      <c r="A37" s="247"/>
      <c r="AK37" s="1117" t="s">
        <v>508</v>
      </c>
      <c r="AL37" s="1118"/>
      <c r="AM37" s="1118"/>
      <c r="AN37" s="1119"/>
      <c r="AO37" s="291">
        <v>15805</v>
      </c>
      <c r="AP37" s="291">
        <v>1472</v>
      </c>
      <c r="AQ37" s="292">
        <v>447</v>
      </c>
      <c r="AR37" s="293">
        <v>229.3</v>
      </c>
    </row>
    <row r="38" spans="1:46" ht="27" customHeight="1" x14ac:dyDescent="0.2">
      <c r="A38" s="247"/>
      <c r="AK38" s="1120" t="s">
        <v>509</v>
      </c>
      <c r="AL38" s="1121"/>
      <c r="AM38" s="1121"/>
      <c r="AN38" s="1122"/>
      <c r="AO38" s="294" t="s">
        <v>489</v>
      </c>
      <c r="AP38" s="294" t="s">
        <v>489</v>
      </c>
      <c r="AQ38" s="295">
        <v>23</v>
      </c>
      <c r="AR38" s="283" t="s">
        <v>489</v>
      </c>
      <c r="AS38" s="290"/>
    </row>
    <row r="39" spans="1:46" ht="13" x14ac:dyDescent="0.2">
      <c r="A39" s="247"/>
      <c r="AK39" s="1120" t="s">
        <v>510</v>
      </c>
      <c r="AL39" s="1121"/>
      <c r="AM39" s="1121"/>
      <c r="AN39" s="1122"/>
      <c r="AO39" s="291">
        <v>-9072</v>
      </c>
      <c r="AP39" s="291">
        <v>-845</v>
      </c>
      <c r="AQ39" s="292">
        <v>-1646</v>
      </c>
      <c r="AR39" s="293">
        <v>-48.7</v>
      </c>
      <c r="AS39" s="290"/>
    </row>
    <row r="40" spans="1:46" ht="27" customHeight="1" x14ac:dyDescent="0.2">
      <c r="A40" s="247"/>
      <c r="AK40" s="1117" t="s">
        <v>511</v>
      </c>
      <c r="AL40" s="1118"/>
      <c r="AM40" s="1118"/>
      <c r="AN40" s="1119"/>
      <c r="AO40" s="291">
        <v>-597803</v>
      </c>
      <c r="AP40" s="291">
        <v>-55677</v>
      </c>
      <c r="AQ40" s="292">
        <v>-57881</v>
      </c>
      <c r="AR40" s="293">
        <v>-3.8</v>
      </c>
      <c r="AS40" s="290"/>
    </row>
    <row r="41" spans="1:46" ht="13" x14ac:dyDescent="0.2">
      <c r="A41" s="247"/>
      <c r="AK41" s="1123" t="s">
        <v>288</v>
      </c>
      <c r="AL41" s="1124"/>
      <c r="AM41" s="1124"/>
      <c r="AN41" s="1125"/>
      <c r="AO41" s="291">
        <v>380277</v>
      </c>
      <c r="AP41" s="291">
        <v>35417</v>
      </c>
      <c r="AQ41" s="292">
        <v>27507</v>
      </c>
      <c r="AR41" s="293">
        <v>28.8</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 x14ac:dyDescent="0.2">
      <c r="A48" s="247"/>
      <c r="AK48" s="301" t="s">
        <v>513</v>
      </c>
      <c r="AL48" s="301"/>
      <c r="AM48" s="301"/>
      <c r="AN48" s="301"/>
      <c r="AO48" s="301"/>
      <c r="AP48" s="301"/>
      <c r="AQ48" s="302"/>
      <c r="AR48" s="301"/>
    </row>
    <row r="49" spans="1:44" ht="13.5" customHeight="1" x14ac:dyDescent="0.2">
      <c r="A49" s="247"/>
      <c r="AK49" s="303"/>
      <c r="AL49" s="304"/>
      <c r="AM49" s="1112" t="s">
        <v>481</v>
      </c>
      <c r="AN49" s="1114" t="s">
        <v>514</v>
      </c>
      <c r="AO49" s="1115"/>
      <c r="AP49" s="1115"/>
      <c r="AQ49" s="1115"/>
      <c r="AR49" s="1116"/>
    </row>
    <row r="50" spans="1:44" ht="13" x14ac:dyDescent="0.2">
      <c r="A50" s="247"/>
      <c r="AK50" s="305"/>
      <c r="AL50" s="306"/>
      <c r="AM50" s="1113"/>
      <c r="AN50" s="307" t="s">
        <v>515</v>
      </c>
      <c r="AO50" s="308" t="s">
        <v>516</v>
      </c>
      <c r="AP50" s="309" t="s">
        <v>517</v>
      </c>
      <c r="AQ50" s="310" t="s">
        <v>518</v>
      </c>
      <c r="AR50" s="311" t="s">
        <v>519</v>
      </c>
    </row>
    <row r="51" spans="1:44" ht="13" x14ac:dyDescent="0.2">
      <c r="A51" s="247"/>
      <c r="AK51" s="303" t="s">
        <v>520</v>
      </c>
      <c r="AL51" s="304"/>
      <c r="AM51" s="312">
        <v>965743</v>
      </c>
      <c r="AN51" s="313">
        <v>86941</v>
      </c>
      <c r="AO51" s="314">
        <v>4</v>
      </c>
      <c r="AP51" s="315">
        <v>94796</v>
      </c>
      <c r="AQ51" s="316">
        <v>1.4</v>
      </c>
      <c r="AR51" s="317">
        <v>2.6</v>
      </c>
    </row>
    <row r="52" spans="1:44" ht="13" x14ac:dyDescent="0.2">
      <c r="A52" s="247"/>
      <c r="AK52" s="318"/>
      <c r="AL52" s="319" t="s">
        <v>521</v>
      </c>
      <c r="AM52" s="320">
        <v>409515</v>
      </c>
      <c r="AN52" s="321">
        <v>36867</v>
      </c>
      <c r="AO52" s="322">
        <v>-45</v>
      </c>
      <c r="AP52" s="323">
        <v>55781</v>
      </c>
      <c r="AQ52" s="324">
        <v>4.5999999999999996</v>
      </c>
      <c r="AR52" s="325">
        <v>-49.6</v>
      </c>
    </row>
    <row r="53" spans="1:44" ht="13" x14ac:dyDescent="0.2">
      <c r="A53" s="247"/>
      <c r="AK53" s="303" t="s">
        <v>522</v>
      </c>
      <c r="AL53" s="304"/>
      <c r="AM53" s="312">
        <v>611384</v>
      </c>
      <c r="AN53" s="313">
        <v>55677</v>
      </c>
      <c r="AO53" s="314">
        <v>-36</v>
      </c>
      <c r="AP53" s="315">
        <v>85942</v>
      </c>
      <c r="AQ53" s="316">
        <v>-9.3000000000000007</v>
      </c>
      <c r="AR53" s="317">
        <v>-26.7</v>
      </c>
    </row>
    <row r="54" spans="1:44" ht="13" x14ac:dyDescent="0.2">
      <c r="A54" s="247"/>
      <c r="AK54" s="318"/>
      <c r="AL54" s="319" t="s">
        <v>521</v>
      </c>
      <c r="AM54" s="320">
        <v>392531</v>
      </c>
      <c r="AN54" s="321">
        <v>35746</v>
      </c>
      <c r="AO54" s="322">
        <v>-3</v>
      </c>
      <c r="AP54" s="323">
        <v>48630</v>
      </c>
      <c r="AQ54" s="324">
        <v>-12.8</v>
      </c>
      <c r="AR54" s="325">
        <v>9.8000000000000007</v>
      </c>
    </row>
    <row r="55" spans="1:44" ht="13" x14ac:dyDescent="0.2">
      <c r="A55" s="247"/>
      <c r="AK55" s="303" t="s">
        <v>523</v>
      </c>
      <c r="AL55" s="304"/>
      <c r="AM55" s="312">
        <v>566117</v>
      </c>
      <c r="AN55" s="313">
        <v>51885</v>
      </c>
      <c r="AO55" s="314">
        <v>-6.8</v>
      </c>
      <c r="AP55" s="315">
        <v>95007</v>
      </c>
      <c r="AQ55" s="316">
        <v>10.5</v>
      </c>
      <c r="AR55" s="317">
        <v>-17.3</v>
      </c>
    </row>
    <row r="56" spans="1:44" ht="13" x14ac:dyDescent="0.2">
      <c r="A56" s="247"/>
      <c r="AK56" s="318"/>
      <c r="AL56" s="319" t="s">
        <v>521</v>
      </c>
      <c r="AM56" s="320">
        <v>419322</v>
      </c>
      <c r="AN56" s="321">
        <v>38431</v>
      </c>
      <c r="AO56" s="322">
        <v>7.5</v>
      </c>
      <c r="AP56" s="323">
        <v>48509</v>
      </c>
      <c r="AQ56" s="324">
        <v>-0.2</v>
      </c>
      <c r="AR56" s="325">
        <v>7.7</v>
      </c>
    </row>
    <row r="57" spans="1:44" ht="13" x14ac:dyDescent="0.2">
      <c r="A57" s="247"/>
      <c r="AK57" s="303" t="s">
        <v>524</v>
      </c>
      <c r="AL57" s="304"/>
      <c r="AM57" s="312">
        <v>445278</v>
      </c>
      <c r="AN57" s="313">
        <v>41104</v>
      </c>
      <c r="AO57" s="314">
        <v>-20.8</v>
      </c>
      <c r="AP57" s="315">
        <v>98176</v>
      </c>
      <c r="AQ57" s="316">
        <v>3.3</v>
      </c>
      <c r="AR57" s="317">
        <v>-24.1</v>
      </c>
    </row>
    <row r="58" spans="1:44" ht="13" x14ac:dyDescent="0.2">
      <c r="A58" s="247"/>
      <c r="AK58" s="318"/>
      <c r="AL58" s="319" t="s">
        <v>521</v>
      </c>
      <c r="AM58" s="320">
        <v>232562</v>
      </c>
      <c r="AN58" s="321">
        <v>21468</v>
      </c>
      <c r="AO58" s="322">
        <v>-44.1</v>
      </c>
      <c r="AP58" s="323">
        <v>58489</v>
      </c>
      <c r="AQ58" s="324">
        <v>20.6</v>
      </c>
      <c r="AR58" s="325">
        <v>-64.7</v>
      </c>
    </row>
    <row r="59" spans="1:44" ht="13" x14ac:dyDescent="0.2">
      <c r="A59" s="247"/>
      <c r="AK59" s="303" t="s">
        <v>525</v>
      </c>
      <c r="AL59" s="304"/>
      <c r="AM59" s="312">
        <v>1037364</v>
      </c>
      <c r="AN59" s="313">
        <v>96616</v>
      </c>
      <c r="AO59" s="314">
        <v>135.1</v>
      </c>
      <c r="AP59" s="315">
        <v>119283</v>
      </c>
      <c r="AQ59" s="316">
        <v>21.5</v>
      </c>
      <c r="AR59" s="317">
        <v>113.6</v>
      </c>
    </row>
    <row r="60" spans="1:44" ht="13" x14ac:dyDescent="0.2">
      <c r="A60" s="247"/>
      <c r="AK60" s="318"/>
      <c r="AL60" s="319" t="s">
        <v>521</v>
      </c>
      <c r="AM60" s="320">
        <v>748805</v>
      </c>
      <c r="AN60" s="321">
        <v>69741</v>
      </c>
      <c r="AO60" s="322">
        <v>224.9</v>
      </c>
      <c r="AP60" s="323">
        <v>64747</v>
      </c>
      <c r="AQ60" s="324">
        <v>10.7</v>
      </c>
      <c r="AR60" s="325">
        <v>214.2</v>
      </c>
    </row>
    <row r="61" spans="1:44" ht="13" x14ac:dyDescent="0.2">
      <c r="A61" s="247"/>
      <c r="AK61" s="303" t="s">
        <v>526</v>
      </c>
      <c r="AL61" s="326"/>
      <c r="AM61" s="312">
        <v>725177</v>
      </c>
      <c r="AN61" s="313">
        <v>66445</v>
      </c>
      <c r="AO61" s="314">
        <v>15.1</v>
      </c>
      <c r="AP61" s="315">
        <v>98641</v>
      </c>
      <c r="AQ61" s="327">
        <v>5.5</v>
      </c>
      <c r="AR61" s="317">
        <v>9.6</v>
      </c>
    </row>
    <row r="62" spans="1:44" ht="13" x14ac:dyDescent="0.2">
      <c r="A62" s="247"/>
      <c r="AK62" s="318"/>
      <c r="AL62" s="319" t="s">
        <v>521</v>
      </c>
      <c r="AM62" s="320">
        <v>440547</v>
      </c>
      <c r="AN62" s="321">
        <v>40451</v>
      </c>
      <c r="AO62" s="322">
        <v>28.1</v>
      </c>
      <c r="AP62" s="323">
        <v>55231</v>
      </c>
      <c r="AQ62" s="324">
        <v>4.5999999999999996</v>
      </c>
      <c r="AR62" s="325">
        <v>23.5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vSL8rMhRh8STA/RiJsBWU0FF8cQd6R9zMg8gM3xp78WkBl3cVgVXGNvROCmx9+IQ9PXK9XzXwid2iWfqd1UhZA==" saltValue="tSoQK8cCkGYHJ26uGrFM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1" sqref="B1"/>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JZTkIKAIq7CJ3/xpoUgqNpkaR8HNAzsHYs35oXc76njdzXVfajc672O9Epkq6urhhvrHlUMI4TBCyzD2NhwLw==" saltValue="FD6gmTdergDtUrqzuYc50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C2" sqref="C2"/>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3PzqlNWsD19W+Jsic88rjNK3hmuriSu1l/WGSKXUiHs5cxhr/aamx23jlh5mN5yJo93/v5qxqgyMsIXz9jEgVw==" saltValue="Jg/mv1JDApoVerhUsC4J9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65.63</v>
      </c>
      <c r="G47" s="12">
        <v>70.73</v>
      </c>
      <c r="H47" s="12">
        <v>72.849999999999994</v>
      </c>
      <c r="I47" s="12">
        <v>69.650000000000006</v>
      </c>
      <c r="J47" s="13">
        <v>71.61</v>
      </c>
    </row>
    <row r="48" spans="2:10" ht="57.75" customHeight="1" x14ac:dyDescent="0.2">
      <c r="B48" s="14"/>
      <c r="C48" s="1128" t="s">
        <v>4</v>
      </c>
      <c r="D48" s="1128"/>
      <c r="E48" s="1129"/>
      <c r="F48" s="15">
        <v>10.18</v>
      </c>
      <c r="G48" s="16">
        <v>9.6</v>
      </c>
      <c r="H48" s="16">
        <v>10.039999999999999</v>
      </c>
      <c r="I48" s="16">
        <v>9.36</v>
      </c>
      <c r="J48" s="17">
        <v>10.58</v>
      </c>
    </row>
    <row r="49" spans="2:10" ht="57.75" customHeight="1" thickBot="1" x14ac:dyDescent="0.25">
      <c r="B49" s="18"/>
      <c r="C49" s="1130" t="s">
        <v>5</v>
      </c>
      <c r="D49" s="1130"/>
      <c r="E49" s="1131"/>
      <c r="F49" s="19">
        <v>3.76</v>
      </c>
      <c r="G49" s="20">
        <v>8.07</v>
      </c>
      <c r="H49" s="20">
        <v>1.1000000000000001</v>
      </c>
      <c r="I49" s="20" t="s">
        <v>533</v>
      </c>
      <c r="J49" s="21">
        <v>5.35</v>
      </c>
    </row>
    <row r="50" spans="2:10" ht="13" x14ac:dyDescent="0.2"/>
  </sheetData>
  <sheetProtection algorithmName="SHA-512" hashValue="HHVWYgOIdrfAH0cARiMeVnyVEqn0mIRR1khFUT1opqZqfXuk1ZomxwDuC3x0iD2WwexP2quqRYUUu92P1sQQqA==" saltValue="zlaJU60Lkq5/sWwImjpF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2026-03-13T03:52:23Z</cp:lastPrinted>
  <dcterms:created xsi:type="dcterms:W3CDTF">2026-02-23T08:26:38Z</dcterms:created>
  <dcterms:modified xsi:type="dcterms:W3CDTF">2026-03-19T02:02:41Z</dcterms:modified>
  <cp:category/>
</cp:coreProperties>
</file>